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worksheets/wsSortMap1.xml" ContentType="application/vnd.ms-excel.wsSortMap+xml"/>
  <Override PartName="/xl/comments2.xml" ContentType="application/vnd.openxmlformats-officedocument.spreadsheetml.comments+xml"/>
  <Override PartName="/xl/worksheets/wsSortMap2.xml" ContentType="application/vnd.ms-excel.wsSortMap+xml"/>
  <Override PartName="/xl/comments3.xml" ContentType="application/vnd.openxmlformats-officedocument.spreadsheetml.comments+xml"/>
  <Override PartName="/xl/worksheets/wsSortMap3.xml" ContentType="application/vnd.ms-excel.wsSortMap+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mc:AlternateContent xmlns:mc="http://schemas.openxmlformats.org/markup-compatibility/2006">
    <mc:Choice Requires="x15">
      <x15ac:absPath xmlns:x15ac="http://schemas.microsoft.com/office/spreadsheetml/2010/11/ac" url="\\192.168.1.2\ajutine\_Hannes\AJUTINE\PTA maaparanduse arhiiv\PTA Tartu arhiiv\"/>
    </mc:Choice>
  </mc:AlternateContent>
  <xr:revisionPtr revIDLastSave="0" documentId="13_ncr:81_{37A2818F-176A-4299-8286-19D0B484335C}" xr6:coauthVersionLast="47" xr6:coauthVersionMax="47" xr10:uidLastSave="{00000000-0000-0000-0000-000000000000}"/>
  <bookViews>
    <workbookView xWindow="-120" yWindow="-120" windowWidth="29040" windowHeight="15840" tabRatio="746" xr2:uid="{00000000-000D-0000-FFFF-FFFF00000000}"/>
  </bookViews>
  <sheets>
    <sheet name="Maaparandusprojektide alaarhiiv" sheetId="1" r:id="rId1"/>
    <sheet name="Ekspl.aktid" sheetId="2" r:id="rId2"/>
    <sheet name="Veejuhtmete alaarhiiv" sheetId="3" r:id="rId3"/>
    <sheet name="Metsakuivendus" sheetId="4" r:id="rId4"/>
    <sheet name="Talud" sheetId="5" r:id="rId5"/>
    <sheet name="Elekter" sheetId="6" r:id="rId6"/>
    <sheet name="Vihmutus" sheetId="7" r:id="rId7"/>
    <sheet name="Turvas" sheetId="8" r:id="rId8"/>
    <sheet name="Puurkaevud" sheetId="9" r:id="rId9"/>
    <sheet name="K" sheetId="10" r:id="rId10"/>
    <sheet name="majandid läbi sovjeti" sheetId="11" r:id="rId11"/>
    <sheet name="T" sheetId="12" r:id="rId12"/>
    <sheet name="Leht2" sheetId="13" r:id="rId13"/>
    <sheet name="Sheet2" sheetId="14" r:id="rId14"/>
  </sheets>
  <definedNames>
    <definedName name="_xlnm._FilterDatabase" localSheetId="1" hidden="1">Ekspl.aktid!$A$1:$L$1626</definedName>
    <definedName name="_xlnm._FilterDatabase" localSheetId="5" hidden="1">Elekter!$A$1:$M$116</definedName>
    <definedName name="_xlnm._FilterDatabase" localSheetId="0" hidden="1">'Maaparandusprojektide alaarhiiv'!$A$1:$T$2505</definedName>
    <definedName name="_xlnm._FilterDatabase" localSheetId="10" hidden="1">'majandid läbi sovjeti'!$A$1:$E$45</definedName>
    <definedName name="_xlnm._FilterDatabase" localSheetId="3" hidden="1">Metsakuivendus!$A$1:$L$181</definedName>
    <definedName name="_xlnm._FilterDatabase" localSheetId="8" hidden="1">Puurkaevud!$A$1:$N$1</definedName>
    <definedName name="_xlnm._FilterDatabase" localSheetId="4" hidden="1">Talud!$A$1:$M$108</definedName>
    <definedName name="_xlnm._FilterDatabase" localSheetId="7" hidden="1">Turvas!$A$1:$R$1</definedName>
    <definedName name="_xlnm._FilterDatabase" localSheetId="2" hidden="1">'Veejuhtmete alaarhiiv'!$A$1:$Q$429</definedName>
    <definedName name="_xlnm._FilterDatabase" localSheetId="6" hidden="1">Vihmutus!$E$1:$R$51</definedName>
    <definedName name="_xlnm.Print_Area" localSheetId="0">'Maaparandusprojektide alaarhiiv'!$M$1:$N$1565,'Maaparandusprojektide alaarhiiv'!$J$1:$K$1565,'Maaparandusprojektide alaarhiiv'!$F$1:$G$1565,'Maaparandusprojektide alaarhiiv'!$D$1:$D$1565,'Maaparandusprojektide alaarhiiv'!$A$1:$A$1565</definedName>
    <definedName name="Z_04BED5EF_72C9_4433_9321_457DA23841D7_.wvu.FilterData" localSheetId="0" hidden="1">'Maaparandusprojektide alaarhiiv'!$A$1:$N$2121</definedName>
    <definedName name="Z_054394E5_1C38_4198_BFBF_3A41165C3591_.wvu.FilterData" localSheetId="1" hidden="1">Ekspl.aktid!$A$1:$L$1201</definedName>
    <definedName name="Z_054394E5_1C38_4198_BFBF_3A41165C3591_.wvu.FilterData" localSheetId="0" hidden="1">'Maaparandusprojektide alaarhiiv'!$A$1:$O$2453</definedName>
    <definedName name="Z_05870609_4086_4ED4_A92A_054F6AC7ED06_.wvu.FilterData" localSheetId="1" hidden="1">Ekspl.aktid!$A$1:$L$598</definedName>
    <definedName name="Z_05870609_4086_4ED4_A92A_054F6AC7ED06_.wvu.FilterData" localSheetId="0" hidden="1">'Maaparandusprojektide alaarhiiv'!$A$1:$N$2121</definedName>
    <definedName name="Z_095CEC40_5683_482B_85C7_EB44F4B4FA88_.wvu.FilterData" localSheetId="1" hidden="1">Ekspl.aktid!$A$1:$L$525</definedName>
    <definedName name="Z_0BE41351_881D_415C_AA44_16BEA1A063A5_.wvu.FilterData" localSheetId="1" hidden="1">Ekspl.aktid!$A$1:$L$525</definedName>
    <definedName name="Z_0BE41351_881D_415C_AA44_16BEA1A063A5_.wvu.FilterData" localSheetId="0" hidden="1">'Maaparandusprojektide alaarhiiv'!$A$1:$N$2055</definedName>
    <definedName name="Z_0C2AF08E_AE61_472F_918A_F932E1A7142F_.wvu.FilterData" localSheetId="0" hidden="1">'Maaparandusprojektide alaarhiiv'!$A$1:$N$2094</definedName>
    <definedName name="Z_120B4C38_F1C0_4729_84D3_B511D4D52AD5_.wvu.FilterData" localSheetId="2" hidden="1">'Veejuhtmete alaarhiiv'!$A$1:$P$368</definedName>
    <definedName name="Z_14517DB6_45BB_4304_A636_588F3B25AEF7_.wvu.FilterData" localSheetId="0" hidden="1">'Maaparandusprojektide alaarhiiv'!$A$1:$R$2365</definedName>
    <definedName name="Z_17146A35_9EAB_4093_97A5_74BF82F3E94C_.wvu.FilterData" localSheetId="1" hidden="1">Ekspl.aktid!$A$1:$L$598</definedName>
    <definedName name="Z_17146A35_9EAB_4093_97A5_74BF82F3E94C_.wvu.FilterData" localSheetId="0" hidden="1">'Maaparandusprojektide alaarhiiv'!$A$1:$N$2121</definedName>
    <definedName name="Z_1D25759A_EAB2_465C_9221_6D5B54958627_.wvu.Cols" localSheetId="0" hidden="1">'Maaparandusprojektide alaarhiiv'!$O:$O</definedName>
    <definedName name="Z_1D25759A_EAB2_465C_9221_6D5B54958627_.wvu.FilterData" localSheetId="1" hidden="1">Ekspl.aktid!$A$1:$L$1303</definedName>
    <definedName name="Z_1D25759A_EAB2_465C_9221_6D5B54958627_.wvu.FilterData" localSheetId="5" hidden="1">Elekter!$A$1:$M$46</definedName>
    <definedName name="Z_1D25759A_EAB2_465C_9221_6D5B54958627_.wvu.FilterData" localSheetId="0" hidden="1">'Maaparandusprojektide alaarhiiv'!$A$1:$O$2463</definedName>
    <definedName name="Z_1D25759A_EAB2_465C_9221_6D5B54958627_.wvu.FilterData" localSheetId="10" hidden="1">'majandid läbi sovjeti'!$A$1:$E$45</definedName>
    <definedName name="Z_1D25759A_EAB2_465C_9221_6D5B54958627_.wvu.FilterData" localSheetId="8" hidden="1">Puurkaevud!$A$1:$M$186</definedName>
    <definedName name="Z_1D25759A_EAB2_465C_9221_6D5B54958627_.wvu.FilterData" localSheetId="4" hidden="1">Talud!$A$1:$M$81</definedName>
    <definedName name="Z_1D25759A_EAB2_465C_9221_6D5B54958627_.wvu.FilterData" localSheetId="7" hidden="1">Turvas!$A$1:$M$1</definedName>
    <definedName name="Z_1D25759A_EAB2_465C_9221_6D5B54958627_.wvu.FilterData" localSheetId="2" hidden="1">'Veejuhtmete alaarhiiv'!$A$1:$P$353</definedName>
    <definedName name="Z_1D25759A_EAB2_465C_9221_6D5B54958627_.wvu.FilterData" localSheetId="6" hidden="1">Vihmutus!$A$1:$M$46</definedName>
    <definedName name="Z_1D25759A_EAB2_465C_9221_6D5B54958627_.wvu.PrintArea" localSheetId="0" hidden="1">'Maaparandusprojektide alaarhiiv'!$M$1:$N$1565,'Maaparandusprojektide alaarhiiv'!$J$1:$K$1565,'Maaparandusprojektide alaarhiiv'!$F$1:$G$1565,'Maaparandusprojektide alaarhiiv'!$D$1:$D$1565,'Maaparandusprojektide alaarhiiv'!$A$1:$A$1565</definedName>
    <definedName name="Z_231B89E1_19E5_4140_9BEC_AC22EB960BD0_.wvu.FilterData" localSheetId="1" hidden="1">Ekspl.aktid!$A$1:$L$598</definedName>
    <definedName name="Z_231B89E1_19E5_4140_9BEC_AC22EB960BD0_.wvu.FilterData" localSheetId="0" hidden="1">'Maaparandusprojektide alaarhiiv'!$A$1:$N$2121</definedName>
    <definedName name="Z_26A1DE13_8DD2_4832_AD48_1CA64B1B8083_.wvu.FilterData" localSheetId="1" hidden="1">Ekspl.aktid!$A$1:$L$525</definedName>
    <definedName name="Z_26A1DE13_8DD2_4832_AD48_1CA64B1B8083_.wvu.FilterData" localSheetId="0" hidden="1">'Maaparandusprojektide alaarhiiv'!$A$1:$N$2055</definedName>
    <definedName name="Z_27EBDAC3_325E_44D2_BBA4_DE3F1FCD89FC_.wvu.FilterData" localSheetId="1" hidden="1">Ekspl.aktid!$A$1:$L$525</definedName>
    <definedName name="Z_27EBDAC3_325E_44D2_BBA4_DE3F1FCD89FC_.wvu.FilterData" localSheetId="0" hidden="1">'Maaparandusprojektide alaarhiiv'!$A$1:$N$2055</definedName>
    <definedName name="Z_29B0D6FE_19E9_43E2_BF85_A216DAFBB963_.wvu.FilterData" localSheetId="0" hidden="1">'Maaparandusprojektide alaarhiiv'!$A$1:$O$2447</definedName>
    <definedName name="Z_2B0B4A52_1252_4454_95A2_1BC2EA2876D3_.wvu.FilterData" localSheetId="1" hidden="1">Ekspl.aktid!$A$1:$L$525</definedName>
    <definedName name="Z_2F42D625_2612_42BE_8147_10C65717A725_.wvu.FilterData" localSheetId="0" hidden="1">'Maaparandusprojektide alaarhiiv'!$A$1:$N$2136</definedName>
    <definedName name="Z_34E0DE72_43F9_465E_BBF9_807332D3F044_.wvu.FilterData" localSheetId="1" hidden="1">Ekspl.aktid!$A$1:$L$1</definedName>
    <definedName name="Z_34E0DE72_43F9_465E_BBF9_807332D3F044_.wvu.FilterData" localSheetId="0" hidden="1">'Maaparandusprojektide alaarhiiv'!$A$1:$N$2357</definedName>
    <definedName name="Z_36633B4A_E236_4975_801C_FB11AEFE275E_.wvu.FilterData" localSheetId="1" hidden="1">Ekspl.aktid!$A$1:$L$525</definedName>
    <definedName name="Z_3C0C59A7_9302_4D66_AFC5_ABCB0F8EB3A9_.wvu.FilterData" localSheetId="1" hidden="1">Ekspl.aktid!$A$1:$L$525</definedName>
    <definedName name="Z_40D60A85_7669_480E_9355_427D41D82BB3_.wvu.Cols" localSheetId="0" hidden="1">'Maaparandusprojektide alaarhiiv'!$O:$O</definedName>
    <definedName name="Z_40D60A85_7669_480E_9355_427D41D82BB3_.wvu.FilterData" localSheetId="1" hidden="1">Ekspl.aktid!$A$1:$L$1098</definedName>
    <definedName name="Z_40D60A85_7669_480E_9355_427D41D82BB3_.wvu.FilterData" localSheetId="0" hidden="1">'Maaparandusprojektide alaarhiiv'!$A$1:$N$2365</definedName>
    <definedName name="Z_40D60A85_7669_480E_9355_427D41D82BB3_.wvu.FilterData" localSheetId="10" hidden="1">'majandid läbi sovjeti'!$A$1:$E$45</definedName>
    <definedName name="Z_40D60A85_7669_480E_9355_427D41D82BB3_.wvu.PrintArea" localSheetId="0" hidden="1">'Maaparandusprojektide alaarhiiv'!$M$1:$N$1565,'Maaparandusprojektide alaarhiiv'!$J$1:$K$1565,'Maaparandusprojektide alaarhiiv'!$F$1:$G$1565,'Maaparandusprojektide alaarhiiv'!$D$1:$D$1565,'Maaparandusprojektide alaarhiiv'!$A$1:$A$1565</definedName>
    <definedName name="Z_419D0B1C_797E_43DF_810E_D0656BEDCF37_.wvu.FilterData" localSheetId="1" hidden="1">Ekspl.aktid!$A$1:$L$525</definedName>
    <definedName name="Z_419D0B1C_797E_43DF_810E_D0656BEDCF37_.wvu.FilterData" localSheetId="0" hidden="1">'Maaparandusprojektide alaarhiiv'!$A$1:$N$2075</definedName>
    <definedName name="Z_451491F0_F229_4249_AB9D_2B6C40201CA6_.wvu.FilterData" localSheetId="1" hidden="1">Ekspl.aktid!$A$1:$L$525</definedName>
    <definedName name="Z_45EEC357_9403_45E7_B0E0_D87033D1DAE5_.wvu.FilterData" localSheetId="0" hidden="1">'Maaparandusprojektide alaarhiiv'!$A$1:$N$2121</definedName>
    <definedName name="Z_486A878F_8754_49A1_AD0A_E20ADA285511_.wvu.FilterData" localSheetId="1" hidden="1">Ekspl.aktid!$A$1:$L$598</definedName>
    <definedName name="Z_4AA38914_A4C2_4C8E_B886_E17541AD55EE_.wvu.Cols" localSheetId="0" hidden="1">'Maaparandusprojektide alaarhiiv'!$O:$O</definedName>
    <definedName name="Z_4AA38914_A4C2_4C8E_B886_E17541AD55EE_.wvu.Cols" localSheetId="7" hidden="1">Turvas!$M:$O</definedName>
    <definedName name="Z_4AA38914_A4C2_4C8E_B886_E17541AD55EE_.wvu.FilterData" localSheetId="1" hidden="1">Ekspl.aktid!$A$1:$L$1626</definedName>
    <definedName name="Z_4AA38914_A4C2_4C8E_B886_E17541AD55EE_.wvu.FilterData" localSheetId="5" hidden="1">Elekter!$A$1:$M$116</definedName>
    <definedName name="Z_4AA38914_A4C2_4C8E_B886_E17541AD55EE_.wvu.FilterData" localSheetId="0" hidden="1">'Maaparandusprojektide alaarhiiv'!$A$1:$N$2505</definedName>
    <definedName name="Z_4AA38914_A4C2_4C8E_B886_E17541AD55EE_.wvu.FilterData" localSheetId="10" hidden="1">'majandid läbi sovjeti'!$A$1:$E$45</definedName>
    <definedName name="Z_4AA38914_A4C2_4C8E_B886_E17541AD55EE_.wvu.FilterData" localSheetId="3" hidden="1">Metsakuivendus!$A$1:$L$181</definedName>
    <definedName name="Z_4AA38914_A4C2_4C8E_B886_E17541AD55EE_.wvu.FilterData" localSheetId="8" hidden="1">Puurkaevud!$A$1:$M$186</definedName>
    <definedName name="Z_4AA38914_A4C2_4C8E_B886_E17541AD55EE_.wvu.FilterData" localSheetId="4" hidden="1">Talud!$A$1:$M$108</definedName>
    <definedName name="Z_4AA38914_A4C2_4C8E_B886_E17541AD55EE_.wvu.FilterData" localSheetId="7" hidden="1">Turvas!$A$1:$M$46</definedName>
    <definedName name="Z_4AA38914_A4C2_4C8E_B886_E17541AD55EE_.wvu.FilterData" localSheetId="2" hidden="1">'Veejuhtmete alaarhiiv'!$A$1:$P$425</definedName>
    <definedName name="Z_4AA38914_A4C2_4C8E_B886_E17541AD55EE_.wvu.FilterData" localSheetId="6" hidden="1">Vihmutus!$E$1:$R$51</definedName>
    <definedName name="Z_4AA38914_A4C2_4C8E_B886_E17541AD55EE_.wvu.PrintArea" localSheetId="0" hidden="1">'Maaparandusprojektide alaarhiiv'!$M$1:$N$1565,'Maaparandusprojektide alaarhiiv'!$J$1:$K$1565,'Maaparandusprojektide alaarhiiv'!$F$1:$G$1565,'Maaparandusprojektide alaarhiiv'!$D$1:$D$1565,'Maaparandusprojektide alaarhiiv'!$A$1:$A$1565</definedName>
    <definedName name="Z_4D4E45C4_4113_4AD0_BD7F_5F79DC1D4C6B_.wvu.FilterData" localSheetId="1" hidden="1">Ekspl.aktid!$A$1:$L$551</definedName>
    <definedName name="Z_5048B929_4E36_441C_8701_061515A164E4_.wvu.FilterData" localSheetId="1" hidden="1">Ekspl.aktid!$A$1:$L$598</definedName>
    <definedName name="Z_514ACB5C_65A0_403E_BCC9_4DCF22BDD150_.wvu.FilterData" localSheetId="1" hidden="1">Ekspl.aktid!$A$1:$L$525</definedName>
    <definedName name="Z_58DA2C47_E028_421F_9486_7D04B4F6D074_.wvu.FilterData" localSheetId="1" hidden="1">Ekspl.aktid!$A$1:$L$525</definedName>
    <definedName name="Z_58F6AD9E_505D_4F2D_B93F_C0738CEFA66B_.wvu.FilterData" localSheetId="1" hidden="1">Ekspl.aktid!$A$1:$L$1201</definedName>
    <definedName name="Z_58F6AD9E_505D_4F2D_B93F_C0738CEFA66B_.wvu.FilterData" localSheetId="0" hidden="1">'Maaparandusprojektide alaarhiiv'!$A$1:$O$2452</definedName>
    <definedName name="Z_5C57716E_2FE7_44DC_839C_140975DC22AD_.wvu.FilterData" localSheetId="0" hidden="1">'Maaparandusprojektide alaarhiiv'!$A$1:$N$2055</definedName>
    <definedName name="Z_5C8D148E_1283_4D44_A5A3_5E1334AE1D4F_.wvu.FilterData" localSheetId="0" hidden="1">'Maaparandusprojektide alaarhiiv'!$A$1:$N$2121</definedName>
    <definedName name="Z_60CA24D6_959A_4282_85C4_082A7DBA6478_.wvu.FilterData" localSheetId="1" hidden="1">Ekspl.aktid!$A$1:$L$525</definedName>
    <definedName name="Z_69BA6978_A453_4029_9209_3452DBE73EF3_.wvu.FilterData" localSheetId="0" hidden="1">'Maaparandusprojektide alaarhiiv'!$A$1:$N$2121</definedName>
    <definedName name="Z_6BC59B90_0A4C_4B61_9128_BCE29BD5976C_.wvu.FilterData" localSheetId="5" hidden="1">Elekter!$A$1:$M$86</definedName>
    <definedName name="Z_70F4A8AC_5C87_4FFF_ACAB_F7CA67F3E1CA_.wvu.FilterData" localSheetId="1" hidden="1">Ekspl.aktid!$A$1:$L$525</definedName>
    <definedName name="Z_70F4A8AC_5C87_4FFF_ACAB_F7CA67F3E1CA_.wvu.FilterData" localSheetId="0" hidden="1">'Maaparandusprojektide alaarhiiv'!$A$1:$O$2055</definedName>
    <definedName name="Z_7503E261_8B01_436A_8018_A703FA02E6BE_.wvu.FilterData" localSheetId="1" hidden="1">Ekspl.aktid!$A$1:$L$525</definedName>
    <definedName name="Z_7503E261_8B01_436A_8018_A703FA02E6BE_.wvu.FilterData" localSheetId="0" hidden="1">'Maaparandusprojektide alaarhiiv'!$A$1:$N$2075</definedName>
    <definedName name="Z_761B8170_C60B_45FC_99D9_AAAAE53A801E_.wvu.FilterData" localSheetId="0" hidden="1">'Maaparandusprojektide alaarhiiv'!$A$1:$N$2055</definedName>
    <definedName name="Z_7732354C_6DC1_4A09_9ADB_058D34D17508_.wvu.FilterData" localSheetId="1" hidden="1">Ekspl.aktid!$A$1:$L$525</definedName>
    <definedName name="Z_78714D84_FE90_481E_8417_337E2CDBFC3C_.wvu.FilterData" localSheetId="0" hidden="1">'Maaparandusprojektide alaarhiiv'!$A$1:$N$2121</definedName>
    <definedName name="Z_7B46622A_12DC_4BC4_8A77_95ACFC4C37EF_.wvu.FilterData" localSheetId="1" hidden="1">Ekspl.aktid!$A$1:$L$598</definedName>
    <definedName name="Z_7B46622A_12DC_4BC4_8A77_95ACFC4C37EF_.wvu.FilterData" localSheetId="0" hidden="1">'Maaparandusprojektide alaarhiiv'!$A$1:$N$2136</definedName>
    <definedName name="Z_7C5CD18F_B035_45B9_9687_A7D383A2B752_.wvu.FilterData" localSheetId="0" hidden="1">'Maaparandusprojektide alaarhiiv'!$A$1:$O$2055</definedName>
    <definedName name="Z_7F4C70F6_C1AB_49D8_9C74_E3E6F3EBF1E4_.wvu.FilterData" localSheetId="1" hidden="1">Ekspl.aktid!$A$1:$L$1201</definedName>
    <definedName name="Z_7F4C70F6_C1AB_49D8_9C74_E3E6F3EBF1E4_.wvu.FilterData" localSheetId="0" hidden="1">'Maaparandusprojektide alaarhiiv'!$A$1:$O$2452</definedName>
    <definedName name="Z_819B87BB_8074_46EA_B2E2_52BBAF57E72D_.wvu.FilterData" localSheetId="1" hidden="1">Ekspl.aktid!$A$1:$L$1201</definedName>
    <definedName name="Z_819B87BB_8074_46EA_B2E2_52BBAF57E72D_.wvu.FilterData" localSheetId="0" hidden="1">'Maaparandusprojektide alaarhiiv'!$A$1:$O$2452</definedName>
    <definedName name="Z_81A41EBF_5CB5_429E_880C_625FE6C4441B_.wvu.Cols" localSheetId="0" hidden="1">'Maaparandusprojektide alaarhiiv'!$O:$O</definedName>
    <definedName name="Z_81A41EBF_5CB5_429E_880C_625FE6C4441B_.wvu.Cols" localSheetId="7" hidden="1">Turvas!$M:$O</definedName>
    <definedName name="Z_81A41EBF_5CB5_429E_880C_625FE6C4441B_.wvu.FilterData" localSheetId="1" hidden="1">Ekspl.aktid!$A$1:$L$1626</definedName>
    <definedName name="Z_81A41EBF_5CB5_429E_880C_625FE6C4441B_.wvu.FilterData" localSheetId="5" hidden="1">Elekter!$A$1:$M$116</definedName>
    <definedName name="Z_81A41EBF_5CB5_429E_880C_625FE6C4441B_.wvu.FilterData" localSheetId="0" hidden="1">'Maaparandusprojektide alaarhiiv'!$A$1:$T$2505</definedName>
    <definedName name="Z_81A41EBF_5CB5_429E_880C_625FE6C4441B_.wvu.FilterData" localSheetId="10" hidden="1">'majandid läbi sovjeti'!$A$1:$E$45</definedName>
    <definedName name="Z_81A41EBF_5CB5_429E_880C_625FE6C4441B_.wvu.FilterData" localSheetId="3" hidden="1">Metsakuivendus!$A$1:$L$181</definedName>
    <definedName name="Z_81A41EBF_5CB5_429E_880C_625FE6C4441B_.wvu.FilterData" localSheetId="8" hidden="1">Puurkaevud!$A$1:$N$1</definedName>
    <definedName name="Z_81A41EBF_5CB5_429E_880C_625FE6C4441B_.wvu.FilterData" localSheetId="4" hidden="1">Talud!$A$1:$M$108</definedName>
    <definedName name="Z_81A41EBF_5CB5_429E_880C_625FE6C4441B_.wvu.FilterData" localSheetId="7" hidden="1">Turvas!$A$1:$R$1</definedName>
    <definedName name="Z_81A41EBF_5CB5_429E_880C_625FE6C4441B_.wvu.FilterData" localSheetId="2" hidden="1">'Veejuhtmete alaarhiiv'!$A$1:$Q$429</definedName>
    <definedName name="Z_81A41EBF_5CB5_429E_880C_625FE6C4441B_.wvu.FilterData" localSheetId="6" hidden="1">Vihmutus!$E$1:$R$51</definedName>
    <definedName name="Z_81A41EBF_5CB5_429E_880C_625FE6C4441B_.wvu.PrintArea" localSheetId="0" hidden="1">'Maaparandusprojektide alaarhiiv'!$M$1:$N$1565,'Maaparandusprojektide alaarhiiv'!$J$1:$K$1565,'Maaparandusprojektide alaarhiiv'!$F$1:$G$1565,'Maaparandusprojektide alaarhiiv'!$D$1:$D$1565,'Maaparandusprojektide alaarhiiv'!$A$1:$A$1565</definedName>
    <definedName name="Z_82CA452A_8558_45B2_9E58_51F5CC5F3466_.wvu.FilterData" localSheetId="0" hidden="1">'Maaparandusprojektide alaarhiiv'!$A$1:$N$2055</definedName>
    <definedName name="Z_841C28B3_82FF_458E_A182_ED11ED73F273_.wvu.FilterData" localSheetId="1" hidden="1">Ekspl.aktid!$A$1:$L$645</definedName>
    <definedName name="Z_841C28B3_82FF_458E_A182_ED11ED73F273_.wvu.FilterData" localSheetId="0" hidden="1">'Maaparandusprojektide alaarhiiv'!$A$1:$N$2136</definedName>
    <definedName name="Z_899A62A5_9BEA_4310_9D11_DBF1E1E295E8_.wvu.FilterData" localSheetId="1" hidden="1">Ekspl.aktid!$A$1:$L$624</definedName>
    <definedName name="Z_899A62A5_9BEA_4310_9D11_DBF1E1E295E8_.wvu.FilterData" localSheetId="0" hidden="1">'Maaparandusprojektide alaarhiiv'!$A$1:$N$2136</definedName>
    <definedName name="Z_8BFB89A8_6019_4117_93AD_3A039EEA405A_.wvu.FilterData" localSheetId="1" hidden="1">Ekspl.aktid!$A$1:$L$525</definedName>
    <definedName name="Z_8BFB89A8_6019_4117_93AD_3A039EEA405A_.wvu.FilterData" localSheetId="0" hidden="1">'Maaparandusprojektide alaarhiiv'!$A$1:$O$2055</definedName>
    <definedName name="Z_8C36CF99_4A73_4459_8D11_5B4C48F68C5A_.wvu.FilterData" localSheetId="1" hidden="1">Ekspl.aktid!$A$1:$L$551</definedName>
    <definedName name="Z_8C36CF99_4A73_4459_8D11_5B4C48F68C5A_.wvu.FilterData" localSheetId="0" hidden="1">'Maaparandusprojektide alaarhiiv'!$A$1:$N$2121</definedName>
    <definedName name="Z_8CDBD206_5DEA_4B93_BEDD_AB82300A1302_.wvu.FilterData" localSheetId="1" hidden="1">Ekspl.aktid!$A$1:$L$525</definedName>
    <definedName name="Z_8CDBD206_5DEA_4B93_BEDD_AB82300A1302_.wvu.FilterData" localSheetId="0" hidden="1">'Maaparandusprojektide alaarhiiv'!$A$1:$O$2055</definedName>
    <definedName name="Z_8F5E5E36_598E_4E36_AC37_EFD2B333A282_.wvu.FilterData" localSheetId="1" hidden="1">Ekspl.aktid!$A$1:$L$1626</definedName>
    <definedName name="Z_8F5E5E36_598E_4E36_AC37_EFD2B333A282_.wvu.FilterData" localSheetId="0" hidden="1">'Maaparandusprojektide alaarhiiv'!$A$1:$N$2505</definedName>
    <definedName name="Z_8F78943C_EA67_48F6_8D26_B9EDBC1ED78B_.wvu.FilterData" localSheetId="1" hidden="1">Ekspl.aktid!$A$1:$L$525</definedName>
    <definedName name="Z_909774F2_C764_4927_ADF9_9376360B7CB5_.wvu.FilterData" localSheetId="1" hidden="1">Ekspl.aktid!$A$1:$L$598</definedName>
    <definedName name="Z_909774F2_C764_4927_ADF9_9376360B7CB5_.wvu.FilterData" localSheetId="0" hidden="1">'Maaparandusprojektide alaarhiiv'!$A$1:$N$2121</definedName>
    <definedName name="Z_90CDF40A_2603_4A30_9BD7_7CB21678640B_.wvu.FilterData" localSheetId="2" hidden="1">'Veejuhtmete alaarhiiv'!$A$1:$P$368</definedName>
    <definedName name="Z_9282F534_166D_4BC7_AC43_FB92161BDA41_.wvu.FilterData" localSheetId="0" hidden="1">'Maaparandusprojektide alaarhiiv'!$A$1:$O$2453</definedName>
    <definedName name="Z_9282F534_166D_4BC7_AC43_FB92161BDA41_.wvu.FilterData" localSheetId="4" hidden="1">Talud!$A$1:$M$44</definedName>
    <definedName name="Z_9282F534_166D_4BC7_AC43_FB92161BDA41_.wvu.FilterData" localSheetId="6" hidden="1">Vihmutus!$A$1:$M$46</definedName>
    <definedName name="Z_934503A9_6C82_4BCD_A62D_579D733EB044_.wvu.FilterData" localSheetId="0" hidden="1">'Maaparandusprojektide alaarhiiv'!$A$1:$N$2055</definedName>
    <definedName name="Z_94D04C32_1AAC_436F_B042_0E629E6A3880_.wvu.FilterData" localSheetId="1" hidden="1">Ekspl.aktid!$A$1:$L$525</definedName>
    <definedName name="Z_94D04C32_1AAC_436F_B042_0E629E6A3880_.wvu.FilterData" localSheetId="0" hidden="1">'Maaparandusprojektide alaarhiiv'!$A$1:$N$2055</definedName>
    <definedName name="Z_96D5C7D6_F409_4D04_B5FB_8E889DC19B1C_.wvu.FilterData" localSheetId="1" hidden="1">Ekspl.aktid!$A$1:$L$525</definedName>
    <definedName name="Z_96D5C7D6_F409_4D04_B5FB_8E889DC19B1C_.wvu.FilterData" localSheetId="0" hidden="1">'Maaparandusprojektide alaarhiiv'!$A$1:$O$2055</definedName>
    <definedName name="Z_971D4218_BCE0_4CB8_89E6_D5B0B6BBEA66_.wvu.FilterData" localSheetId="0" hidden="1">'Maaparandusprojektide alaarhiiv'!$A$1:$N$2113</definedName>
    <definedName name="Z_97D28253_9F52_4DE5_A692_04F116C35261_.wvu.FilterData" localSheetId="0" hidden="1">'Maaparandusprojektide alaarhiiv'!$A$1:$N$2121</definedName>
    <definedName name="Z_99EF4846_B5D7_4269_B209_456FD0B7BDEB_.wvu.Cols" localSheetId="0" hidden="1">'Maaparandusprojektide alaarhiiv'!$O:$O</definedName>
    <definedName name="Z_99EF4846_B5D7_4269_B209_456FD0B7BDEB_.wvu.FilterData" localSheetId="1" hidden="1">Ekspl.aktid!$A$1:$M$1201</definedName>
    <definedName name="Z_99EF4846_B5D7_4269_B209_456FD0B7BDEB_.wvu.FilterData" localSheetId="0" hidden="1">'Maaparandusprojektide alaarhiiv'!$A$1:$R$2435</definedName>
    <definedName name="Z_99EF4846_B5D7_4269_B209_456FD0B7BDEB_.wvu.FilterData" localSheetId="10" hidden="1">'majandid läbi sovjeti'!$A$1:$E$45</definedName>
    <definedName name="Z_99EF4846_B5D7_4269_B209_456FD0B7BDEB_.wvu.FilterData" localSheetId="2" hidden="1">'Veejuhtmete alaarhiiv'!$C$1:$P$330</definedName>
    <definedName name="Z_99EF4846_B5D7_4269_B209_456FD0B7BDEB_.wvu.PrintArea" localSheetId="0" hidden="1">'Maaparandusprojektide alaarhiiv'!$M$1:$N$1565,'Maaparandusprojektide alaarhiiv'!$J$1:$K$1565,'Maaparandusprojektide alaarhiiv'!$F$1:$G$1565,'Maaparandusprojektide alaarhiiv'!$D$1:$D$1565,'Maaparandusprojektide alaarhiiv'!$A$1:$A$1565</definedName>
    <definedName name="Z_9AFD3438_4FEF_462A_B804_7D76D82A9D64_.wvu.FilterData" localSheetId="1" hidden="1">Ekspl.aktid!$A$1:$L$525</definedName>
    <definedName name="Z_A87F0832_F6B7_40BD_849B_27495F22B940_.wvu.FilterData" localSheetId="1" hidden="1">Ekspl.aktid!$A$1:$L$1386</definedName>
    <definedName name="Z_A87F0832_F6B7_40BD_849B_27495F22B940_.wvu.FilterData" localSheetId="0" hidden="1">'Maaparandusprojektide alaarhiiv'!$A$1:$N$2505</definedName>
    <definedName name="Z_A87F0832_F6B7_40BD_849B_27495F22B940_.wvu.FilterData" localSheetId="4" hidden="1">Talud!$A$1:$M$108</definedName>
    <definedName name="Z_AC409C71_102D_4D39_B9D1_CE9BC6EAB079_.wvu.Cols" localSheetId="0" hidden="1">'Maaparandusprojektide alaarhiiv'!$O:$O</definedName>
    <definedName name="Z_AC409C71_102D_4D39_B9D1_CE9BC6EAB079_.wvu.FilterData" localSheetId="1" hidden="1">Ekspl.aktid!$A$1:$L$1626</definedName>
    <definedName name="Z_AC409C71_102D_4D39_B9D1_CE9BC6EAB079_.wvu.FilterData" localSheetId="5" hidden="1">Elekter!$A$1:$M$116</definedName>
    <definedName name="Z_AC409C71_102D_4D39_B9D1_CE9BC6EAB079_.wvu.FilterData" localSheetId="0" hidden="1">'Maaparandusprojektide alaarhiiv'!$A$1:$AS$2505</definedName>
    <definedName name="Z_AC409C71_102D_4D39_B9D1_CE9BC6EAB079_.wvu.FilterData" localSheetId="10" hidden="1">'majandid läbi sovjeti'!$A$1:$E$45</definedName>
    <definedName name="Z_AC409C71_102D_4D39_B9D1_CE9BC6EAB079_.wvu.FilterData" localSheetId="3" hidden="1">Metsakuivendus!$A$1:$L$181</definedName>
    <definedName name="Z_AC409C71_102D_4D39_B9D1_CE9BC6EAB079_.wvu.FilterData" localSheetId="8" hidden="1">Puurkaevud!$A$1:$M$186</definedName>
    <definedName name="Z_AC409C71_102D_4D39_B9D1_CE9BC6EAB079_.wvu.FilterData" localSheetId="4" hidden="1">Talud!$A$1:$M$108</definedName>
    <definedName name="Z_AC409C71_102D_4D39_B9D1_CE9BC6EAB079_.wvu.FilterData" localSheetId="7" hidden="1">Turvas!$A$1:$M$46</definedName>
    <definedName name="Z_AC409C71_102D_4D39_B9D1_CE9BC6EAB079_.wvu.FilterData" localSheetId="2" hidden="1">'Veejuhtmete alaarhiiv'!$A$1:$P$424</definedName>
    <definedName name="Z_AC409C71_102D_4D39_B9D1_CE9BC6EAB079_.wvu.FilterData" localSheetId="6" hidden="1">Vihmutus!$A$1:$M$47</definedName>
    <definedName name="Z_AC409C71_102D_4D39_B9D1_CE9BC6EAB079_.wvu.PrintArea" localSheetId="0" hidden="1">'Maaparandusprojektide alaarhiiv'!$M$1:$N$1565,'Maaparandusprojektide alaarhiiv'!$J$1:$K$1565,'Maaparandusprojektide alaarhiiv'!$F$1:$G$1565,'Maaparandusprojektide alaarhiiv'!$D$1:$D$1565,'Maaparandusprojektide alaarhiiv'!$A$1:$A$1565</definedName>
    <definedName name="Z_ADABCF32_AA29_4B35_BC61_1998F9EC2C31_.wvu.Cols" localSheetId="0" hidden="1">'Maaparandusprojektide alaarhiiv'!$O:$O</definedName>
    <definedName name="Z_ADABCF32_AA29_4B35_BC61_1998F9EC2C31_.wvu.Cols" localSheetId="7" hidden="1">Turvas!$M:$O</definedName>
    <definedName name="Z_ADABCF32_AA29_4B35_BC61_1998F9EC2C31_.wvu.FilterData" localSheetId="1" hidden="1">Ekspl.aktid!$A$1:$L$1626</definedName>
    <definedName name="Z_ADABCF32_AA29_4B35_BC61_1998F9EC2C31_.wvu.FilterData" localSheetId="5" hidden="1">Elekter!$A$1:$M$116</definedName>
    <definedName name="Z_ADABCF32_AA29_4B35_BC61_1998F9EC2C31_.wvu.FilterData" localSheetId="0" hidden="1">'Maaparandusprojektide alaarhiiv'!$A$1:$N$2505</definedName>
    <definedName name="Z_ADABCF32_AA29_4B35_BC61_1998F9EC2C31_.wvu.FilterData" localSheetId="10" hidden="1">'majandid läbi sovjeti'!$A$1:$E$45</definedName>
    <definedName name="Z_ADABCF32_AA29_4B35_BC61_1998F9EC2C31_.wvu.FilterData" localSheetId="3" hidden="1">Metsakuivendus!$A$1:$L$181</definedName>
    <definedName name="Z_ADABCF32_AA29_4B35_BC61_1998F9EC2C31_.wvu.FilterData" localSheetId="8" hidden="1">Puurkaevud!$A$1:$M$186</definedName>
    <definedName name="Z_ADABCF32_AA29_4B35_BC61_1998F9EC2C31_.wvu.FilterData" localSheetId="4" hidden="1">Talud!$A$1:$M$108</definedName>
    <definedName name="Z_ADABCF32_AA29_4B35_BC61_1998F9EC2C31_.wvu.FilterData" localSheetId="7" hidden="1">Turvas!$A$1:$M$52</definedName>
    <definedName name="Z_ADABCF32_AA29_4B35_BC61_1998F9EC2C31_.wvu.FilterData" localSheetId="2" hidden="1">'Veejuhtmete alaarhiiv'!$A$1:$P$429</definedName>
    <definedName name="Z_ADABCF32_AA29_4B35_BC61_1998F9EC2C31_.wvu.FilterData" localSheetId="6" hidden="1">Vihmutus!$E$1:$R$51</definedName>
    <definedName name="Z_ADABCF32_AA29_4B35_BC61_1998F9EC2C31_.wvu.PrintArea" localSheetId="0" hidden="1">'Maaparandusprojektide alaarhiiv'!$M$1:$N$1565,'Maaparandusprojektide alaarhiiv'!$J$1:$K$1565,'Maaparandusprojektide alaarhiiv'!$F$1:$G$1565,'Maaparandusprojektide alaarhiiv'!$D$1:$D$1565,'Maaparandusprojektide alaarhiiv'!$A$1:$A$1565</definedName>
    <definedName name="Z_ADDD32A6_E51A_453B_9175_7000AFF5E3BC_.wvu.FilterData" localSheetId="1" hidden="1">Ekspl.aktid!$A$1:$L$525</definedName>
    <definedName name="Z_ADDD32A6_E51A_453B_9175_7000AFF5E3BC_.wvu.FilterData" localSheetId="0" hidden="1">'Maaparandusprojektide alaarhiiv'!$A$1:$N$2113</definedName>
    <definedName name="Z_AE937E4D_1154_4E8B_BFE5_9CA76D42E32B_.wvu.FilterData" localSheetId="0" hidden="1">'Maaparandusprojektide alaarhiiv'!$A$1:$N$2136</definedName>
    <definedName name="Z_AECC0F6E_1427_485F_A8DC_4277702C396C_.wvu.FilterData" localSheetId="0" hidden="1">'Maaparandusprojektide alaarhiiv'!$A$1:$N$2094</definedName>
    <definedName name="Z_AFE32E29_5B59_42D5_BED2_4F5676355C6D_.wvu.Cols" localSheetId="0" hidden="1">'Maaparandusprojektide alaarhiiv'!$O:$O</definedName>
    <definedName name="Z_AFE32E29_5B59_42D5_BED2_4F5676355C6D_.wvu.FilterData" localSheetId="1" hidden="1">Ekspl.aktid!$A$1:$L$1285</definedName>
    <definedName name="Z_AFE32E29_5B59_42D5_BED2_4F5676355C6D_.wvu.FilterData" localSheetId="5" hidden="1">Elekter!$A$1:$M$46</definedName>
    <definedName name="Z_AFE32E29_5B59_42D5_BED2_4F5676355C6D_.wvu.FilterData" localSheetId="0" hidden="1">'Maaparandusprojektide alaarhiiv'!$A$1:$R$2453</definedName>
    <definedName name="Z_AFE32E29_5B59_42D5_BED2_4F5676355C6D_.wvu.FilterData" localSheetId="10" hidden="1">'majandid läbi sovjeti'!$A$1:$E$45</definedName>
    <definedName name="Z_AFE32E29_5B59_42D5_BED2_4F5676355C6D_.wvu.FilterData" localSheetId="8" hidden="1">Puurkaevud!$A$1:$M$1</definedName>
    <definedName name="Z_AFE32E29_5B59_42D5_BED2_4F5676355C6D_.wvu.FilterData" localSheetId="4" hidden="1">Talud!$A$1:$M$81</definedName>
    <definedName name="Z_AFE32E29_5B59_42D5_BED2_4F5676355C6D_.wvu.FilterData" localSheetId="7" hidden="1">Turvas!$A$1:$M$1</definedName>
    <definedName name="Z_AFE32E29_5B59_42D5_BED2_4F5676355C6D_.wvu.FilterData" localSheetId="2" hidden="1">'Veejuhtmete alaarhiiv'!$C$1:$P$347</definedName>
    <definedName name="Z_AFE32E29_5B59_42D5_BED2_4F5676355C6D_.wvu.FilterData" localSheetId="6" hidden="1">Vihmutus!$A$1:$M$46</definedName>
    <definedName name="Z_AFE32E29_5B59_42D5_BED2_4F5676355C6D_.wvu.PrintArea" localSheetId="0" hidden="1">'Maaparandusprojektide alaarhiiv'!$M$1:$N$1565,'Maaparandusprojektide alaarhiiv'!$J$1:$K$1565,'Maaparandusprojektide alaarhiiv'!$F$1:$G$1565,'Maaparandusprojektide alaarhiiv'!$D$1:$D$1565,'Maaparandusprojektide alaarhiiv'!$A$1:$A$1565</definedName>
    <definedName name="Z_B0251C23_2AAE_404D_9502_468A720B8210_.wvu.FilterData" localSheetId="1" hidden="1">Ekspl.aktid!$A$1:$L$525</definedName>
    <definedName name="Z_B0251C23_2AAE_404D_9502_468A720B8210_.wvu.FilterData" localSheetId="0" hidden="1">'Maaparandusprojektide alaarhiiv'!$A$1:$N$2113</definedName>
    <definedName name="Z_B12036E8_5762_4D65_875A_55371DB5D2F8_.wvu.FilterData" localSheetId="1" hidden="1">Ekspl.aktid!$A$1:$L$525</definedName>
    <definedName name="Z_B1C33CB4_38F7_408D_A05E_EDAA4C7E5DD3_.wvu.FilterData" localSheetId="1" hidden="1">Ekspl.aktid!$A$1:$L$1201</definedName>
    <definedName name="Z_B1C33CB4_38F7_408D_A05E_EDAA4C7E5DD3_.wvu.FilterData" localSheetId="0" hidden="1">'Maaparandusprojektide alaarhiiv'!$A$1:$O$2452</definedName>
    <definedName name="Z_B4A23D5F_BBB0_4D56_B649_C68C2153D041_.wvu.FilterData" localSheetId="1" hidden="1">Ekspl.aktid!$A$1:$L$551</definedName>
    <definedName name="Z_B6438BCD_0E82_41E8_A376_5B27EFC426FE_.wvu.FilterData" localSheetId="5" hidden="1">Elekter!$A$1:$M$46</definedName>
    <definedName name="Z_B6438BCD_0E82_41E8_A376_5B27EFC426FE_.wvu.FilterData" localSheetId="2" hidden="1">'Veejuhtmete alaarhiiv'!$C$1:$Q$368</definedName>
    <definedName name="Z_BB8B3FE5_B752_4F75_A09C_C823B1B6DE32_.wvu.Cols" localSheetId="0" hidden="1">'Maaparandusprojektide alaarhiiv'!$O:$O</definedName>
    <definedName name="Z_BB8B3FE5_B752_4F75_A09C_C823B1B6DE32_.wvu.FilterData" localSheetId="1" hidden="1">Ekspl.aktid!$A$1:$L$598</definedName>
    <definedName name="Z_BB8B3FE5_B752_4F75_A09C_C823B1B6DE32_.wvu.FilterData" localSheetId="0" hidden="1">'Maaparandusprojektide alaarhiiv'!$A$1:$N$2136</definedName>
    <definedName name="Z_BB8B3FE5_B752_4F75_A09C_C823B1B6DE32_.wvu.FilterData" localSheetId="10" hidden="1">'majandid läbi sovjeti'!$A$1:$E$45</definedName>
    <definedName name="Z_BB8B3FE5_B752_4F75_A09C_C823B1B6DE32_.wvu.PrintArea" localSheetId="0" hidden="1">'Maaparandusprojektide alaarhiiv'!$M$1:$N$1565,'Maaparandusprojektide alaarhiiv'!$J$1:$K$1565,'Maaparandusprojektide alaarhiiv'!$F$1:$G$1565,'Maaparandusprojektide alaarhiiv'!$D$1:$D$1565,'Maaparandusprojektide alaarhiiv'!$A$1:$A$1565</definedName>
    <definedName name="Z_C02850D1_9AF0_4102_8304_4F215A7D706A_.wvu.FilterData" localSheetId="1" hidden="1">Ekspl.aktid!$A$1:$L$525</definedName>
    <definedName name="Z_C02850D1_9AF0_4102_8304_4F215A7D706A_.wvu.FilterData" localSheetId="0" hidden="1">'Maaparandusprojektide alaarhiiv'!$A$1:$N$2055</definedName>
    <definedName name="Z_C07192F0_EDCF_4F95_85D8_90DA1A2D4755_.wvu.FilterData" localSheetId="1" hidden="1">Ekspl.aktid!$A$1:$L$645</definedName>
    <definedName name="Z_C07192F0_EDCF_4F95_85D8_90DA1A2D4755_.wvu.FilterData" localSheetId="0" hidden="1">'Maaparandusprojektide alaarhiiv'!$A$1:$N$2136</definedName>
    <definedName name="Z_C4D2F72C_981E_42F9_94B7_9C469209ED72_.wvu.FilterData" localSheetId="1" hidden="1">Ekspl.aktid!$A$1:$L$525</definedName>
    <definedName name="Z_C6BF4B2D_82B8_47D9_8665_5A1C4F861F9C_.wvu.FilterData" localSheetId="1" hidden="1">Ekspl.aktid!$A$1:$L$1201</definedName>
    <definedName name="Z_C6BF4B2D_82B8_47D9_8665_5A1C4F861F9C_.wvu.FilterData" localSheetId="0" hidden="1">'Maaparandusprojektide alaarhiiv'!$A$1:$O$2435</definedName>
    <definedName name="Z_CADBB223_F533_4A7D_A627_93D8EC3C08C5_.wvu.FilterData" localSheetId="1" hidden="1">Ekspl.aktid!$A$1:$L$1270</definedName>
    <definedName name="Z_CADBB223_F533_4A7D_A627_93D8EC3C08C5_.wvu.FilterData" localSheetId="0" hidden="1">'Maaparandusprojektide alaarhiiv'!$A$1:$O$2453</definedName>
    <definedName name="Z_CBAE8F1E_5B47_4FEA_9E9C_C757F13F2F74_.wvu.FilterData" localSheetId="2" hidden="1">'Veejuhtmete alaarhiiv'!$C$1:$Q$368</definedName>
    <definedName name="Z_CBD4ABDE_7F75_4868_BFCB_E59AD5F32093_.wvu.FilterData" localSheetId="1" hidden="1">Ekspl.aktid!$A$1:$L$1270</definedName>
    <definedName name="Z_CBD4ABDE_7F75_4868_BFCB_E59AD5F32093_.wvu.FilterData" localSheetId="0" hidden="1">'Maaparandusprojektide alaarhiiv'!$A$1:$O$2453</definedName>
    <definedName name="Z_CDDE7411_FA0D_4D3C_A766_1B084AFDD80F_.wvu.FilterData" localSheetId="0" hidden="1">'Maaparandusprojektide alaarhiiv'!$A$1:$N$2075</definedName>
    <definedName name="Z_D0157EE0_8401_49B1_9BA3_A1E239F4F42F_.wvu.FilterData" localSheetId="1" hidden="1">Ekspl.aktid!$A$1:$L$525</definedName>
    <definedName name="Z_D0157EE0_8401_49B1_9BA3_A1E239F4F42F_.wvu.FilterData" localSheetId="0" hidden="1">'Maaparandusprojektide alaarhiiv'!$A$1:$N$2055</definedName>
    <definedName name="Z_D02D02DF_5072_4714_AE54_B25AD965FCC0_.wvu.FilterData" localSheetId="0" hidden="1">'Maaparandusprojektide alaarhiiv'!$A$1:$N$2055</definedName>
    <definedName name="Z_D0849A8F_4F4B_4B42_80FB_694FF0D4BC4B_.wvu.FilterData" localSheetId="1" hidden="1">Ekspl.aktid!$A$1:$L$645</definedName>
    <definedName name="Z_D0849A8F_4F4B_4B42_80FB_694FF0D4BC4B_.wvu.FilterData" localSheetId="0" hidden="1">'Maaparandusprojektide alaarhiiv'!$A$1:$N$2136</definedName>
    <definedName name="Z_D2EB7167_8D10_4B95_A9CB_71A486D070ED_.wvu.FilterData" localSheetId="5" hidden="1">Elekter!$A$1:$M$86</definedName>
    <definedName name="Z_D44435E1_131B_4184_851A_F774B6A45829_.wvu.Cols" localSheetId="0" hidden="1">'Maaparandusprojektide alaarhiiv'!$O:$O</definedName>
    <definedName name="Z_D44435E1_131B_4184_851A_F774B6A45829_.wvu.FilterData" localSheetId="1" hidden="1">Ekspl.aktid!$A$1:$L$1626</definedName>
    <definedName name="Z_D44435E1_131B_4184_851A_F774B6A45829_.wvu.FilterData" localSheetId="5" hidden="1">Elekter!$A$1:$M$116</definedName>
    <definedName name="Z_D44435E1_131B_4184_851A_F774B6A45829_.wvu.FilterData" localSheetId="0" hidden="1">'Maaparandusprojektide alaarhiiv'!$A$1:$AS$2505</definedName>
    <definedName name="Z_D44435E1_131B_4184_851A_F774B6A45829_.wvu.FilterData" localSheetId="10" hidden="1">'majandid läbi sovjeti'!$A$1:$E$45</definedName>
    <definedName name="Z_D44435E1_131B_4184_851A_F774B6A45829_.wvu.FilterData" localSheetId="3" hidden="1">Metsakuivendus!$A$1:$L$181</definedName>
    <definedName name="Z_D44435E1_131B_4184_851A_F774B6A45829_.wvu.FilterData" localSheetId="8" hidden="1">Puurkaevud!$A$1:$M$186</definedName>
    <definedName name="Z_D44435E1_131B_4184_851A_F774B6A45829_.wvu.FilterData" localSheetId="4" hidden="1">Talud!$A$1:$M$108</definedName>
    <definedName name="Z_D44435E1_131B_4184_851A_F774B6A45829_.wvu.FilterData" localSheetId="7" hidden="1">Turvas!$A$1:$M$46</definedName>
    <definedName name="Z_D44435E1_131B_4184_851A_F774B6A45829_.wvu.FilterData" localSheetId="2" hidden="1">'Veejuhtmete alaarhiiv'!$A$1:$P$424</definedName>
    <definedName name="Z_D44435E1_131B_4184_851A_F774B6A45829_.wvu.FilterData" localSheetId="6" hidden="1">Vihmutus!$A$1:$M$51</definedName>
    <definedName name="Z_D44435E1_131B_4184_851A_F774B6A45829_.wvu.PrintArea" localSheetId="0" hidden="1">'Maaparandusprojektide alaarhiiv'!$M$1:$N$1565,'Maaparandusprojektide alaarhiiv'!$J$1:$K$1565,'Maaparandusprojektide alaarhiiv'!$F$1:$G$1565,'Maaparandusprojektide alaarhiiv'!$D$1:$D$1565,'Maaparandusprojektide alaarhiiv'!$A$1:$A$1565</definedName>
    <definedName name="Z_D6215542_BE3C_497D_B112_ED0868C7C4A1_.wvu.Cols" localSheetId="0" hidden="1">'Maaparandusprojektide alaarhiiv'!$O:$O</definedName>
    <definedName name="Z_D6215542_BE3C_497D_B112_ED0868C7C4A1_.wvu.FilterData" localSheetId="1" hidden="1">Ekspl.aktid!$A$1:$L$1626</definedName>
    <definedName name="Z_D6215542_BE3C_497D_B112_ED0868C7C4A1_.wvu.FilterData" localSheetId="5" hidden="1">Elekter!$A$1:$M$116</definedName>
    <definedName name="Z_D6215542_BE3C_497D_B112_ED0868C7C4A1_.wvu.FilterData" localSheetId="0" hidden="1">'Maaparandusprojektide alaarhiiv'!$A$1:$AS$2505</definedName>
    <definedName name="Z_D6215542_BE3C_497D_B112_ED0868C7C4A1_.wvu.FilterData" localSheetId="10" hidden="1">'majandid läbi sovjeti'!$A$1:$E$45</definedName>
    <definedName name="Z_D6215542_BE3C_497D_B112_ED0868C7C4A1_.wvu.FilterData" localSheetId="3" hidden="1">Metsakuivendus!$A$1:$L$181</definedName>
    <definedName name="Z_D6215542_BE3C_497D_B112_ED0868C7C4A1_.wvu.FilterData" localSheetId="8" hidden="1">Puurkaevud!$A$1:$M$186</definedName>
    <definedName name="Z_D6215542_BE3C_497D_B112_ED0868C7C4A1_.wvu.FilterData" localSheetId="4" hidden="1">Talud!$A$1:$M$108</definedName>
    <definedName name="Z_D6215542_BE3C_497D_B112_ED0868C7C4A1_.wvu.FilterData" localSheetId="7" hidden="1">Turvas!$A$1:$M$46</definedName>
    <definedName name="Z_D6215542_BE3C_497D_B112_ED0868C7C4A1_.wvu.FilterData" localSheetId="2" hidden="1">'Veejuhtmete alaarhiiv'!$A$1:$P$425</definedName>
    <definedName name="Z_D6215542_BE3C_497D_B112_ED0868C7C4A1_.wvu.FilterData" localSheetId="6" hidden="1">Vihmutus!$A$1:$M$51</definedName>
    <definedName name="Z_D6215542_BE3C_497D_B112_ED0868C7C4A1_.wvu.PrintArea" localSheetId="0" hidden="1">'Maaparandusprojektide alaarhiiv'!$M$1:$N$1565,'Maaparandusprojektide alaarhiiv'!$J$1:$K$1565,'Maaparandusprojektide alaarhiiv'!$F$1:$G$1565,'Maaparandusprojektide alaarhiiv'!$D$1:$D$1565,'Maaparandusprojektide alaarhiiv'!$A$1:$A$1565</definedName>
    <definedName name="Z_DC2728EC_59FD_4121_9CD7_4EBA331BB581_.wvu.FilterData" localSheetId="4" hidden="1">Talud!$A$1:$M$81</definedName>
    <definedName name="Z_DDF55C84_6008_45DF_80D1_B2345F4F0BEA_.wvu.FilterData" localSheetId="1" hidden="1">Ekspl.aktid!$A$1:$L$525</definedName>
    <definedName name="Z_DDF55C84_6008_45DF_80D1_B2345F4F0BEA_.wvu.FilterData" localSheetId="0" hidden="1">'Maaparandusprojektide alaarhiiv'!$A$1:$N$2055</definedName>
    <definedName name="Z_DE60209F_F5A9_4FDA_831D_1B31CD14BD0C_.wvu.FilterData" localSheetId="1" hidden="1">Ekspl.aktid!$A$1:$L$598</definedName>
    <definedName name="Z_E416B246_B76A_4CFE_B322_79DF10A0F1CB_.wvu.FilterData" localSheetId="1" hidden="1">Ekspl.aktid!$A$1:$L$525</definedName>
    <definedName name="Z_E416B246_B76A_4CFE_B322_79DF10A0F1CB_.wvu.FilterData" localSheetId="0" hidden="1">'Maaparandusprojektide alaarhiiv'!$A$1:$O$2055</definedName>
    <definedName name="Z_E6CDE05B_EDD2_458C_87C2_259E58C95875_.wvu.FilterData" localSheetId="1" hidden="1">Ekspl.aktid!$A$1:$L$634</definedName>
    <definedName name="Z_E6CDE05B_EDD2_458C_87C2_259E58C95875_.wvu.FilterData" localSheetId="0" hidden="1">'Maaparandusprojektide alaarhiiv'!$A$1:$N$2136</definedName>
    <definedName name="Z_EB91DA86_604A_4A32_B9F6_11F27D58AFB4_.wvu.FilterData" localSheetId="1" hidden="1">Ekspl.aktid!$A$1:$L$624</definedName>
    <definedName name="Z_ECA30A60_15A6_45CF_A9A3_7998F53AF592_.wvu.FilterData" localSheetId="0" hidden="1">'Maaparandusprojektide alaarhiiv'!$A$1:$O$2447</definedName>
    <definedName name="Z_ED33DEDF_DF39_40EA_AF7B_7460490DD2D6_.wvu.FilterData" localSheetId="1" hidden="1">Ekspl.aktid!$A$1:$L$525</definedName>
    <definedName name="Z_ED69B871_2D14_4C1A_AA58_E5103A17B53C_.wvu.Cols" localSheetId="0" hidden="1">'Maaparandusprojektide alaarhiiv'!$O:$O</definedName>
    <definedName name="Z_ED69B871_2D14_4C1A_AA58_E5103A17B53C_.wvu.FilterData" localSheetId="1" hidden="1">Ekspl.aktid!$A$1:$L$1303</definedName>
    <definedName name="Z_ED69B871_2D14_4C1A_AA58_E5103A17B53C_.wvu.FilterData" localSheetId="5" hidden="1">Elekter!$A$1:$M$46</definedName>
    <definedName name="Z_ED69B871_2D14_4C1A_AA58_E5103A17B53C_.wvu.FilterData" localSheetId="0" hidden="1">'Maaparandusprojektide alaarhiiv'!$A$1:$O$2463</definedName>
    <definedName name="Z_ED69B871_2D14_4C1A_AA58_E5103A17B53C_.wvu.FilterData" localSheetId="10" hidden="1">'majandid läbi sovjeti'!$A$1:$E$45</definedName>
    <definedName name="Z_ED69B871_2D14_4C1A_AA58_E5103A17B53C_.wvu.FilterData" localSheetId="3" hidden="1">Metsakuivendus!$A$1:$L$181</definedName>
    <definedName name="Z_ED69B871_2D14_4C1A_AA58_E5103A17B53C_.wvu.FilterData" localSheetId="8" hidden="1">Puurkaevud!$A$1:$M$186</definedName>
    <definedName name="Z_ED69B871_2D14_4C1A_AA58_E5103A17B53C_.wvu.FilterData" localSheetId="4" hidden="1">Talud!$A$1:$M$81</definedName>
    <definedName name="Z_ED69B871_2D14_4C1A_AA58_E5103A17B53C_.wvu.FilterData" localSheetId="7" hidden="1">Turvas!$A$1:$M$46</definedName>
    <definedName name="Z_ED69B871_2D14_4C1A_AA58_E5103A17B53C_.wvu.FilterData" localSheetId="2" hidden="1">'Veejuhtmete alaarhiiv'!$A$1:$P$353</definedName>
    <definedName name="Z_ED69B871_2D14_4C1A_AA58_E5103A17B53C_.wvu.FilterData" localSheetId="6" hidden="1">Vihmutus!$A$1:$M$46</definedName>
    <definedName name="Z_ED69B871_2D14_4C1A_AA58_E5103A17B53C_.wvu.PrintArea" localSheetId="0" hidden="1">'Maaparandusprojektide alaarhiiv'!$M$1:$N$1565,'Maaparandusprojektide alaarhiiv'!$J$1:$K$1565,'Maaparandusprojektide alaarhiiv'!$F$1:$G$1565,'Maaparandusprojektide alaarhiiv'!$D$1:$D$1565,'Maaparandusprojektide alaarhiiv'!$A$1:$A$1565</definedName>
    <definedName name="Z_ED868572_064A_42F5_A9FB_98D22F6BBD47_.wvu.FilterData" localSheetId="0" hidden="1">'Maaparandusprojektide alaarhiiv'!$A$1:$N$2121</definedName>
    <definedName name="Z_F02022F6_3E4A_4AC3_BEB6_FF6ABE444A62_.wvu.FilterData" localSheetId="1" hidden="1">Ekspl.aktid!$A$1:$L$1201</definedName>
    <definedName name="Z_F02022F6_3E4A_4AC3_BEB6_FF6ABE444A62_.wvu.FilterData" localSheetId="0" hidden="1">'Maaparandusprojektide alaarhiiv'!$A$1:$O$2447</definedName>
    <definedName name="Z_F36CCB78_4772_41AD_9A78_37D3B6F44213_.wvu.FilterData" localSheetId="1" hidden="1">Ekspl.aktid!$A$1:$L$525</definedName>
    <definedName name="Z_F45394E3_63F7_4F6E_AFFC_A185405D94DE_.wvu.FilterData" localSheetId="1" hidden="1">Ekspl.aktid!$A$1:$L$525</definedName>
    <definedName name="Z_F45394E3_63F7_4F6E_AFFC_A185405D94DE_.wvu.FilterData" localSheetId="0" hidden="1">'Maaparandusprojektide alaarhiiv'!$A$1:$N$2055</definedName>
    <definedName name="Z_F7ACE6A9_5DFD_4DB8_BA6C_A7E678E2882E_.wvu.FilterData" localSheetId="4" hidden="1">Talud!$A$1:$M$108</definedName>
    <definedName name="Z_F7D545D1_133A_498D_ADC1_AF355E4F5EE1_.wvu.FilterData" localSheetId="2" hidden="1">'Veejuhtmete alaarhiiv'!$A$1:$P$368</definedName>
    <definedName name="Z_FCB949BB_DC85_4BF8_A2CF_276959A0A69D_.wvu.FilterData" localSheetId="0" hidden="1">'Maaparandusprojektide alaarhiiv'!$A$1:$N$2075</definedName>
    <definedName name="Z_FFEB7F9F_E801_4EAD_9FF7_6ED51AF63C98_.wvu.FilterData" localSheetId="1" hidden="1">Ekspl.aktid!$A$1:$L$525</definedName>
    <definedName name="Z_FFEB7F9F_E801_4EAD_9FF7_6ED51AF63C98_.wvu.FilterData" localSheetId="0" hidden="1">'Maaparandusprojektide alaarhiiv'!$A$1:$O$2055</definedName>
  </definedNames>
  <calcPr calcId="191029"/>
  <customWorkbookViews>
    <customWorkbookView name="Hannes Puu - Eravaade" guid="{81A41EBF-5CB5-429E-880C-625FE6C4441B}" mergeInterval="0" personalView="1" maximized="1" xWindow="-8" yWindow="-8" windowWidth="1936" windowHeight="1056" tabRatio="746" activeSheetId="1"/>
    <customWorkbookView name="Kasutaja - Personal View" guid="{ADABCF32-AA29-4B35-BC61-1998F9EC2C31}" mergeInterval="0" personalView="1" maximized="1" xWindow="-8" yWindow="-8" windowWidth="1936" windowHeight="1056" tabRatio="746" activeSheetId="1"/>
    <customWorkbookView name="Urve Ital - Personal View" guid="{D6215542-BE3C-497D-B112-ED0868C7C4A1}" mergeInterval="0" personalView="1" maximized="1" xWindow="-8" yWindow="-8" windowWidth="1936" windowHeight="1056" tabRatio="746" activeSheetId="5"/>
    <customWorkbookView name="Hannes Puu - Personal View" guid="{4AA38914-A4C2-4C8E-B886-E17541AD55EE}" mergeInterval="0" personalView="1" maximized="1" xWindow="-8" yWindow="-8" windowWidth="1696" windowHeight="1026" tabRatio="746" activeSheetId="3" showComments="commIndAndComment"/>
    <customWorkbookView name="Tiina Mägi - Personal View" guid="{D44435E1-131B-4184-851A-F774B6A45829}" mergeInterval="0" personalView="1" maximized="1" xWindow="-1688" yWindow="12" windowWidth="1696" windowHeight="1026" tabRatio="746" activeSheetId="1"/>
    <customWorkbookView name="tmagi - Personal View" guid="{AFE32E29-5B59-42D5-BED2-4F5676355C6D}" mergeInterval="0" personalView="1" maximized="1" windowWidth="1280" windowHeight="725" tabRatio="746" activeSheetId="3"/>
    <customWorkbookView name="hannes_puu - Eravaade" guid="{99EF4846-B5D7-4269-B209-456FD0B7BDEB}" mergeInterval="0" personalView="1" maximized="1" xWindow="1" yWindow="1" windowWidth="1676" windowHeight="778" tabRatio="746" activeSheetId="1" showComments="commIndAndComment"/>
    <customWorkbookView name="jaanus_toots - Eravaade" guid="{BB8B3FE5-B752-4F75-A09C-C823B1B6DE32}" mergeInterval="0" personalView="1" maximized="1" xWindow="1" yWindow="1" windowWidth="1580" windowHeight="724" tabRatio="746" activeSheetId="1"/>
    <customWorkbookView name="urve_ital - Eravaade" guid="{40D60A85-7669-480E-9355-427D41D82BB3}" mergeInterval="0" personalView="1" maximized="1" xWindow="1" yWindow="1" windowWidth="1276" windowHeight="752" tabRatio="746" activeSheetId="2"/>
    <customWorkbookView name="Jaanus Toots - Personal View" guid="{1D25759A-EAB2-465C-9221-6D5B54958627}" mergeInterval="0" personalView="1" maximized="1" windowWidth="1581" windowHeight="783" tabRatio="746" activeSheetId="1"/>
    <customWorkbookView name="hannes_puu - Personal View" guid="{ED69B871-2D14-4C1A-AA58-E5103A17B53C}" mergeInterval="0" personalView="1" maximized="1" windowWidth="1920" windowHeight="834" tabRatio="746" activeSheetId="4"/>
    <customWorkbookView name="Gerda Peda - Personal View" guid="{AC409C71-102D-4D39-B9D1-CE9BC6EAB079}" mergeInterval="0" personalView="1" maximized="1" windowWidth="1920" windowHeight="854" tabRatio="74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7" i="8" l="1"/>
  <c r="D48" i="8"/>
  <c r="A47" i="8"/>
  <c r="G44" i="8"/>
  <c r="G45" i="8"/>
  <c r="G46" i="8"/>
  <c r="G47" i="8"/>
  <c r="F45" i="8"/>
  <c r="F46" i="8"/>
  <c r="F47" i="8"/>
  <c r="F48" i="8"/>
  <c r="F49" i="8"/>
  <c r="F50" i="8"/>
  <c r="F51" i="8"/>
  <c r="F52" i="8"/>
  <c r="F2" i="8"/>
  <c r="F3" i="8"/>
  <c r="F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G90" i="5"/>
  <c r="D59" i="3"/>
  <c r="F58" i="3"/>
  <c r="F60" i="3"/>
  <c r="A60" i="3"/>
  <c r="A426" i="3"/>
  <c r="A427" i="3"/>
  <c r="A428" i="3"/>
  <c r="A429" i="3"/>
  <c r="F59" i="3"/>
  <c r="F410" i="3"/>
  <c r="F411" i="3"/>
  <c r="F412" i="3"/>
  <c r="F413" i="3"/>
  <c r="F414" i="3"/>
  <c r="F415" i="3"/>
  <c r="F416" i="3"/>
  <c r="F417" i="3"/>
  <c r="F418" i="3"/>
  <c r="F419" i="3"/>
  <c r="F420" i="3"/>
  <c r="F421" i="3"/>
  <c r="F422" i="3"/>
  <c r="F423" i="3"/>
  <c r="F424" i="3"/>
  <c r="F425" i="3"/>
  <c r="F426" i="3"/>
  <c r="F427" i="3"/>
  <c r="F428" i="3"/>
  <c r="F429" i="3"/>
  <c r="D410" i="3"/>
  <c r="D411" i="3"/>
  <c r="D412" i="3"/>
  <c r="D413" i="3"/>
  <c r="D414" i="3"/>
  <c r="D415" i="3"/>
  <c r="D416" i="3"/>
  <c r="D417" i="3"/>
  <c r="D418" i="3"/>
  <c r="D419" i="3"/>
  <c r="D420" i="3"/>
  <c r="D421" i="3"/>
  <c r="D422" i="3"/>
  <c r="D423" i="3"/>
  <c r="D424" i="3"/>
  <c r="D425" i="3"/>
  <c r="D60" i="3"/>
  <c r="D426" i="3"/>
  <c r="D427" i="3"/>
  <c r="I395" i="3"/>
  <c r="F395" i="3"/>
  <c r="D395" i="3"/>
  <c r="A395" i="3"/>
  <c r="A47" i="7"/>
  <c r="A48" i="7"/>
  <c r="A49" i="7"/>
  <c r="A50" i="7"/>
  <c r="A51" i="7"/>
  <c r="D48" i="7"/>
  <c r="D49" i="7"/>
  <c r="D50" i="7"/>
  <c r="G46" i="7"/>
  <c r="G47" i="7"/>
  <c r="G48" i="7"/>
  <c r="G49" i="7"/>
  <c r="G50" i="7"/>
  <c r="G51" i="7"/>
  <c r="F45" i="7"/>
  <c r="F46" i="7"/>
  <c r="F47" i="7"/>
  <c r="F48" i="7"/>
  <c r="F49" i="7"/>
  <c r="F50" i="7"/>
  <c r="I379" i="3"/>
  <c r="F379" i="3"/>
  <c r="D379" i="3"/>
  <c r="A379" i="3"/>
  <c r="I383" i="3"/>
  <c r="F383" i="3"/>
  <c r="D383" i="3"/>
  <c r="A383" i="3"/>
  <c r="I382" i="3"/>
  <c r="F382" i="3"/>
  <c r="D382" i="3"/>
  <c r="A382" i="3"/>
  <c r="I381" i="3"/>
  <c r="F381" i="3"/>
  <c r="D381" i="3"/>
  <c r="A381" i="3"/>
  <c r="I380" i="3"/>
  <c r="F380" i="3"/>
  <c r="D380" i="3"/>
  <c r="A380" i="3"/>
  <c r="I385" i="3"/>
  <c r="F385" i="3"/>
  <c r="D385" i="3"/>
  <c r="A385" i="3"/>
  <c r="I384" i="3"/>
  <c r="F384" i="3"/>
  <c r="D384" i="3"/>
  <c r="A384" i="3"/>
  <c r="I386" i="3"/>
  <c r="F386" i="3"/>
  <c r="D386" i="3"/>
  <c r="A386" i="3"/>
  <c r="I378" i="3"/>
  <c r="F378" i="3"/>
  <c r="D378" i="3"/>
  <c r="A378" i="3"/>
  <c r="I377" i="3"/>
  <c r="F377" i="3"/>
  <c r="D377" i="3"/>
  <c r="A377" i="3"/>
  <c r="I376" i="3"/>
  <c r="F376" i="3"/>
  <c r="D376" i="3"/>
  <c r="A376" i="3"/>
  <c r="I375" i="3"/>
  <c r="F375" i="3"/>
  <c r="D375" i="3"/>
  <c r="A375" i="3"/>
  <c r="I370" i="3"/>
  <c r="F370" i="3"/>
  <c r="D370" i="3"/>
  <c r="A370" i="3"/>
  <c r="I369" i="3"/>
  <c r="F369" i="3"/>
  <c r="D369" i="3"/>
  <c r="A369" i="3"/>
  <c r="I368" i="3"/>
  <c r="F368" i="3"/>
  <c r="D368" i="3"/>
  <c r="A368" i="3"/>
  <c r="I367" i="3"/>
  <c r="F367" i="3"/>
  <c r="D367" i="3"/>
  <c r="A367" i="3"/>
  <c r="I372" i="3"/>
  <c r="F372" i="3"/>
  <c r="D372" i="3"/>
  <c r="A372" i="3"/>
  <c r="I371" i="3"/>
  <c r="F371" i="3"/>
  <c r="D371" i="3"/>
  <c r="A371" i="3"/>
  <c r="I373" i="3"/>
  <c r="F373" i="3"/>
  <c r="D373" i="3"/>
  <c r="A373" i="3"/>
  <c r="I374" i="3"/>
  <c r="F374" i="3"/>
  <c r="D374" i="3"/>
  <c r="A374" i="3"/>
  <c r="I393" i="3"/>
  <c r="F393" i="3"/>
  <c r="D393" i="3"/>
  <c r="A393" i="3"/>
  <c r="G45" i="7"/>
  <c r="G28" i="7"/>
  <c r="A88" i="6"/>
  <c r="A89" i="6"/>
  <c r="A90" i="6"/>
  <c r="A91" i="6"/>
  <c r="A92" i="6"/>
  <c r="A93" i="6"/>
  <c r="A94" i="6"/>
  <c r="A95" i="6"/>
  <c r="A96" i="6"/>
  <c r="A97" i="6"/>
  <c r="A98" i="6"/>
  <c r="A99" i="6"/>
  <c r="A100" i="6"/>
  <c r="A101" i="6"/>
  <c r="A102" i="6"/>
  <c r="A103" i="6"/>
  <c r="A104" i="6"/>
  <c r="A105" i="6"/>
  <c r="A106" i="6"/>
  <c r="A107" i="6"/>
  <c r="A108" i="6"/>
  <c r="A109" i="6"/>
  <c r="A110" i="6"/>
  <c r="D103" i="6"/>
  <c r="D104" i="6"/>
  <c r="D105" i="6"/>
  <c r="D106" i="6"/>
  <c r="D87" i="6"/>
  <c r="D88" i="6"/>
  <c r="D89" i="6"/>
  <c r="D90" i="6"/>
  <c r="D91" i="6"/>
  <c r="D92" i="6"/>
  <c r="D93" i="6"/>
  <c r="D94" i="6"/>
  <c r="D95" i="6"/>
  <c r="D96" i="6"/>
  <c r="D97" i="6"/>
  <c r="D98" i="6"/>
  <c r="D99" i="6"/>
  <c r="D100" i="6"/>
  <c r="D101" i="6"/>
  <c r="D102" i="6"/>
  <c r="D353" i="3"/>
  <c r="I352" i="3"/>
  <c r="F352" i="3"/>
  <c r="D352" i="3"/>
  <c r="A352" i="3"/>
  <c r="I351" i="3"/>
  <c r="F351" i="3"/>
  <c r="D351" i="3"/>
  <c r="A351" i="3"/>
  <c r="I349" i="3"/>
  <c r="F349" i="3"/>
  <c r="D349" i="3"/>
  <c r="A349" i="3"/>
  <c r="I348" i="3"/>
  <c r="F348" i="3"/>
  <c r="D348" i="3"/>
  <c r="A348" i="3"/>
  <c r="I350" i="3"/>
  <c r="F350" i="3"/>
  <c r="D350" i="3"/>
  <c r="A350" i="3"/>
  <c r="I353" i="3"/>
  <c r="F353" i="3"/>
  <c r="A353" i="3"/>
  <c r="I354" i="3"/>
  <c r="F354" i="3"/>
  <c r="D354" i="3"/>
  <c r="A354" i="3"/>
  <c r="I345" i="3"/>
  <c r="F345" i="3"/>
  <c r="D345" i="3"/>
  <c r="A345" i="3"/>
  <c r="I344" i="3"/>
  <c r="F344" i="3"/>
  <c r="D344" i="3"/>
  <c r="A344" i="3"/>
  <c r="I343" i="3"/>
  <c r="F343" i="3"/>
  <c r="D343" i="3"/>
  <c r="A343" i="3"/>
  <c r="I342" i="3"/>
  <c r="F342" i="3"/>
  <c r="D342" i="3"/>
  <c r="A342" i="3"/>
  <c r="I346" i="3"/>
  <c r="F346" i="3"/>
  <c r="D346" i="3"/>
  <c r="A346" i="3"/>
  <c r="I341" i="3"/>
  <c r="F341" i="3"/>
  <c r="D341" i="3"/>
  <c r="A341" i="3"/>
  <c r="I319" i="3"/>
  <c r="A321" i="3"/>
  <c r="D321" i="3"/>
  <c r="F321" i="3"/>
  <c r="I321" i="3"/>
  <c r="A322" i="3"/>
  <c r="D322" i="3"/>
  <c r="F322" i="3"/>
  <c r="I322" i="3"/>
  <c r="A323" i="3"/>
  <c r="D323" i="3"/>
  <c r="F323" i="3"/>
  <c r="I323" i="3"/>
  <c r="A324" i="3"/>
  <c r="D324" i="3"/>
  <c r="F324" i="3"/>
  <c r="I324" i="3"/>
  <c r="A325" i="3"/>
  <c r="D325" i="3"/>
  <c r="F325" i="3"/>
  <c r="I325" i="3"/>
  <c r="A326" i="3"/>
  <c r="D326" i="3"/>
  <c r="F326" i="3"/>
  <c r="I326" i="3"/>
  <c r="A327" i="3"/>
  <c r="D327" i="3"/>
  <c r="F327" i="3"/>
  <c r="I327" i="3"/>
  <c r="A328" i="3"/>
  <c r="D328" i="3"/>
  <c r="F328" i="3"/>
  <c r="I328" i="3"/>
  <c r="A387" i="3"/>
  <c r="D387" i="3"/>
  <c r="F387" i="3"/>
  <c r="I387" i="3"/>
  <c r="A388" i="3"/>
  <c r="D388" i="3"/>
  <c r="F388" i="3"/>
  <c r="I388" i="3"/>
  <c r="A389" i="3"/>
  <c r="D389" i="3"/>
  <c r="F389" i="3"/>
  <c r="I389" i="3"/>
  <c r="A390" i="3"/>
  <c r="D390" i="3"/>
  <c r="F390" i="3"/>
  <c r="I390" i="3"/>
  <c r="A391" i="3"/>
  <c r="D391" i="3"/>
  <c r="F391" i="3"/>
  <c r="I391" i="3"/>
  <c r="A392" i="3"/>
  <c r="D392" i="3"/>
  <c r="F392" i="3"/>
  <c r="I392" i="3"/>
  <c r="A394" i="3"/>
  <c r="D394" i="3"/>
  <c r="F394" i="3"/>
  <c r="I394" i="3"/>
  <c r="A56" i="3"/>
  <c r="D56" i="3"/>
  <c r="F56" i="3"/>
  <c r="I56" i="3"/>
  <c r="A57" i="3"/>
  <c r="D57" i="3"/>
  <c r="F57" i="3"/>
  <c r="I57" i="3"/>
  <c r="A58" i="3"/>
  <c r="D58" i="3"/>
  <c r="I58" i="3"/>
  <c r="A59" i="3"/>
  <c r="I59" i="3"/>
  <c r="A410" i="3"/>
  <c r="I410" i="3"/>
  <c r="A411" i="3"/>
  <c r="I411" i="3"/>
  <c r="A412" i="3"/>
  <c r="I412" i="3"/>
  <c r="A413" i="3"/>
  <c r="I413" i="3"/>
  <c r="A414" i="3"/>
  <c r="I414" i="3"/>
  <c r="A415" i="3"/>
  <c r="I415" i="3"/>
  <c r="A416" i="3"/>
  <c r="I416" i="3"/>
  <c r="A417" i="3"/>
  <c r="I417" i="3"/>
  <c r="A418" i="3"/>
  <c r="I418" i="3"/>
  <c r="A419" i="3"/>
  <c r="I419" i="3"/>
  <c r="A420" i="3"/>
  <c r="I420" i="3"/>
  <c r="A421" i="3"/>
  <c r="I421" i="3"/>
  <c r="A422" i="3"/>
  <c r="I422" i="3"/>
  <c r="A423" i="3"/>
  <c r="I423" i="3"/>
  <c r="A424" i="3"/>
  <c r="I424" i="3"/>
  <c r="A425" i="3"/>
  <c r="I425" i="3"/>
  <c r="I316" i="3"/>
  <c r="I317" i="3"/>
  <c r="I318" i="3"/>
  <c r="I320" i="3"/>
  <c r="F316" i="3"/>
  <c r="F317" i="3"/>
  <c r="F318" i="3"/>
  <c r="F319" i="3"/>
  <c r="F320" i="3"/>
  <c r="F315" i="3"/>
  <c r="F314" i="3"/>
  <c r="F313" i="3"/>
  <c r="F312" i="3"/>
  <c r="F311" i="3"/>
  <c r="A314" i="3"/>
  <c r="A315" i="3"/>
  <c r="A316" i="3"/>
  <c r="A317" i="3"/>
  <c r="A318" i="3"/>
  <c r="A319" i="3"/>
  <c r="A320" i="3"/>
  <c r="F310" i="3"/>
  <c r="F309" i="3"/>
  <c r="F308" i="3"/>
  <c r="F298" i="3"/>
  <c r="F81" i="3"/>
  <c r="I298" i="3"/>
  <c r="D298" i="3"/>
  <c r="A298" i="3"/>
  <c r="A87" i="6"/>
  <c r="I288" i="3"/>
  <c r="F288" i="3"/>
  <c r="D288" i="3"/>
  <c r="A288" i="3"/>
  <c r="I289" i="3"/>
  <c r="F289" i="3"/>
  <c r="D289" i="3"/>
  <c r="A289" i="3"/>
  <c r="I287" i="3"/>
  <c r="F287" i="3"/>
  <c r="D287" i="3"/>
  <c r="A287" i="3"/>
  <c r="I286" i="3"/>
  <c r="F286" i="3"/>
  <c r="D286" i="3"/>
  <c r="A286" i="3"/>
  <c r="I285" i="3"/>
  <c r="F285" i="3"/>
  <c r="D285" i="3"/>
  <c r="A285" i="3"/>
  <c r="F87" i="6"/>
  <c r="G87" i="6"/>
  <c r="F88" i="6"/>
  <c r="G88" i="6"/>
  <c r="F89" i="6"/>
  <c r="G89" i="6"/>
  <c r="F90" i="6"/>
  <c r="G90" i="6"/>
  <c r="F91" i="6"/>
  <c r="G91" i="6"/>
  <c r="F92" i="6"/>
  <c r="G92" i="6"/>
  <c r="F93" i="6"/>
  <c r="G93" i="6"/>
  <c r="F94" i="6"/>
  <c r="G94" i="6"/>
  <c r="F95" i="6"/>
  <c r="G95" i="6"/>
  <c r="F96" i="6"/>
  <c r="G96" i="6"/>
  <c r="F97" i="6"/>
  <c r="G97" i="6"/>
  <c r="F98" i="6"/>
  <c r="G98" i="6"/>
  <c r="F99" i="6"/>
  <c r="G99" i="6"/>
  <c r="F100" i="6"/>
  <c r="G100" i="6"/>
  <c r="F101" i="6"/>
  <c r="G101" i="6"/>
  <c r="F102" i="6"/>
  <c r="G102" i="6"/>
  <c r="F103" i="6"/>
  <c r="G103" i="6"/>
  <c r="F104" i="6"/>
  <c r="G104" i="6"/>
  <c r="F105" i="6"/>
  <c r="G105" i="6"/>
  <c r="F106" i="6"/>
  <c r="G106" i="6"/>
  <c r="F107" i="6"/>
  <c r="G107" i="6"/>
  <c r="F108" i="6"/>
  <c r="G108" i="6"/>
  <c r="F109" i="6"/>
  <c r="G109" i="6"/>
  <c r="F110" i="6"/>
  <c r="G110" i="6"/>
  <c r="F111" i="6"/>
  <c r="G111" i="6"/>
  <c r="F112" i="6"/>
  <c r="G112" i="6"/>
  <c r="F113" i="6"/>
  <c r="G113" i="6"/>
  <c r="F114" i="6"/>
  <c r="G114" i="6"/>
  <c r="F115" i="6"/>
  <c r="G115" i="6"/>
  <c r="F116" i="6"/>
  <c r="G116" i="6"/>
  <c r="I284" i="3"/>
  <c r="F284" i="3"/>
  <c r="D284" i="3"/>
  <c r="A284" i="3"/>
  <c r="I283" i="3"/>
  <c r="F283" i="3"/>
  <c r="D283" i="3"/>
  <c r="A283" i="3"/>
  <c r="D290" i="3"/>
  <c r="I282" i="3"/>
  <c r="F282" i="3"/>
  <c r="D282" i="3"/>
  <c r="A282" i="3"/>
  <c r="I281" i="3"/>
  <c r="F281" i="3"/>
  <c r="D281" i="3"/>
  <c r="A281" i="3"/>
  <c r="I280" i="3"/>
  <c r="F280" i="3"/>
  <c r="D280" i="3"/>
  <c r="A280" i="3"/>
  <c r="I279" i="3"/>
  <c r="F279" i="3"/>
  <c r="D279" i="3"/>
  <c r="A279" i="3"/>
  <c r="I297" i="3"/>
  <c r="F297" i="3"/>
  <c r="D297" i="3"/>
  <c r="A297" i="3"/>
  <c r="I296" i="3"/>
  <c r="F296" i="3"/>
  <c r="D296" i="3"/>
  <c r="A296" i="3"/>
  <c r="I295" i="3"/>
  <c r="F295" i="3"/>
  <c r="D295" i="3"/>
  <c r="A295" i="3"/>
  <c r="I294" i="3"/>
  <c r="F294" i="3"/>
  <c r="D294" i="3"/>
  <c r="A294" i="3"/>
  <c r="I293" i="3"/>
  <c r="F293" i="3"/>
  <c r="D293" i="3"/>
  <c r="A293" i="3"/>
  <c r="D245" i="3"/>
  <c r="I243" i="3"/>
  <c r="F243" i="3"/>
  <c r="D243" i="3"/>
  <c r="A243" i="3"/>
  <c r="I244" i="3"/>
  <c r="F244" i="3"/>
  <c r="D244" i="3"/>
  <c r="A244" i="3"/>
  <c r="I242" i="3"/>
  <c r="F242" i="3"/>
  <c r="D242" i="3"/>
  <c r="A242" i="3"/>
  <c r="I245" i="3"/>
  <c r="F245" i="3"/>
  <c r="A245" i="3"/>
  <c r="I241" i="3"/>
  <c r="F241" i="3"/>
  <c r="D241" i="3"/>
  <c r="A241" i="3"/>
  <c r="I213" i="3"/>
  <c r="F213" i="3"/>
  <c r="D213" i="3"/>
  <c r="A213" i="3"/>
  <c r="I160" i="3"/>
  <c r="F160" i="3"/>
  <c r="D160" i="3"/>
  <c r="A160" i="3"/>
  <c r="I159" i="3"/>
  <c r="F159" i="3"/>
  <c r="D159" i="3"/>
  <c r="A159" i="3"/>
  <c r="I158" i="3"/>
  <c r="F158" i="3"/>
  <c r="D158" i="3"/>
  <c r="A158" i="3"/>
  <c r="I157" i="3"/>
  <c r="F157" i="3"/>
  <c r="D157" i="3"/>
  <c r="A157" i="3"/>
  <c r="I156" i="3"/>
  <c r="F156" i="3"/>
  <c r="D156" i="3"/>
  <c r="A156" i="3"/>
  <c r="I155" i="3"/>
  <c r="F155" i="3"/>
  <c r="D155" i="3"/>
  <c r="A155" i="3"/>
  <c r="I154" i="3"/>
  <c r="F154" i="3"/>
  <c r="D154" i="3"/>
  <c r="A154" i="3"/>
  <c r="I153" i="3"/>
  <c r="F153" i="3"/>
  <c r="D153" i="3"/>
  <c r="A153" i="3"/>
  <c r="I151" i="3"/>
  <c r="F151" i="3"/>
  <c r="D151" i="3"/>
  <c r="A151" i="3"/>
  <c r="I150" i="3"/>
  <c r="F150" i="3"/>
  <c r="D150" i="3"/>
  <c r="A150" i="3"/>
  <c r="G86" i="6"/>
  <c r="F86" i="6"/>
  <c r="D86" i="6"/>
  <c r="A86" i="6"/>
  <c r="G85" i="6"/>
  <c r="F85" i="6"/>
  <c r="D85" i="6"/>
  <c r="A85" i="6"/>
  <c r="G84" i="6"/>
  <c r="F84" i="6"/>
  <c r="D84" i="6"/>
  <c r="A84" i="6"/>
  <c r="G83" i="6"/>
  <c r="F83" i="6"/>
  <c r="D83" i="6"/>
  <c r="A83" i="6"/>
  <c r="G82" i="6"/>
  <c r="F82" i="6"/>
  <c r="D82" i="6"/>
  <c r="A82" i="6"/>
  <c r="G81" i="6"/>
  <c r="F81" i="6"/>
  <c r="D81" i="6"/>
  <c r="A81" i="6"/>
  <c r="G80" i="6"/>
  <c r="F80" i="6"/>
  <c r="D80" i="6"/>
  <c r="A80" i="6"/>
  <c r="G79" i="6"/>
  <c r="F79" i="6"/>
  <c r="D79" i="6"/>
  <c r="A79" i="6"/>
  <c r="G78" i="6"/>
  <c r="F78" i="6"/>
  <c r="D78" i="6"/>
  <c r="A78" i="6"/>
  <c r="G77" i="6"/>
  <c r="F77" i="6"/>
  <c r="D77" i="6"/>
  <c r="A77" i="6"/>
  <c r="G76" i="6"/>
  <c r="F76" i="6"/>
  <c r="D76" i="6"/>
  <c r="A76" i="6"/>
  <c r="G75" i="6"/>
  <c r="F75" i="6"/>
  <c r="D75" i="6"/>
  <c r="A75" i="6"/>
  <c r="G74" i="6"/>
  <c r="F74" i="6"/>
  <c r="D74" i="6"/>
  <c r="A74" i="6"/>
  <c r="G73" i="6"/>
  <c r="F73" i="6"/>
  <c r="D73" i="6"/>
  <c r="A73" i="6"/>
  <c r="G72" i="6"/>
  <c r="F72" i="6"/>
  <c r="D72" i="6"/>
  <c r="A72" i="6"/>
  <c r="G71" i="6"/>
  <c r="F71" i="6"/>
  <c r="D71" i="6"/>
  <c r="A71" i="6"/>
  <c r="G70" i="6"/>
  <c r="F70" i="6"/>
  <c r="D70" i="6"/>
  <c r="A70" i="6"/>
  <c r="G69" i="6"/>
  <c r="F69" i="6"/>
  <c r="D69" i="6"/>
  <c r="A69" i="6"/>
  <c r="G68" i="6"/>
  <c r="F68" i="6"/>
  <c r="D68" i="6"/>
  <c r="A68" i="6"/>
  <c r="G67" i="6"/>
  <c r="F67" i="6"/>
  <c r="D67" i="6"/>
  <c r="A67" i="6"/>
  <c r="G66" i="6"/>
  <c r="F66" i="6"/>
  <c r="D66" i="6"/>
  <c r="A66" i="6"/>
  <c r="G65" i="6"/>
  <c r="F65" i="6"/>
  <c r="D65" i="6"/>
  <c r="A65" i="6"/>
  <c r="G64" i="6"/>
  <c r="F64" i="6"/>
  <c r="D64" i="6"/>
  <c r="A64" i="6"/>
  <c r="G63" i="6"/>
  <c r="F63" i="6"/>
  <c r="D63" i="6"/>
  <c r="A63" i="6"/>
  <c r="G62" i="6"/>
  <c r="F62" i="6"/>
  <c r="D62" i="6"/>
  <c r="A62" i="6"/>
  <c r="G61" i="6"/>
  <c r="F61" i="6"/>
  <c r="D61" i="6"/>
  <c r="A61" i="6"/>
  <c r="G60" i="6"/>
  <c r="F60" i="6"/>
  <c r="D60" i="6"/>
  <c r="A60" i="6"/>
  <c r="G59" i="6"/>
  <c r="F59" i="6"/>
  <c r="D59" i="6"/>
  <c r="A59" i="6"/>
  <c r="G58" i="6"/>
  <c r="F58" i="6"/>
  <c r="D58" i="6"/>
  <c r="A58" i="6"/>
  <c r="G57" i="6"/>
  <c r="F57" i="6"/>
  <c r="D57" i="6"/>
  <c r="A57" i="6"/>
  <c r="G56" i="6"/>
  <c r="F56" i="6"/>
  <c r="D56" i="6"/>
  <c r="A56" i="6"/>
  <c r="G55" i="6"/>
  <c r="F55" i="6"/>
  <c r="D55" i="6"/>
  <c r="A55" i="6"/>
  <c r="G54" i="6"/>
  <c r="F54" i="6"/>
  <c r="D54" i="6"/>
  <c r="A54" i="6"/>
  <c r="G53" i="6"/>
  <c r="F53" i="6"/>
  <c r="D53" i="6"/>
  <c r="A53" i="6"/>
  <c r="G52" i="6"/>
  <c r="F52" i="6"/>
  <c r="D52" i="6"/>
  <c r="A52" i="6"/>
  <c r="G51" i="6"/>
  <c r="F51" i="6"/>
  <c r="D51" i="6"/>
  <c r="A51" i="6"/>
  <c r="G50" i="6"/>
  <c r="F50" i="6"/>
  <c r="D50" i="6"/>
  <c r="A50" i="6"/>
  <c r="G49" i="6"/>
  <c r="F49" i="6"/>
  <c r="D49" i="6"/>
  <c r="A49" i="6"/>
  <c r="G48" i="6"/>
  <c r="F48" i="6"/>
  <c r="D48" i="6"/>
  <c r="A48" i="6"/>
  <c r="G47" i="6"/>
  <c r="F47" i="6"/>
  <c r="D47" i="6"/>
  <c r="A47" i="6"/>
  <c r="G46" i="6"/>
  <c r="F46" i="6"/>
  <c r="D46" i="6"/>
  <c r="A46" i="6"/>
  <c r="G45" i="6"/>
  <c r="F45" i="6"/>
  <c r="D45" i="6"/>
  <c r="A45" i="6"/>
  <c r="G33" i="6"/>
  <c r="G31" i="6"/>
  <c r="F147" i="3"/>
  <c r="I161" i="3"/>
  <c r="F161" i="3"/>
  <c r="D161" i="3"/>
  <c r="A161" i="3"/>
  <c r="I152" i="3"/>
  <c r="F152" i="3"/>
  <c r="D152" i="3"/>
  <c r="A152" i="3"/>
  <c r="I149" i="3"/>
  <c r="F149" i="3"/>
  <c r="D149" i="3"/>
  <c r="A149" i="3"/>
  <c r="I148" i="3"/>
  <c r="F148" i="3"/>
  <c r="D148" i="3"/>
  <c r="A148" i="3"/>
  <c r="I168" i="3"/>
  <c r="F168" i="3"/>
  <c r="D168" i="3"/>
  <c r="A168" i="3"/>
  <c r="I142" i="3"/>
  <c r="F142" i="3"/>
  <c r="D142" i="3"/>
  <c r="A142" i="3"/>
  <c r="I88" i="3"/>
  <c r="F88" i="3"/>
  <c r="D88" i="3"/>
  <c r="A88" i="3"/>
  <c r="I106" i="3"/>
  <c r="F106" i="3"/>
  <c r="D106" i="3"/>
  <c r="A106" i="3"/>
  <c r="A1417" i="1"/>
  <c r="D1417" i="1"/>
  <c r="F1417" i="1"/>
  <c r="G1417" i="1"/>
  <c r="L1417" i="1"/>
  <c r="A1411" i="2"/>
  <c r="L2466" i="1"/>
  <c r="G2466" i="1"/>
  <c r="F2466" i="1"/>
  <c r="D2466" i="1"/>
  <c r="A2466" i="1"/>
  <c r="A1387" i="2"/>
  <c r="D1387" i="2"/>
  <c r="F1387" i="2"/>
  <c r="A1388" i="2"/>
  <c r="D1388" i="2"/>
  <c r="F1388" i="2"/>
  <c r="A1389" i="2"/>
  <c r="D1389" i="2"/>
  <c r="F1389" i="2"/>
  <c r="A1390" i="2"/>
  <c r="D1390" i="2"/>
  <c r="F1390" i="2"/>
  <c r="A1391" i="2"/>
  <c r="D1391" i="2"/>
  <c r="F1391" i="2"/>
  <c r="A1392" i="2"/>
  <c r="D1392" i="2"/>
  <c r="F1392" i="2"/>
  <c r="A1393" i="2"/>
  <c r="D1393" i="2"/>
  <c r="F1393" i="2"/>
  <c r="A1394" i="2"/>
  <c r="D1394" i="2"/>
  <c r="F1394" i="2"/>
  <c r="A1395" i="2"/>
  <c r="D1395" i="2"/>
  <c r="F1395" i="2"/>
  <c r="A1396" i="2"/>
  <c r="D1396" i="2"/>
  <c r="F1396" i="2"/>
  <c r="A1397" i="2"/>
  <c r="D1397" i="2"/>
  <c r="F1397" i="2"/>
  <c r="A1398" i="2"/>
  <c r="D1398" i="2"/>
  <c r="F1398" i="2"/>
  <c r="A1399" i="2"/>
  <c r="D1399" i="2"/>
  <c r="F1399" i="2"/>
  <c r="A1400" i="2"/>
  <c r="D1400" i="2"/>
  <c r="F1400" i="2"/>
  <c r="A1401" i="2"/>
  <c r="D1401" i="2"/>
  <c r="F1401" i="2"/>
  <c r="A1402" i="2"/>
  <c r="D1402" i="2"/>
  <c r="F1402" i="2"/>
  <c r="A1403" i="2"/>
  <c r="D1403" i="2"/>
  <c r="F1403" i="2"/>
  <c r="A1404" i="2"/>
  <c r="D1404" i="2"/>
  <c r="F1404" i="2"/>
  <c r="A1405" i="2"/>
  <c r="D1405" i="2"/>
  <c r="F1405" i="2"/>
  <c r="A1406" i="2"/>
  <c r="D1406" i="2"/>
  <c r="F1406" i="2"/>
  <c r="A1407" i="2"/>
  <c r="D1407" i="2"/>
  <c r="F1407" i="2"/>
  <c r="A1408" i="2"/>
  <c r="D1408" i="2"/>
  <c r="F1408" i="2"/>
  <c r="A1409" i="2"/>
  <c r="D1409" i="2"/>
  <c r="F1409" i="2"/>
  <c r="A1410" i="2"/>
  <c r="D1410" i="2"/>
  <c r="F1410" i="2"/>
  <c r="D1411" i="2"/>
  <c r="F1411" i="2"/>
  <c r="A1412" i="2"/>
  <c r="D1412" i="2"/>
  <c r="F1412" i="2"/>
  <c r="A1413" i="2"/>
  <c r="D1413" i="2"/>
  <c r="F1413" i="2"/>
  <c r="A1414" i="2"/>
  <c r="D1414" i="2"/>
  <c r="F1414" i="2"/>
  <c r="A1415" i="2"/>
  <c r="D1415" i="2"/>
  <c r="F1415" i="2"/>
  <c r="A1416" i="2"/>
  <c r="D1416" i="2"/>
  <c r="F1416" i="2"/>
  <c r="A1417" i="2"/>
  <c r="D1417" i="2"/>
  <c r="F1417" i="2"/>
  <c r="A1418" i="2"/>
  <c r="D1418" i="2"/>
  <c r="F1418" i="2"/>
  <c r="A1419" i="2"/>
  <c r="D1419" i="2"/>
  <c r="F1419" i="2"/>
  <c r="A1420" i="2"/>
  <c r="D1420" i="2"/>
  <c r="F1420" i="2"/>
  <c r="A1421" i="2"/>
  <c r="D1421" i="2"/>
  <c r="F1421" i="2"/>
  <c r="A1422" i="2"/>
  <c r="D1422" i="2"/>
  <c r="F1422" i="2"/>
  <c r="A1423" i="2"/>
  <c r="D1423" i="2"/>
  <c r="F1423" i="2"/>
  <c r="A1424" i="2"/>
  <c r="D1424" i="2"/>
  <c r="F1424" i="2"/>
  <c r="A1425" i="2"/>
  <c r="D1425" i="2"/>
  <c r="F1425" i="2"/>
  <c r="A1426" i="2"/>
  <c r="D1426" i="2"/>
  <c r="F1426" i="2"/>
  <c r="A1427" i="2"/>
  <c r="D1427" i="2"/>
  <c r="F1427" i="2"/>
  <c r="A1428" i="2"/>
  <c r="D1428" i="2"/>
  <c r="F1428" i="2"/>
  <c r="A1429" i="2"/>
  <c r="D1429" i="2"/>
  <c r="F1429" i="2"/>
  <c r="A1430" i="2"/>
  <c r="D1430" i="2"/>
  <c r="F1430" i="2"/>
  <c r="A1431" i="2"/>
  <c r="D1431" i="2"/>
  <c r="F1431" i="2"/>
  <c r="A1432" i="2"/>
  <c r="D1432" i="2"/>
  <c r="F1432" i="2"/>
  <c r="A1433" i="2"/>
  <c r="D1433" i="2"/>
  <c r="F1433" i="2"/>
  <c r="A1434" i="2"/>
  <c r="D1434" i="2"/>
  <c r="F1434" i="2"/>
  <c r="A1435" i="2"/>
  <c r="D1435" i="2"/>
  <c r="F1435" i="2"/>
  <c r="A1436" i="2"/>
  <c r="D1436" i="2"/>
  <c r="F1436" i="2"/>
  <c r="A1437" i="2"/>
  <c r="D1437" i="2"/>
  <c r="F1437" i="2"/>
  <c r="A1438" i="2"/>
  <c r="D1438" i="2"/>
  <c r="F1438" i="2"/>
  <c r="A1439" i="2"/>
  <c r="D1439" i="2"/>
  <c r="F1439" i="2"/>
  <c r="A1440" i="2"/>
  <c r="D1440" i="2"/>
  <c r="F1440" i="2"/>
  <c r="A1441" i="2"/>
  <c r="D1441" i="2"/>
  <c r="F1441" i="2"/>
  <c r="A1442" i="2"/>
  <c r="D1442" i="2"/>
  <c r="F1442" i="2"/>
  <c r="A1443" i="2"/>
  <c r="D1443" i="2"/>
  <c r="F1443" i="2"/>
  <c r="A1444" i="2"/>
  <c r="D1444" i="2"/>
  <c r="F1444" i="2"/>
  <c r="A1445" i="2"/>
  <c r="D1445" i="2"/>
  <c r="F1445" i="2"/>
  <c r="A1446" i="2"/>
  <c r="D1446" i="2"/>
  <c r="F1446" i="2"/>
  <c r="A1447" i="2"/>
  <c r="D1447" i="2"/>
  <c r="F1447" i="2"/>
  <c r="A1448" i="2"/>
  <c r="D1448" i="2"/>
  <c r="F1448" i="2"/>
  <c r="A1449" i="2"/>
  <c r="D1449" i="2"/>
  <c r="F1449" i="2"/>
  <c r="A1450" i="2"/>
  <c r="D1450" i="2"/>
  <c r="F1450" i="2"/>
  <c r="A1451" i="2"/>
  <c r="D1451" i="2"/>
  <c r="F1451" i="2"/>
  <c r="A1452" i="2"/>
  <c r="D1452" i="2"/>
  <c r="F1452" i="2"/>
  <c r="A1453" i="2"/>
  <c r="D1453" i="2"/>
  <c r="F1453" i="2"/>
  <c r="A1454" i="2"/>
  <c r="D1454" i="2"/>
  <c r="F1454" i="2"/>
  <c r="A1455" i="2"/>
  <c r="D1455" i="2"/>
  <c r="F1455" i="2"/>
  <c r="A1456" i="2"/>
  <c r="D1456" i="2"/>
  <c r="F1456" i="2"/>
  <c r="A1457" i="2"/>
  <c r="D1457" i="2"/>
  <c r="F1457" i="2"/>
  <c r="A1458" i="2"/>
  <c r="D1458" i="2"/>
  <c r="F1458" i="2"/>
  <c r="A1459" i="2"/>
  <c r="D1459" i="2"/>
  <c r="F1459" i="2"/>
  <c r="A1460" i="2"/>
  <c r="D1460" i="2"/>
  <c r="F1460" i="2"/>
  <c r="A1461" i="2"/>
  <c r="D1461" i="2"/>
  <c r="F1461" i="2"/>
  <c r="A1462" i="2"/>
  <c r="D1462" i="2"/>
  <c r="F1462" i="2"/>
  <c r="A1463" i="2"/>
  <c r="D1463" i="2"/>
  <c r="F1463" i="2"/>
  <c r="A1464" i="2"/>
  <c r="D1464" i="2"/>
  <c r="F1464" i="2"/>
  <c r="A1465" i="2"/>
  <c r="D1465" i="2"/>
  <c r="F1465" i="2"/>
  <c r="A1466" i="2"/>
  <c r="D1466" i="2"/>
  <c r="F1466" i="2"/>
  <c r="A1467" i="2"/>
  <c r="D1467" i="2"/>
  <c r="F1467" i="2"/>
  <c r="A1468" i="2"/>
  <c r="D1468" i="2"/>
  <c r="F1468" i="2"/>
  <c r="A1469" i="2"/>
  <c r="D1469" i="2"/>
  <c r="F1469" i="2"/>
  <c r="A1470" i="2"/>
  <c r="D1470" i="2"/>
  <c r="F1470" i="2"/>
  <c r="A1471" i="2"/>
  <c r="D1471" i="2"/>
  <c r="F1471" i="2"/>
  <c r="A1472" i="2"/>
  <c r="D1472" i="2"/>
  <c r="F1472" i="2"/>
  <c r="A1473" i="2"/>
  <c r="D1473" i="2"/>
  <c r="F1473" i="2"/>
  <c r="A1474" i="2"/>
  <c r="D1474" i="2"/>
  <c r="F1474" i="2"/>
  <c r="A1475" i="2"/>
  <c r="D1475" i="2"/>
  <c r="F1475" i="2"/>
  <c r="A1476" i="2"/>
  <c r="D1476" i="2"/>
  <c r="F1476" i="2"/>
  <c r="A1477" i="2"/>
  <c r="D1477" i="2"/>
  <c r="F1477" i="2"/>
  <c r="A1478" i="2"/>
  <c r="D1478" i="2"/>
  <c r="F1478" i="2"/>
  <c r="A1479" i="2"/>
  <c r="D1479" i="2"/>
  <c r="F1479" i="2"/>
  <c r="A1480" i="2"/>
  <c r="D1480" i="2"/>
  <c r="F1480" i="2"/>
  <c r="A1481" i="2"/>
  <c r="D1481" i="2"/>
  <c r="F1481" i="2"/>
  <c r="A1482" i="2"/>
  <c r="D1482" i="2"/>
  <c r="F1482" i="2"/>
  <c r="A1483" i="2"/>
  <c r="D1483" i="2"/>
  <c r="F1483" i="2"/>
  <c r="A1484" i="2"/>
  <c r="D1484" i="2"/>
  <c r="F1484" i="2"/>
  <c r="A1485" i="2"/>
  <c r="D1485" i="2"/>
  <c r="F1485" i="2"/>
  <c r="A1486" i="2"/>
  <c r="D1486" i="2"/>
  <c r="F1486" i="2"/>
  <c r="A1487" i="2"/>
  <c r="D1487" i="2"/>
  <c r="F1487" i="2"/>
  <c r="A1488" i="2"/>
  <c r="D1488" i="2"/>
  <c r="F1488" i="2"/>
  <c r="A1489" i="2"/>
  <c r="D1489" i="2"/>
  <c r="F1489" i="2"/>
  <c r="A1490" i="2"/>
  <c r="D1490" i="2"/>
  <c r="F1490" i="2"/>
  <c r="A1491" i="2"/>
  <c r="D1491" i="2"/>
  <c r="F1491" i="2"/>
  <c r="A1492" i="2"/>
  <c r="D1492" i="2"/>
  <c r="F1492" i="2"/>
  <c r="A1493" i="2"/>
  <c r="D1493" i="2"/>
  <c r="F1493" i="2"/>
  <c r="A1494" i="2"/>
  <c r="D1494" i="2"/>
  <c r="F1494" i="2"/>
  <c r="A1495" i="2"/>
  <c r="D1495" i="2"/>
  <c r="F1495" i="2"/>
  <c r="A1496" i="2"/>
  <c r="D1496" i="2"/>
  <c r="F1496" i="2"/>
  <c r="A1497" i="2"/>
  <c r="D1497" i="2"/>
  <c r="F1497" i="2"/>
  <c r="A1498" i="2"/>
  <c r="D1498" i="2"/>
  <c r="F1498" i="2"/>
  <c r="A1499" i="2"/>
  <c r="D1499" i="2"/>
  <c r="F1499" i="2"/>
  <c r="A1500" i="2"/>
  <c r="D1500" i="2"/>
  <c r="F1500" i="2"/>
  <c r="A1501" i="2"/>
  <c r="D1501" i="2"/>
  <c r="F1501" i="2"/>
  <c r="A1502" i="2"/>
  <c r="D1502" i="2"/>
  <c r="F1502" i="2"/>
  <c r="A1503" i="2"/>
  <c r="D1503" i="2"/>
  <c r="F1503" i="2"/>
  <c r="A1504" i="2"/>
  <c r="D1504" i="2"/>
  <c r="F1504" i="2"/>
  <c r="A1505" i="2"/>
  <c r="D1505" i="2"/>
  <c r="F1505" i="2"/>
  <c r="A1506" i="2"/>
  <c r="D1506" i="2"/>
  <c r="F1506" i="2"/>
  <c r="A1507" i="2"/>
  <c r="D1507" i="2"/>
  <c r="F1507" i="2"/>
  <c r="A1508" i="2"/>
  <c r="D1508" i="2"/>
  <c r="F1508" i="2"/>
  <c r="A1509" i="2"/>
  <c r="D1509" i="2"/>
  <c r="F1509" i="2"/>
  <c r="A1510" i="2"/>
  <c r="D1510" i="2"/>
  <c r="F1510" i="2"/>
  <c r="A1511" i="2"/>
  <c r="D1511" i="2"/>
  <c r="F1511" i="2"/>
  <c r="A1512" i="2"/>
  <c r="D1512" i="2"/>
  <c r="F1512" i="2"/>
  <c r="A1513" i="2"/>
  <c r="D1513" i="2"/>
  <c r="F1513" i="2"/>
  <c r="A1514" i="2"/>
  <c r="D1514" i="2"/>
  <c r="F1514" i="2"/>
  <c r="A1515" i="2"/>
  <c r="D1515" i="2"/>
  <c r="F1515" i="2"/>
  <c r="A1516" i="2"/>
  <c r="D1516" i="2"/>
  <c r="F1516" i="2"/>
  <c r="A1517" i="2"/>
  <c r="D1517" i="2"/>
  <c r="F1517" i="2"/>
  <c r="A1518" i="2"/>
  <c r="D1518" i="2"/>
  <c r="F1518" i="2"/>
  <c r="A1519" i="2"/>
  <c r="D1519" i="2"/>
  <c r="F1519" i="2"/>
  <c r="A1520" i="2"/>
  <c r="D1520" i="2"/>
  <c r="F1520" i="2"/>
  <c r="A1521" i="2"/>
  <c r="D1521" i="2"/>
  <c r="F1521" i="2"/>
  <c r="A1522" i="2"/>
  <c r="D1522" i="2"/>
  <c r="F1522" i="2"/>
  <c r="A1523" i="2"/>
  <c r="D1523" i="2"/>
  <c r="F1523" i="2"/>
  <c r="A1524" i="2"/>
  <c r="D1524" i="2"/>
  <c r="F1524" i="2"/>
  <c r="A1525" i="2"/>
  <c r="D1525" i="2"/>
  <c r="F1525" i="2"/>
  <c r="A1526" i="2"/>
  <c r="D1526" i="2"/>
  <c r="F1526" i="2"/>
  <c r="A1527" i="2"/>
  <c r="D1527" i="2"/>
  <c r="F1527" i="2"/>
  <c r="A1528" i="2"/>
  <c r="D1528" i="2"/>
  <c r="F1528" i="2"/>
  <c r="A1529" i="2"/>
  <c r="D1529" i="2"/>
  <c r="F1529" i="2"/>
  <c r="A1530" i="2"/>
  <c r="D1530" i="2"/>
  <c r="F1530" i="2"/>
  <c r="A1531" i="2"/>
  <c r="D1531" i="2"/>
  <c r="F1531" i="2"/>
  <c r="A1532" i="2"/>
  <c r="D1532" i="2"/>
  <c r="F1532" i="2"/>
  <c r="A1533" i="2"/>
  <c r="D1533" i="2"/>
  <c r="F1533" i="2"/>
  <c r="A1534" i="2"/>
  <c r="D1534" i="2"/>
  <c r="F1534" i="2"/>
  <c r="A1535" i="2"/>
  <c r="D1535" i="2"/>
  <c r="F1535" i="2"/>
  <c r="A1536" i="2"/>
  <c r="D1536" i="2"/>
  <c r="F1536" i="2"/>
  <c r="A1537" i="2"/>
  <c r="D1537" i="2"/>
  <c r="F1537" i="2"/>
  <c r="A1538" i="2"/>
  <c r="D1538" i="2"/>
  <c r="F1538" i="2"/>
  <c r="A1539" i="2"/>
  <c r="D1539" i="2"/>
  <c r="F1539" i="2"/>
  <c r="A1540" i="2"/>
  <c r="D1540" i="2"/>
  <c r="F1540" i="2"/>
  <c r="A1541" i="2"/>
  <c r="D1541" i="2"/>
  <c r="F1541" i="2"/>
  <c r="A1542" i="2"/>
  <c r="D1542" i="2"/>
  <c r="F1542" i="2"/>
  <c r="A1543" i="2"/>
  <c r="D1543" i="2"/>
  <c r="F1543" i="2"/>
  <c r="A1544" i="2"/>
  <c r="D1544" i="2"/>
  <c r="F1544" i="2"/>
  <c r="A1545" i="2"/>
  <c r="D1545" i="2"/>
  <c r="F1545" i="2"/>
  <c r="A1546" i="2"/>
  <c r="D1546" i="2"/>
  <c r="F1546" i="2"/>
  <c r="A1547" i="2"/>
  <c r="D1547" i="2"/>
  <c r="F1547" i="2"/>
  <c r="A1548" i="2"/>
  <c r="D1548" i="2"/>
  <c r="F1548" i="2"/>
  <c r="A1549" i="2"/>
  <c r="D1549" i="2"/>
  <c r="F1549" i="2"/>
  <c r="A1550" i="2"/>
  <c r="D1550" i="2"/>
  <c r="F1550" i="2"/>
  <c r="A1551" i="2"/>
  <c r="D1551" i="2"/>
  <c r="F1551" i="2"/>
  <c r="A1552" i="2"/>
  <c r="D1552" i="2"/>
  <c r="F1552" i="2"/>
  <c r="A1553" i="2"/>
  <c r="D1553" i="2"/>
  <c r="F1553" i="2"/>
  <c r="A1554" i="2"/>
  <c r="D1554" i="2"/>
  <c r="F1554" i="2"/>
  <c r="A1555" i="2"/>
  <c r="D1555" i="2"/>
  <c r="F1555" i="2"/>
  <c r="A1556" i="2"/>
  <c r="D1556" i="2"/>
  <c r="F1556" i="2"/>
  <c r="A1557" i="2"/>
  <c r="D1557" i="2"/>
  <c r="F1557" i="2"/>
  <c r="A1558" i="2"/>
  <c r="D1558" i="2"/>
  <c r="F1558" i="2"/>
  <c r="A1559" i="2"/>
  <c r="D1559" i="2"/>
  <c r="F1559" i="2"/>
  <c r="A1560" i="2"/>
  <c r="D1560" i="2"/>
  <c r="F1560" i="2"/>
  <c r="A1561" i="2"/>
  <c r="D1561" i="2"/>
  <c r="F1561" i="2"/>
  <c r="A1562" i="2"/>
  <c r="D1562" i="2"/>
  <c r="F1562" i="2"/>
  <c r="A1563" i="2"/>
  <c r="D1563" i="2"/>
  <c r="F1563" i="2"/>
  <c r="A1564" i="2"/>
  <c r="D1564" i="2"/>
  <c r="F1564" i="2"/>
  <c r="A1565" i="2"/>
  <c r="D1565" i="2"/>
  <c r="F1565" i="2"/>
  <c r="A1566" i="2"/>
  <c r="D1566" i="2"/>
  <c r="F1566" i="2"/>
  <c r="A1567" i="2"/>
  <c r="D1567" i="2"/>
  <c r="F1567" i="2"/>
  <c r="A1568" i="2"/>
  <c r="D1568" i="2"/>
  <c r="F1568" i="2"/>
  <c r="A1569" i="2"/>
  <c r="D1569" i="2"/>
  <c r="F1569" i="2"/>
  <c r="A1570" i="2"/>
  <c r="D1570" i="2"/>
  <c r="F1570" i="2"/>
  <c r="A1571" i="2"/>
  <c r="D1571" i="2"/>
  <c r="F1571" i="2"/>
  <c r="A1572" i="2"/>
  <c r="D1572" i="2"/>
  <c r="F1572" i="2"/>
  <c r="A1573" i="2"/>
  <c r="D1573" i="2"/>
  <c r="F1573" i="2"/>
  <c r="A1574" i="2"/>
  <c r="D1574" i="2"/>
  <c r="F1574" i="2"/>
  <c r="A1575" i="2"/>
  <c r="D1575" i="2"/>
  <c r="F1575" i="2"/>
  <c r="A1576" i="2"/>
  <c r="D1576" i="2"/>
  <c r="F1576" i="2"/>
  <c r="A1577" i="2"/>
  <c r="D1577" i="2"/>
  <c r="F1577" i="2"/>
  <c r="A1578" i="2"/>
  <c r="D1578" i="2"/>
  <c r="F1578" i="2"/>
  <c r="A1579" i="2"/>
  <c r="D1579" i="2"/>
  <c r="F1579" i="2"/>
  <c r="A1580" i="2"/>
  <c r="D1580" i="2"/>
  <c r="F1580" i="2"/>
  <c r="A1581" i="2"/>
  <c r="D1581" i="2"/>
  <c r="F1581" i="2"/>
  <c r="A1582" i="2"/>
  <c r="D1582" i="2"/>
  <c r="F1582" i="2"/>
  <c r="A1583" i="2"/>
  <c r="D1583" i="2"/>
  <c r="F1583" i="2"/>
  <c r="A1584" i="2"/>
  <c r="D1584" i="2"/>
  <c r="F1584" i="2"/>
  <c r="A1585" i="2"/>
  <c r="D1585" i="2"/>
  <c r="F1585" i="2"/>
  <c r="A1586" i="2"/>
  <c r="D1586" i="2"/>
  <c r="F1586" i="2"/>
  <c r="A1587" i="2"/>
  <c r="D1587" i="2"/>
  <c r="F1587" i="2"/>
  <c r="A1588" i="2"/>
  <c r="D1588" i="2"/>
  <c r="F1588" i="2"/>
  <c r="A1589" i="2"/>
  <c r="D1589" i="2"/>
  <c r="F1589" i="2"/>
  <c r="A1590" i="2"/>
  <c r="D1590" i="2"/>
  <c r="F1590" i="2"/>
  <c r="A1591" i="2"/>
  <c r="D1591" i="2"/>
  <c r="F1591" i="2"/>
  <c r="A1592" i="2"/>
  <c r="D1592" i="2"/>
  <c r="F1592" i="2"/>
  <c r="A1593" i="2"/>
  <c r="D1593" i="2"/>
  <c r="F1593" i="2"/>
  <c r="A1594" i="2"/>
  <c r="D1594" i="2"/>
  <c r="F1594" i="2"/>
  <c r="A1595" i="2"/>
  <c r="D1595" i="2"/>
  <c r="F1595" i="2"/>
  <c r="A1596" i="2"/>
  <c r="D1596" i="2"/>
  <c r="F1596" i="2"/>
  <c r="A1597" i="2"/>
  <c r="D1597" i="2"/>
  <c r="F1597" i="2"/>
  <c r="A1598" i="2"/>
  <c r="D1598" i="2"/>
  <c r="F1598" i="2"/>
  <c r="A1599" i="2"/>
  <c r="D1599" i="2"/>
  <c r="F1599" i="2"/>
  <c r="A1600" i="2"/>
  <c r="D1600" i="2"/>
  <c r="F1600" i="2"/>
  <c r="A1601" i="2"/>
  <c r="D1601" i="2"/>
  <c r="F1601" i="2"/>
  <c r="A1602" i="2"/>
  <c r="D1602" i="2"/>
  <c r="F1602" i="2"/>
  <c r="A1603" i="2"/>
  <c r="D1603" i="2"/>
  <c r="F1603" i="2"/>
  <c r="A1604" i="2"/>
  <c r="D1604" i="2"/>
  <c r="F1604" i="2"/>
  <c r="A1605" i="2"/>
  <c r="D1605" i="2"/>
  <c r="F1605" i="2"/>
  <c r="A1606" i="2"/>
  <c r="D1606" i="2"/>
  <c r="F1606" i="2"/>
  <c r="A1607" i="2"/>
  <c r="D1607" i="2"/>
  <c r="F1607" i="2"/>
  <c r="A1608" i="2"/>
  <c r="D1608" i="2"/>
  <c r="F1608" i="2"/>
  <c r="A1609" i="2"/>
  <c r="D1609" i="2"/>
  <c r="F1609" i="2"/>
  <c r="A1610" i="2"/>
  <c r="D1610" i="2"/>
  <c r="F1610" i="2"/>
  <c r="A1611" i="2"/>
  <c r="D1611" i="2"/>
  <c r="F1611" i="2"/>
  <c r="A1612" i="2"/>
  <c r="D1612" i="2"/>
  <c r="F1612" i="2"/>
  <c r="A1613" i="2"/>
  <c r="D1613" i="2"/>
  <c r="F1613" i="2"/>
  <c r="A1614" i="2"/>
  <c r="D1614" i="2"/>
  <c r="F1614" i="2"/>
  <c r="A1615" i="2"/>
  <c r="D1615" i="2"/>
  <c r="F1615" i="2"/>
  <c r="A1616" i="2"/>
  <c r="D1616" i="2"/>
  <c r="F1616" i="2"/>
  <c r="A1617" i="2"/>
  <c r="D1617" i="2"/>
  <c r="F1617" i="2"/>
  <c r="A1618" i="2"/>
  <c r="D1618" i="2"/>
  <c r="F1618" i="2"/>
  <c r="A1619" i="2"/>
  <c r="D1619" i="2"/>
  <c r="F1619" i="2"/>
  <c r="A1620" i="2"/>
  <c r="D1620" i="2"/>
  <c r="F1620" i="2"/>
  <c r="A1621" i="2"/>
  <c r="D1621" i="2"/>
  <c r="F1621" i="2"/>
  <c r="A1622" i="2"/>
  <c r="D1622" i="2"/>
  <c r="F1622" i="2"/>
  <c r="A1623" i="2"/>
  <c r="D1623" i="2"/>
  <c r="F1623" i="2"/>
  <c r="A1624" i="2"/>
  <c r="D1624" i="2"/>
  <c r="F1624" i="2"/>
  <c r="A1625" i="2"/>
  <c r="D1625" i="2"/>
  <c r="F1625" i="2"/>
  <c r="A1626" i="2"/>
  <c r="D1626" i="2"/>
  <c r="F1626" i="2"/>
  <c r="F1351" i="2"/>
  <c r="D1351" i="2"/>
  <c r="F1386" i="2"/>
  <c r="D1386" i="2"/>
  <c r="A1386" i="2"/>
  <c r="F1385" i="2"/>
  <c r="D1385" i="2"/>
  <c r="A1385" i="2"/>
  <c r="F1384" i="2"/>
  <c r="D1384" i="2"/>
  <c r="A1384" i="2"/>
  <c r="F1383" i="2"/>
  <c r="D1383" i="2"/>
  <c r="A1383" i="2"/>
  <c r="F1382" i="2"/>
  <c r="D1382" i="2"/>
  <c r="A1382" i="2"/>
  <c r="F1381" i="2"/>
  <c r="D1381" i="2"/>
  <c r="A1381" i="2"/>
  <c r="F1380" i="2"/>
  <c r="D1380" i="2"/>
  <c r="A1380" i="2"/>
  <c r="F1379" i="2"/>
  <c r="D1379" i="2"/>
  <c r="A1379" i="2"/>
  <c r="F1378" i="2"/>
  <c r="D1378" i="2"/>
  <c r="A1378" i="2"/>
  <c r="F1377" i="2"/>
  <c r="D1377" i="2"/>
  <c r="A1377" i="2"/>
  <c r="F1376" i="2"/>
  <c r="D1376" i="2"/>
  <c r="A1376" i="2"/>
  <c r="F1375" i="2"/>
  <c r="D1375" i="2"/>
  <c r="A1375" i="2"/>
  <c r="F1374" i="2"/>
  <c r="D1374" i="2"/>
  <c r="A1374" i="2"/>
  <c r="F1373" i="2"/>
  <c r="D1373" i="2"/>
  <c r="A1373" i="2"/>
  <c r="F1372" i="2"/>
  <c r="D1372" i="2"/>
  <c r="A1372" i="2"/>
  <c r="F1371" i="2"/>
  <c r="D1371" i="2"/>
  <c r="A1371" i="2"/>
  <c r="F1370" i="2"/>
  <c r="D1370" i="2"/>
  <c r="A1370" i="2"/>
  <c r="F1369" i="2"/>
  <c r="D1369" i="2"/>
  <c r="A1369" i="2"/>
  <c r="F1368" i="2"/>
  <c r="D1368" i="2"/>
  <c r="A1368" i="2"/>
  <c r="F1367" i="2"/>
  <c r="D1367" i="2"/>
  <c r="A1367" i="2"/>
  <c r="F1366" i="2"/>
  <c r="D1366" i="2"/>
  <c r="A1366" i="2"/>
  <c r="F1365" i="2"/>
  <c r="D1365" i="2"/>
  <c r="A1365" i="2"/>
  <c r="F1364" i="2"/>
  <c r="D1364" i="2"/>
  <c r="A1364" i="2"/>
  <c r="F1363" i="2"/>
  <c r="D1363" i="2"/>
  <c r="A1363" i="2"/>
  <c r="F1362" i="2"/>
  <c r="D1362" i="2"/>
  <c r="A1362" i="2"/>
  <c r="F1361" i="2"/>
  <c r="D1361" i="2"/>
  <c r="A1361" i="2"/>
  <c r="F1360" i="2"/>
  <c r="D1360" i="2"/>
  <c r="A1360" i="2"/>
  <c r="F1359" i="2"/>
  <c r="D1359" i="2"/>
  <c r="A1359" i="2"/>
  <c r="F1358" i="2"/>
  <c r="D1358" i="2"/>
  <c r="A1358" i="2"/>
  <c r="F1357" i="2"/>
  <c r="D1357" i="2"/>
  <c r="A1357" i="2"/>
  <c r="F1356" i="2"/>
  <c r="D1356" i="2"/>
  <c r="A1356" i="2"/>
  <c r="F1355" i="2"/>
  <c r="D1355" i="2"/>
  <c r="A1355" i="2"/>
  <c r="F1354" i="2"/>
  <c r="D1354" i="2"/>
  <c r="A1354" i="2"/>
  <c r="F1353" i="2"/>
  <c r="D1353" i="2"/>
  <c r="A1353" i="2"/>
  <c r="F1352" i="2"/>
  <c r="D1352" i="2"/>
  <c r="A1352" i="2"/>
  <c r="A1351" i="2"/>
  <c r="F1350" i="2"/>
  <c r="D1350" i="2"/>
  <c r="A1350" i="2"/>
  <c r="F1349" i="2"/>
  <c r="D1349" i="2"/>
  <c r="A1349" i="2"/>
  <c r="F1348" i="2"/>
  <c r="D1348" i="2"/>
  <c r="A1348" i="2"/>
  <c r="F1347" i="2"/>
  <c r="D1347" i="2"/>
  <c r="A1347" i="2"/>
  <c r="F1346" i="2"/>
  <c r="D1346" i="2"/>
  <c r="A1346" i="2"/>
  <c r="F1345" i="2"/>
  <c r="D1345" i="2"/>
  <c r="A1345" i="2"/>
  <c r="F1344" i="2"/>
  <c r="D1344" i="2"/>
  <c r="A1344" i="2"/>
  <c r="F1343" i="2"/>
  <c r="D1343" i="2"/>
  <c r="A1343" i="2"/>
  <c r="F1342" i="2"/>
  <c r="D1342" i="2"/>
  <c r="A1342" i="2"/>
  <c r="F1341" i="2"/>
  <c r="D1341" i="2"/>
  <c r="A1341" i="2"/>
  <c r="F1340" i="2"/>
  <c r="D1340" i="2"/>
  <c r="A1340" i="2"/>
  <c r="F1339" i="2"/>
  <c r="D1339" i="2"/>
  <c r="A1339" i="2"/>
  <c r="F1338" i="2"/>
  <c r="D1338" i="2"/>
  <c r="A1338" i="2"/>
  <c r="F1337" i="2"/>
  <c r="D1337" i="2"/>
  <c r="A1337" i="2"/>
  <c r="F1336" i="2"/>
  <c r="D1336" i="2"/>
  <c r="A1336" i="2"/>
  <c r="F1335" i="2"/>
  <c r="D1335" i="2"/>
  <c r="A1335" i="2"/>
  <c r="F1334" i="2"/>
  <c r="D1334" i="2"/>
  <c r="A1334" i="2"/>
  <c r="F1333" i="2"/>
  <c r="D1333" i="2"/>
  <c r="A1333" i="2"/>
  <c r="F1332" i="2"/>
  <c r="D1332" i="2"/>
  <c r="A1332" i="2"/>
  <c r="G2464" i="1"/>
  <c r="F2464" i="1"/>
  <c r="L2464" i="1"/>
  <c r="L2463" i="1"/>
  <c r="L1231" i="1"/>
  <c r="L980" i="1"/>
  <c r="L979" i="1"/>
  <c r="L970" i="1"/>
  <c r="L969" i="1"/>
  <c r="L968" i="1"/>
  <c r="L940" i="1"/>
  <c r="L915" i="1"/>
  <c r="L914" i="1"/>
  <c r="L879" i="1"/>
  <c r="L754" i="1"/>
  <c r="L753" i="1"/>
  <c r="L752" i="1"/>
  <c r="A2465" i="1"/>
  <c r="A2464" i="1"/>
  <c r="A2463" i="1"/>
  <c r="A1231" i="1"/>
  <c r="A980" i="1"/>
  <c r="A979" i="1"/>
  <c r="A970" i="1"/>
  <c r="A969" i="1"/>
  <c r="A968" i="1"/>
  <c r="A940" i="1"/>
  <c r="A915" i="1"/>
  <c r="A914" i="1"/>
  <c r="A879" i="1"/>
  <c r="G108" i="5"/>
  <c r="F108" i="5"/>
  <c r="D108" i="5"/>
  <c r="A108" i="5"/>
  <c r="G107" i="5"/>
  <c r="F107" i="5"/>
  <c r="D107" i="5"/>
  <c r="A107" i="5"/>
  <c r="G106" i="5"/>
  <c r="F106" i="5"/>
  <c r="D106" i="5"/>
  <c r="A106" i="5"/>
  <c r="G105" i="5"/>
  <c r="F105" i="5"/>
  <c r="D105" i="5"/>
  <c r="A105" i="5"/>
  <c r="G104" i="5"/>
  <c r="F104" i="5"/>
  <c r="D104" i="5"/>
  <c r="A104" i="5"/>
  <c r="G103" i="5"/>
  <c r="F103" i="5"/>
  <c r="D103" i="5"/>
  <c r="A103" i="5"/>
  <c r="G102" i="5"/>
  <c r="F102" i="5"/>
  <c r="D102" i="5"/>
  <c r="A102" i="5"/>
  <c r="G101" i="5"/>
  <c r="F101" i="5"/>
  <c r="D101" i="5"/>
  <c r="A101" i="5"/>
  <c r="G100" i="5"/>
  <c r="F100" i="5"/>
  <c r="D100" i="5"/>
  <c r="A100" i="5"/>
  <c r="G99" i="5"/>
  <c r="F99" i="5"/>
  <c r="D99" i="5"/>
  <c r="A99" i="5"/>
  <c r="G98" i="5"/>
  <c r="F98" i="5"/>
  <c r="D98" i="5"/>
  <c r="A98" i="5"/>
  <c r="G97" i="5"/>
  <c r="F97" i="5"/>
  <c r="D97" i="5"/>
  <c r="A97" i="5"/>
  <c r="G96" i="5"/>
  <c r="F96" i="5"/>
  <c r="D96" i="5"/>
  <c r="A96" i="5"/>
  <c r="G95" i="5"/>
  <c r="F95" i="5"/>
  <c r="D95" i="5"/>
  <c r="A95" i="5"/>
  <c r="G94" i="5"/>
  <c r="F94" i="5"/>
  <c r="D94" i="5"/>
  <c r="A94" i="5"/>
  <c r="G93" i="5"/>
  <c r="F93" i="5"/>
  <c r="D93" i="5"/>
  <c r="A93" i="5"/>
  <c r="G92" i="5"/>
  <c r="F92" i="5"/>
  <c r="D92" i="5"/>
  <c r="A92" i="5"/>
  <c r="G91" i="5"/>
  <c r="F91" i="5"/>
  <c r="D91" i="5"/>
  <c r="A91" i="5"/>
  <c r="F90" i="5"/>
  <c r="D90" i="5"/>
  <c r="A90" i="5"/>
  <c r="G89" i="5"/>
  <c r="F89" i="5"/>
  <c r="D89" i="5"/>
  <c r="A89" i="5"/>
  <c r="G88" i="5"/>
  <c r="F88" i="5"/>
  <c r="D88" i="5"/>
  <c r="A88" i="5"/>
  <c r="G87" i="5"/>
  <c r="F87" i="5"/>
  <c r="D87" i="5"/>
  <c r="A87" i="5"/>
  <c r="G86" i="5"/>
  <c r="F86" i="5"/>
  <c r="D86" i="5"/>
  <c r="A86" i="5"/>
  <c r="G85" i="5"/>
  <c r="F85" i="5"/>
  <c r="D85" i="5"/>
  <c r="A85" i="5"/>
  <c r="G84" i="5"/>
  <c r="F84" i="5"/>
  <c r="D84" i="5"/>
  <c r="A84" i="5"/>
  <c r="G83" i="5"/>
  <c r="F83" i="5"/>
  <c r="D83" i="5"/>
  <c r="A83" i="5"/>
  <c r="G82" i="5"/>
  <c r="F82" i="5"/>
  <c r="D82" i="5"/>
  <c r="A82" i="5"/>
  <c r="L2465" i="1"/>
  <c r="L2505" i="1"/>
  <c r="G2505" i="1"/>
  <c r="F2505" i="1"/>
  <c r="D2505" i="1"/>
  <c r="A2505" i="1"/>
  <c r="L2504" i="1"/>
  <c r="G2504" i="1"/>
  <c r="F2504" i="1"/>
  <c r="D2504" i="1"/>
  <c r="A2504" i="1"/>
  <c r="L2503" i="1"/>
  <c r="G2503" i="1"/>
  <c r="F2503" i="1"/>
  <c r="D2503" i="1"/>
  <c r="A2503" i="1"/>
  <c r="L2502" i="1"/>
  <c r="G2502" i="1"/>
  <c r="F2502" i="1"/>
  <c r="D2502" i="1"/>
  <c r="A2502" i="1"/>
  <c r="L2501" i="1"/>
  <c r="G2501" i="1"/>
  <c r="F2501" i="1"/>
  <c r="D2501" i="1"/>
  <c r="A2501" i="1"/>
  <c r="L2500" i="1"/>
  <c r="G2500" i="1"/>
  <c r="F2500" i="1"/>
  <c r="D2500" i="1"/>
  <c r="A2500" i="1"/>
  <c r="L2499" i="1"/>
  <c r="G2499" i="1"/>
  <c r="F2499" i="1"/>
  <c r="D2499" i="1"/>
  <c r="A2499" i="1"/>
  <c r="L2498" i="1"/>
  <c r="G2498" i="1"/>
  <c r="F2498" i="1"/>
  <c r="D2498" i="1"/>
  <c r="A2498" i="1"/>
  <c r="L2497" i="1"/>
  <c r="G2497" i="1"/>
  <c r="F2497" i="1"/>
  <c r="D2497" i="1"/>
  <c r="A2497" i="1"/>
  <c r="L2496" i="1"/>
  <c r="G2496" i="1"/>
  <c r="F2496" i="1"/>
  <c r="D2496" i="1"/>
  <c r="A2496" i="1"/>
  <c r="L2495" i="1"/>
  <c r="G2495" i="1"/>
  <c r="F2495" i="1"/>
  <c r="D2495" i="1"/>
  <c r="A2495" i="1"/>
  <c r="L2494" i="1"/>
  <c r="G2494" i="1"/>
  <c r="F2494" i="1"/>
  <c r="D2494" i="1"/>
  <c r="A2494" i="1"/>
  <c r="L2493" i="1"/>
  <c r="G2493" i="1"/>
  <c r="F2493" i="1"/>
  <c r="D2493" i="1"/>
  <c r="A2493" i="1"/>
  <c r="L2492" i="1"/>
  <c r="G2492" i="1"/>
  <c r="F2492" i="1"/>
  <c r="D2492" i="1"/>
  <c r="A2492" i="1"/>
  <c r="L2491" i="1"/>
  <c r="G2491" i="1"/>
  <c r="F2491" i="1"/>
  <c r="D2491" i="1"/>
  <c r="A2491" i="1"/>
  <c r="L2490" i="1"/>
  <c r="G2490" i="1"/>
  <c r="F2490" i="1"/>
  <c r="D2490" i="1"/>
  <c r="A2490" i="1"/>
  <c r="L2489" i="1"/>
  <c r="G2489" i="1"/>
  <c r="F2489" i="1"/>
  <c r="D2489" i="1"/>
  <c r="A2489" i="1"/>
  <c r="L2488" i="1"/>
  <c r="G2488" i="1"/>
  <c r="F2488" i="1"/>
  <c r="D2488" i="1"/>
  <c r="A2488" i="1"/>
  <c r="L2487" i="1"/>
  <c r="G2487" i="1"/>
  <c r="F2487" i="1"/>
  <c r="D2487" i="1"/>
  <c r="A2487" i="1"/>
  <c r="L2486" i="1"/>
  <c r="G2486" i="1"/>
  <c r="F2486" i="1"/>
  <c r="D2486" i="1"/>
  <c r="A2486" i="1"/>
  <c r="L2485" i="1"/>
  <c r="G2485" i="1"/>
  <c r="F2485" i="1"/>
  <c r="D2485" i="1"/>
  <c r="A2485" i="1"/>
  <c r="L2484" i="1"/>
  <c r="G2484" i="1"/>
  <c r="F2484" i="1"/>
  <c r="D2484" i="1"/>
  <c r="A2484" i="1"/>
  <c r="L2483" i="1"/>
  <c r="G2483" i="1"/>
  <c r="F2483" i="1"/>
  <c r="D2483" i="1"/>
  <c r="A2483" i="1"/>
  <c r="L2482" i="1"/>
  <c r="G2482" i="1"/>
  <c r="F2482" i="1"/>
  <c r="D2482" i="1"/>
  <c r="A2482" i="1"/>
  <c r="L2481" i="1"/>
  <c r="G2481" i="1"/>
  <c r="F2481" i="1"/>
  <c r="D2481" i="1"/>
  <c r="A2481" i="1"/>
  <c r="L2480" i="1"/>
  <c r="G2480" i="1"/>
  <c r="F2480" i="1"/>
  <c r="D2480" i="1"/>
  <c r="A2480" i="1"/>
  <c r="L2479" i="1"/>
  <c r="G2479" i="1"/>
  <c r="F2479" i="1"/>
  <c r="D2479" i="1"/>
  <c r="A2479" i="1"/>
  <c r="L2478" i="1"/>
  <c r="G2478" i="1"/>
  <c r="F2478" i="1"/>
  <c r="D2478" i="1"/>
  <c r="A2478" i="1"/>
  <c r="L2477" i="1"/>
  <c r="G2477" i="1"/>
  <c r="F2477" i="1"/>
  <c r="D2477" i="1"/>
  <c r="A2477" i="1"/>
  <c r="L2476" i="1"/>
  <c r="G2476" i="1"/>
  <c r="F2476" i="1"/>
  <c r="D2476" i="1"/>
  <c r="A2476" i="1"/>
  <c r="L2475" i="1"/>
  <c r="G2475" i="1"/>
  <c r="F2475" i="1"/>
  <c r="D2475" i="1"/>
  <c r="A2475" i="1"/>
  <c r="L2474" i="1"/>
  <c r="G2474" i="1"/>
  <c r="F2474" i="1"/>
  <c r="D2474" i="1"/>
  <c r="A2474" i="1"/>
  <c r="L2473" i="1"/>
  <c r="G2473" i="1"/>
  <c r="F2473" i="1"/>
  <c r="D2473" i="1"/>
  <c r="A2473" i="1"/>
  <c r="L2472" i="1"/>
  <c r="G2472" i="1"/>
  <c r="F2472" i="1"/>
  <c r="D2472" i="1"/>
  <c r="A2472" i="1"/>
  <c r="L2471" i="1"/>
  <c r="G2471" i="1"/>
  <c r="F2471" i="1"/>
  <c r="D2471" i="1"/>
  <c r="A2471" i="1"/>
  <c r="L2470" i="1"/>
  <c r="G2470" i="1"/>
  <c r="F2470" i="1"/>
  <c r="D2470" i="1"/>
  <c r="A2470" i="1"/>
  <c r="L2469" i="1"/>
  <c r="G2469" i="1"/>
  <c r="F2469" i="1"/>
  <c r="D2469" i="1"/>
  <c r="A2469" i="1"/>
  <c r="L2468" i="1"/>
  <c r="G2468" i="1"/>
  <c r="F2468" i="1"/>
  <c r="D2468" i="1"/>
  <c r="A2468" i="1"/>
  <c r="L2467" i="1"/>
  <c r="G2467" i="1"/>
  <c r="F2467" i="1"/>
  <c r="D2467" i="1"/>
  <c r="A2467" i="1"/>
  <c r="F2465" i="1"/>
  <c r="D2465" i="1"/>
  <c r="G2465" i="1"/>
  <c r="A1307" i="2"/>
  <c r="L565" i="1"/>
  <c r="A20" i="6"/>
  <c r="A308" i="3"/>
  <c r="A309" i="3"/>
  <c r="A310" i="3"/>
  <c r="A311" i="3"/>
  <c r="A312" i="3"/>
  <c r="A313" i="3"/>
  <c r="A81" i="3"/>
  <c r="D320" i="3"/>
  <c r="D319" i="3"/>
  <c r="D318" i="3"/>
  <c r="D317" i="3"/>
  <c r="D316" i="3"/>
  <c r="D315" i="3"/>
  <c r="D314" i="3"/>
  <c r="D313" i="3"/>
  <c r="D312" i="3"/>
  <c r="D311" i="3"/>
  <c r="D310" i="3"/>
  <c r="D309" i="3"/>
  <c r="D308" i="3"/>
  <c r="D81" i="3"/>
  <c r="I315" i="3"/>
  <c r="I314" i="3"/>
  <c r="I313" i="3"/>
  <c r="I312" i="3"/>
  <c r="I311" i="3"/>
  <c r="I310" i="3"/>
  <c r="I309" i="3"/>
  <c r="I308" i="3"/>
  <c r="I81" i="3"/>
  <c r="A80" i="3"/>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72" i="1"/>
  <c r="D138" i="1"/>
  <c r="D173" i="1"/>
  <c r="D215"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4" i="1"/>
  <c r="D175" i="1"/>
  <c r="D216" i="1"/>
  <c r="D217"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64" i="1"/>
  <c r="D265" i="1"/>
  <c r="D266" i="1"/>
  <c r="D267" i="1"/>
  <c r="D302"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3" i="1"/>
  <c r="D304" i="1"/>
  <c r="D305" i="1"/>
  <c r="D306" i="1"/>
  <c r="D340" i="1"/>
  <c r="D341"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2" i="1"/>
  <c r="D343" i="1"/>
  <c r="D344" i="1"/>
  <c r="D259"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417" i="1"/>
  <c r="D418"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9" i="1"/>
  <c r="D420" i="1"/>
  <c r="D421" i="1"/>
  <c r="D422" i="1"/>
  <c r="D450" i="1"/>
  <c r="D451" i="1"/>
  <c r="D478"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2" i="1"/>
  <c r="D479" i="1"/>
  <c r="D453" i="1"/>
  <c r="D454" i="1"/>
  <c r="D455" i="1"/>
  <c r="D456" i="1"/>
  <c r="D457" i="1"/>
  <c r="D458" i="1"/>
  <c r="D459" i="1"/>
  <c r="D460" i="1"/>
  <c r="D461" i="1"/>
  <c r="D462" i="1"/>
  <c r="D463" i="1"/>
  <c r="D464" i="1"/>
  <c r="D465" i="1"/>
  <c r="D466" i="1"/>
  <c r="D467" i="1"/>
  <c r="D468" i="1"/>
  <c r="D469" i="1"/>
  <c r="D470" i="1"/>
  <c r="D471" i="1"/>
  <c r="D472" i="1"/>
  <c r="D473" i="1"/>
  <c r="D474" i="1"/>
  <c r="D475" i="1"/>
  <c r="D476" i="1"/>
  <c r="D480" i="1"/>
  <c r="D481" i="1"/>
  <c r="D482" i="1"/>
  <c r="D508" i="1"/>
  <c r="D509" i="1"/>
  <c r="D534" i="1"/>
  <c r="D483" i="1"/>
  <c r="D484" i="1"/>
  <c r="D485" i="1"/>
  <c r="D486" i="1"/>
  <c r="D487" i="1"/>
  <c r="D488" i="1"/>
  <c r="D489" i="1"/>
  <c r="D490" i="1"/>
  <c r="D491" i="1"/>
  <c r="D492" i="1"/>
  <c r="D493" i="1"/>
  <c r="D494" i="1"/>
  <c r="D495" i="1"/>
  <c r="D496" i="1"/>
  <c r="D497" i="1"/>
  <c r="D498" i="1"/>
  <c r="D499" i="1"/>
  <c r="D500" i="1"/>
  <c r="D501" i="1"/>
  <c r="D502" i="1"/>
  <c r="D503" i="1"/>
  <c r="D504" i="1"/>
  <c r="D505" i="1"/>
  <c r="D506" i="1"/>
  <c r="D510" i="1"/>
  <c r="D511" i="1"/>
  <c r="D535" i="1"/>
  <c r="D536" i="1"/>
  <c r="D512" i="1"/>
  <c r="D513" i="1"/>
  <c r="D514" i="1"/>
  <c r="D515" i="1"/>
  <c r="D516" i="1"/>
  <c r="D517" i="1"/>
  <c r="D518" i="1"/>
  <c r="D519" i="1"/>
  <c r="D520" i="1"/>
  <c r="D521" i="1"/>
  <c r="D522" i="1"/>
  <c r="D523" i="1"/>
  <c r="D524" i="1"/>
  <c r="D525" i="1"/>
  <c r="D526" i="1"/>
  <c r="D527" i="1"/>
  <c r="D528" i="1"/>
  <c r="D529" i="1"/>
  <c r="D530" i="1"/>
  <c r="D531" i="1"/>
  <c r="D537" i="1"/>
  <c r="D538" i="1"/>
  <c r="D539" i="1"/>
  <c r="D566" i="1"/>
  <c r="D540" i="1"/>
  <c r="D541" i="1"/>
  <c r="D542" i="1"/>
  <c r="D543" i="1"/>
  <c r="D544" i="1"/>
  <c r="D545" i="1"/>
  <c r="D546" i="1"/>
  <c r="D547" i="1"/>
  <c r="D548" i="1"/>
  <c r="D549" i="1"/>
  <c r="D550" i="1"/>
  <c r="D551" i="1"/>
  <c r="D552" i="1"/>
  <c r="D553" i="1"/>
  <c r="D554" i="1"/>
  <c r="D555" i="1"/>
  <c r="D556" i="1"/>
  <c r="D557" i="1"/>
  <c r="D558" i="1"/>
  <c r="D559" i="1"/>
  <c r="D560" i="1"/>
  <c r="D561" i="1"/>
  <c r="D562" i="1"/>
  <c r="D567" i="1"/>
  <c r="D568" i="1"/>
  <c r="D600"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601" i="1"/>
  <c r="D602" i="1"/>
  <c r="D603" i="1"/>
  <c r="D626" i="1"/>
  <c r="D627" i="1"/>
  <c r="D660" i="1"/>
  <c r="D661" i="1"/>
  <c r="D604" i="1"/>
  <c r="D605" i="1"/>
  <c r="D606" i="1"/>
  <c r="D607" i="1"/>
  <c r="D608" i="1"/>
  <c r="D609" i="1"/>
  <c r="D610" i="1"/>
  <c r="D611" i="1"/>
  <c r="D612" i="1"/>
  <c r="D613" i="1"/>
  <c r="D614" i="1"/>
  <c r="D615" i="1"/>
  <c r="D616" i="1"/>
  <c r="D617" i="1"/>
  <c r="D618" i="1"/>
  <c r="D619" i="1"/>
  <c r="D620" i="1"/>
  <c r="D695"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96" i="1"/>
  <c r="D697"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8" i="1"/>
  <c r="D699" i="1"/>
  <c r="D727" i="1"/>
  <c r="D755" i="1"/>
  <c r="D700" i="1"/>
  <c r="D701" i="1"/>
  <c r="D702" i="1"/>
  <c r="D703" i="1"/>
  <c r="D704" i="1"/>
  <c r="D705" i="1"/>
  <c r="D706" i="1"/>
  <c r="D707" i="1"/>
  <c r="D708" i="1"/>
  <c r="D709" i="1"/>
  <c r="D710" i="1"/>
  <c r="D711" i="1"/>
  <c r="D712" i="1"/>
  <c r="D713" i="1"/>
  <c r="D714" i="1"/>
  <c r="D715" i="1"/>
  <c r="D716" i="1"/>
  <c r="D717" i="1"/>
  <c r="D718" i="1"/>
  <c r="D719" i="1"/>
  <c r="D720" i="1"/>
  <c r="D721" i="1"/>
  <c r="D722" i="1"/>
  <c r="D728" i="1"/>
  <c r="D756" i="1"/>
  <c r="D793" i="1"/>
  <c r="D729" i="1"/>
  <c r="D730" i="1"/>
  <c r="D731" i="1"/>
  <c r="D732" i="1"/>
  <c r="D733" i="1"/>
  <c r="D734" i="1"/>
  <c r="D735" i="1"/>
  <c r="D736" i="1"/>
  <c r="D737" i="1"/>
  <c r="D738" i="1"/>
  <c r="D739" i="1"/>
  <c r="D740" i="1"/>
  <c r="D741" i="1"/>
  <c r="D742" i="1"/>
  <c r="D743" i="1"/>
  <c r="D744" i="1"/>
  <c r="D745" i="1"/>
  <c r="D746" i="1"/>
  <c r="D747" i="1"/>
  <c r="D748" i="1"/>
  <c r="D749" i="1"/>
  <c r="D750" i="1"/>
  <c r="D818" i="1"/>
  <c r="D819"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4" i="1"/>
  <c r="D795" i="1"/>
  <c r="D796" i="1"/>
  <c r="D797" i="1"/>
  <c r="D798" i="1"/>
  <c r="D799" i="1"/>
  <c r="D851" i="1"/>
  <c r="D800" i="1"/>
  <c r="D801" i="1"/>
  <c r="D802" i="1"/>
  <c r="D803" i="1"/>
  <c r="D804" i="1"/>
  <c r="D805" i="1"/>
  <c r="D806" i="1"/>
  <c r="D807" i="1"/>
  <c r="D808" i="1"/>
  <c r="D809" i="1"/>
  <c r="D810" i="1"/>
  <c r="D811" i="1"/>
  <c r="D812" i="1"/>
  <c r="D813" i="1"/>
  <c r="D814" i="1"/>
  <c r="D815" i="1"/>
  <c r="D816" i="1"/>
  <c r="D820" i="1"/>
  <c r="D821" i="1"/>
  <c r="D880" i="1"/>
  <c r="D88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2" i="1"/>
  <c r="D882" i="1"/>
  <c r="D916"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83" i="1"/>
  <c r="D884" i="1"/>
  <c r="D917" i="1"/>
  <c r="D941" i="1"/>
  <c r="D885" i="1"/>
  <c r="D886" i="1"/>
  <c r="D942"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8" i="1"/>
  <c r="D943" i="1"/>
  <c r="D944" i="1"/>
  <c r="D919" i="1"/>
  <c r="D920" i="1"/>
  <c r="D921" i="1"/>
  <c r="D922" i="1"/>
  <c r="D923" i="1"/>
  <c r="D924" i="1"/>
  <c r="D925" i="1"/>
  <c r="D926" i="1"/>
  <c r="D927" i="1"/>
  <c r="D928" i="1"/>
  <c r="D929" i="1"/>
  <c r="D930" i="1"/>
  <c r="D931" i="1"/>
  <c r="D932" i="1"/>
  <c r="D933" i="1"/>
  <c r="D934" i="1"/>
  <c r="D935" i="1"/>
  <c r="D936" i="1"/>
  <c r="D937" i="1"/>
  <c r="D945" i="1"/>
  <c r="D971" i="1"/>
  <c r="D972" i="1"/>
  <c r="D973" i="1"/>
  <c r="D946" i="1"/>
  <c r="D981" i="1"/>
  <c r="D947" i="1"/>
  <c r="D948" i="1"/>
  <c r="D949" i="1"/>
  <c r="D950" i="1"/>
  <c r="D951" i="1"/>
  <c r="D952" i="1"/>
  <c r="D953" i="1"/>
  <c r="D954" i="1"/>
  <c r="D955" i="1"/>
  <c r="D956" i="1"/>
  <c r="D957" i="1"/>
  <c r="D958" i="1"/>
  <c r="D959" i="1"/>
  <c r="D960" i="1"/>
  <c r="D961" i="1"/>
  <c r="D962" i="1"/>
  <c r="D963" i="1"/>
  <c r="D964" i="1"/>
  <c r="D974" i="1"/>
  <c r="D982" i="1"/>
  <c r="D983" i="1"/>
  <c r="D1000" i="1"/>
  <c r="D975" i="1"/>
  <c r="D976" i="1"/>
  <c r="D977" i="1"/>
  <c r="D984" i="1"/>
  <c r="D985" i="1"/>
  <c r="D1012" i="1"/>
  <c r="D1013" i="1"/>
  <c r="D1014" i="1"/>
  <c r="D986" i="1"/>
  <c r="D987" i="1"/>
  <c r="D988" i="1"/>
  <c r="D989" i="1"/>
  <c r="D990" i="1"/>
  <c r="D991" i="1"/>
  <c r="D992" i="1"/>
  <c r="D993" i="1"/>
  <c r="D994" i="1"/>
  <c r="D995" i="1"/>
  <c r="D996" i="1"/>
  <c r="D1001" i="1"/>
  <c r="D1002" i="1"/>
  <c r="D1003" i="1"/>
  <c r="D1015" i="1"/>
  <c r="D1004" i="1"/>
  <c r="D1005" i="1"/>
  <c r="D1006" i="1"/>
  <c r="D1007" i="1"/>
  <c r="D1008" i="1"/>
  <c r="D1009" i="1"/>
  <c r="D1010" i="1"/>
  <c r="D1016" i="1"/>
  <c r="D1017" i="1"/>
  <c r="D1026" i="1"/>
  <c r="D1027" i="1"/>
  <c r="D1028" i="1"/>
  <c r="D1029" i="1"/>
  <c r="D1045" i="1"/>
  <c r="D1018" i="1"/>
  <c r="D1019" i="1"/>
  <c r="D1020" i="1"/>
  <c r="D1021" i="1"/>
  <c r="D1022" i="1"/>
  <c r="D1030" i="1"/>
  <c r="D1031" i="1"/>
  <c r="D1046" i="1"/>
  <c r="D1054" i="1"/>
  <c r="D1055" i="1"/>
  <c r="D1032" i="1"/>
  <c r="D1033" i="1"/>
  <c r="D1034" i="1"/>
  <c r="D1035" i="1"/>
  <c r="D1036" i="1"/>
  <c r="D1037" i="1"/>
  <c r="D1038" i="1"/>
  <c r="D1039" i="1"/>
  <c r="D1047" i="1"/>
  <c r="D1048" i="1"/>
  <c r="D1056" i="1"/>
  <c r="D1049" i="1"/>
  <c r="D1050" i="1"/>
  <c r="D1051" i="1"/>
  <c r="D1052" i="1"/>
  <c r="D1070" i="1"/>
  <c r="D1071" i="1"/>
  <c r="D1072" i="1"/>
  <c r="D1073" i="1"/>
  <c r="D1074" i="1"/>
  <c r="D1057" i="1"/>
  <c r="D1058" i="1"/>
  <c r="D1059" i="1"/>
  <c r="D1060" i="1"/>
  <c r="D1061" i="1"/>
  <c r="D1062" i="1"/>
  <c r="D1063" i="1"/>
  <c r="D1064" i="1"/>
  <c r="D1065" i="1"/>
  <c r="D1066" i="1"/>
  <c r="D1067" i="1"/>
  <c r="D1091" i="1"/>
  <c r="D1092" i="1"/>
  <c r="D1075" i="1"/>
  <c r="D1076" i="1"/>
  <c r="D1077" i="1"/>
  <c r="D1078" i="1"/>
  <c r="D1079" i="1"/>
  <c r="D1080" i="1"/>
  <c r="D1081" i="1"/>
  <c r="D1082" i="1"/>
  <c r="D1083" i="1"/>
  <c r="D1084" i="1"/>
  <c r="D1085" i="1"/>
  <c r="D1086" i="1"/>
  <c r="D1087" i="1"/>
  <c r="D1088" i="1"/>
  <c r="D1093" i="1"/>
  <c r="D1094" i="1"/>
  <c r="D1095" i="1"/>
  <c r="D1096" i="1"/>
  <c r="D1097" i="1"/>
  <c r="D1098" i="1"/>
  <c r="D1099" i="1"/>
  <c r="D1100" i="1"/>
  <c r="D1107" i="1"/>
  <c r="D1101" i="1"/>
  <c r="D1102" i="1"/>
  <c r="D1110" i="1"/>
  <c r="D1108" i="1"/>
  <c r="D1111" i="1"/>
  <c r="D1112" i="1"/>
  <c r="D1113" i="1"/>
  <c r="D1114" i="1"/>
  <c r="D1115" i="1"/>
  <c r="D1116" i="1"/>
  <c r="D1117" i="1"/>
  <c r="D1121" i="1"/>
  <c r="D1118" i="1"/>
  <c r="D1122" i="1"/>
  <c r="D1123" i="1"/>
  <c r="D1130" i="1"/>
  <c r="D1138" i="1"/>
  <c r="D1139" i="1"/>
  <c r="D1140" i="1"/>
  <c r="D1143" i="1"/>
  <c r="D1144" i="1"/>
  <c r="D1145" i="1"/>
  <c r="D1149" i="1"/>
  <c r="D1156" i="1"/>
  <c r="D1157" i="1"/>
  <c r="D1158" i="1"/>
  <c r="D1159" i="1"/>
  <c r="D1160" i="1"/>
  <c r="D1161" i="1"/>
  <c r="D1162" i="1"/>
  <c r="D1163" i="1"/>
  <c r="D1167" i="1"/>
  <c r="D1233" i="1"/>
  <c r="D1238" i="1"/>
  <c r="D1239" i="1"/>
  <c r="D1240" i="1"/>
  <c r="D1241" i="1"/>
  <c r="D1068" i="1"/>
  <c r="D563" i="1"/>
  <c r="D1242" i="1"/>
  <c r="D1089" i="1"/>
  <c r="D1146" i="1"/>
  <c r="D1141" i="1"/>
  <c r="D1243" i="1"/>
  <c r="D1171" i="1"/>
  <c r="D1216" i="1"/>
  <c r="D1430" i="1"/>
  <c r="D1431" i="1"/>
  <c r="D1432" i="1"/>
  <c r="D1433" i="1"/>
  <c r="D1436" i="1"/>
  <c r="D34" i="1"/>
  <c r="D1437" i="1"/>
  <c r="D1439" i="1"/>
  <c r="D1053" i="1"/>
  <c r="D1244" i="1"/>
  <c r="D1245" i="1"/>
  <c r="D1246" i="1"/>
  <c r="D1440" i="1"/>
  <c r="D1441" i="1"/>
  <c r="D1173" i="1"/>
  <c r="D1449" i="1"/>
  <c r="D1247" i="1"/>
  <c r="D1175" i="1"/>
  <c r="D1462" i="1"/>
  <c r="D1487" i="1"/>
  <c r="D1488" i="1"/>
  <c r="D1182" i="1"/>
  <c r="D1490" i="1"/>
  <c r="D1248" i="1"/>
  <c r="D1249" i="1"/>
  <c r="D1131" i="1"/>
  <c r="D1491" i="1"/>
  <c r="D1250" i="1"/>
  <c r="D1251" i="1"/>
  <c r="D1252" i="1"/>
  <c r="D1253" i="1"/>
  <c r="D1254" i="1"/>
  <c r="D1255" i="1"/>
  <c r="D1256" i="1"/>
  <c r="D1257" i="1"/>
  <c r="D1258" i="1"/>
  <c r="D1259" i="1"/>
  <c r="D1260" i="1"/>
  <c r="D1492" i="1"/>
  <c r="D1261" i="1"/>
  <c r="D1262" i="1"/>
  <c r="D1132" i="1"/>
  <c r="D1263" i="1"/>
  <c r="D965" i="1"/>
  <c r="D1264" i="1"/>
  <c r="D1265" i="1"/>
  <c r="D1266" i="1"/>
  <c r="D1267" i="1"/>
  <c r="D1268" i="1"/>
  <c r="D1269" i="1"/>
  <c r="D1270" i="1"/>
  <c r="D1271" i="1"/>
  <c r="D1272" i="1"/>
  <c r="D1273" i="1"/>
  <c r="D1274" i="1"/>
  <c r="D1119" i="1"/>
  <c r="D1275" i="1"/>
  <c r="D1276" i="1"/>
  <c r="D1277" i="1"/>
  <c r="D1278" i="1"/>
  <c r="D1279" i="1"/>
  <c r="D1280" i="1"/>
  <c r="D1281" i="1"/>
  <c r="D1282" i="1"/>
  <c r="D1283" i="1"/>
  <c r="D1284" i="1"/>
  <c r="D1285" i="1"/>
  <c r="D1286" i="1"/>
  <c r="D1287" i="1"/>
  <c r="D1288" i="1"/>
  <c r="D1289" i="1"/>
  <c r="D1290" i="1"/>
  <c r="D1291" i="1"/>
  <c r="D1292" i="1"/>
  <c r="D1293" i="1"/>
  <c r="D1294" i="1"/>
  <c r="D1295" i="1"/>
  <c r="D1494" i="1"/>
  <c r="D1296" i="1"/>
  <c r="D260" i="1"/>
  <c r="D1495" i="1"/>
  <c r="D1297" i="1"/>
  <c r="D1497" i="1"/>
  <c r="D1501" i="1"/>
  <c r="D1502" i="1"/>
  <c r="D1504" i="1"/>
  <c r="D1298" i="1"/>
  <c r="D1299" i="1"/>
  <c r="D1300" i="1"/>
  <c r="D1301" i="1"/>
  <c r="D1302" i="1"/>
  <c r="D1303" i="1"/>
  <c r="D1120" i="1"/>
  <c r="D1304" i="1"/>
  <c r="D1305" i="1"/>
  <c r="D261" i="1"/>
  <c r="D1306" i="1"/>
  <c r="D1505" i="1"/>
  <c r="D1124" i="1"/>
  <c r="D1307" i="1"/>
  <c r="D997" i="1"/>
  <c r="D621" i="1"/>
  <c r="D1308" i="1"/>
  <c r="D171" i="1"/>
  <c r="D1234" i="1"/>
  <c r="D1235" i="1"/>
  <c r="D1236" i="1"/>
  <c r="D1309" i="1"/>
  <c r="D1237" i="1"/>
  <c r="D1310" i="1"/>
  <c r="D1311" i="1"/>
  <c r="D1312" i="1"/>
  <c r="D1313" i="1"/>
  <c r="D1314" i="1"/>
  <c r="D1315" i="1"/>
  <c r="D1316" i="1"/>
  <c r="D1317" i="1"/>
  <c r="D1318" i="1"/>
  <c r="D1319" i="1"/>
  <c r="D1320" i="1"/>
  <c r="D1321" i="1"/>
  <c r="D1322" i="1"/>
  <c r="D1323" i="1"/>
  <c r="D1324" i="1"/>
  <c r="D1325" i="1"/>
  <c r="D1326" i="1"/>
  <c r="D1327" i="1"/>
  <c r="D1328" i="1"/>
  <c r="D726" i="1"/>
  <c r="D1329" i="1"/>
  <c r="D1330" i="1"/>
  <c r="D1331" i="1"/>
  <c r="D1332" i="1"/>
  <c r="D1333" i="1"/>
  <c r="D1334" i="1"/>
  <c r="D1335" i="1"/>
  <c r="D1336" i="1"/>
  <c r="D1337" i="1"/>
  <c r="D1338" i="1"/>
  <c r="D1507" i="1"/>
  <c r="D1339" i="1"/>
  <c r="D1133" i="1"/>
  <c r="D1340" i="1"/>
  <c r="D1341" i="1"/>
  <c r="D1342" i="1"/>
  <c r="D1343" i="1"/>
  <c r="D1344" i="1"/>
  <c r="D1345" i="1"/>
  <c r="D1346" i="1"/>
  <c r="D1347" i="1"/>
  <c r="D1348" i="1"/>
  <c r="D1349" i="1"/>
  <c r="D1350" i="1"/>
  <c r="D1351" i="1"/>
  <c r="D1352" i="1"/>
  <c r="D1353" i="1"/>
  <c r="D1354" i="1"/>
  <c r="D1355" i="1"/>
  <c r="D1356" i="1"/>
  <c r="D1357" i="1"/>
  <c r="D1509" i="1"/>
  <c r="D1510" i="1"/>
  <c r="D1511" i="1"/>
  <c r="D1512" i="1"/>
  <c r="D1513" i="1"/>
  <c r="D1514" i="1"/>
  <c r="D1515" i="1"/>
  <c r="D1516" i="1"/>
  <c r="D1517" i="1"/>
  <c r="D1518" i="1"/>
  <c r="D1520" i="1"/>
  <c r="D1521" i="1"/>
  <c r="D1358" i="1"/>
  <c r="D1359" i="1"/>
  <c r="D1360" i="1"/>
  <c r="D1205" i="1"/>
  <c r="D1361" i="1"/>
  <c r="D1362" i="1"/>
  <c r="D1363" i="1"/>
  <c r="D1364" i="1"/>
  <c r="D1365" i="1"/>
  <c r="D1127" i="1"/>
  <c r="D1366" i="1"/>
  <c r="D1367" i="1"/>
  <c r="D1368" i="1"/>
  <c r="D1369" i="1"/>
  <c r="D1370" i="1"/>
  <c r="D1371" i="1"/>
  <c r="D1372" i="1"/>
  <c r="D1373" i="1"/>
  <c r="D938" i="1"/>
  <c r="D1374" i="1"/>
  <c r="D1375" i="1"/>
  <c r="D1376" i="1"/>
  <c r="D1377" i="1"/>
  <c r="D1378" i="1"/>
  <c r="D1187" i="1"/>
  <c r="D751" i="1"/>
  <c r="D817" i="1"/>
  <c r="D792" i="1"/>
  <c r="D723" i="1"/>
  <c r="D724" i="1"/>
  <c r="D1379" i="1"/>
  <c r="D1225" i="1"/>
  <c r="D1226" i="1"/>
  <c r="D1380" i="1"/>
  <c r="D1381" i="1"/>
  <c r="D477" i="1"/>
  <c r="D1523" i="1"/>
  <c r="D1382" i="1"/>
  <c r="D1383" i="1"/>
  <c r="D1384" i="1"/>
  <c r="D1385" i="1"/>
  <c r="D1386" i="1"/>
  <c r="D1387" i="1"/>
  <c r="D1388" i="1"/>
  <c r="D1389" i="1"/>
  <c r="D1390" i="1"/>
  <c r="D1391" i="1"/>
  <c r="D1392" i="1"/>
  <c r="D1524" i="1"/>
  <c r="D1011" i="1"/>
  <c r="D1393" i="1"/>
  <c r="D1150" i="1"/>
  <c r="D1527" i="1"/>
  <c r="D1528" i="1"/>
  <c r="D1188" i="1"/>
  <c r="D1195" i="1"/>
  <c r="D1206" i="1"/>
  <c r="D998" i="1"/>
  <c r="D1394" i="1"/>
  <c r="D1210" i="1"/>
  <c r="D1212" i="1"/>
  <c r="D1531" i="1"/>
  <c r="D1395" i="1"/>
  <c r="D1396" i="1"/>
  <c r="D1397" i="1"/>
  <c r="D1533" i="1"/>
  <c r="D1534" i="1"/>
  <c r="D1535" i="1"/>
  <c r="D1398" i="1"/>
  <c r="D1208" i="1"/>
  <c r="D1399" i="1"/>
  <c r="D1536" i="1"/>
  <c r="D1400" i="1"/>
  <c r="D1537" i="1"/>
  <c r="D1401" i="1"/>
  <c r="D1544" i="1"/>
  <c r="D1402" i="1"/>
  <c r="D1403" i="1"/>
  <c r="D1404" i="1"/>
  <c r="D1405" i="1"/>
  <c r="D1406" i="1"/>
  <c r="D1407" i="1"/>
  <c r="D1408" i="1"/>
  <c r="D1409" i="1"/>
  <c r="D1410" i="1"/>
  <c r="D1411" i="1"/>
  <c r="D1412" i="1"/>
  <c r="D1413" i="1"/>
  <c r="D1181" i="1"/>
  <c r="D1183" i="1"/>
  <c r="D1414" i="1"/>
  <c r="D1415" i="1"/>
  <c r="D1416" i="1"/>
  <c r="D1418" i="1"/>
  <c r="D1203" i="1"/>
  <c r="D1419" i="1"/>
  <c r="D1420" i="1"/>
  <c r="D1421" i="1"/>
  <c r="D1422" i="1"/>
  <c r="D1691" i="1"/>
  <c r="D1423" i="1"/>
  <c r="D1424" i="1"/>
  <c r="D1425" i="1"/>
  <c r="D1426" i="1"/>
  <c r="D1427" i="1"/>
  <c r="D1428" i="1"/>
  <c r="D1429" i="1"/>
  <c r="D1184" i="1"/>
  <c r="D1692" i="1"/>
  <c r="D1693" i="1"/>
  <c r="D1697" i="1"/>
  <c r="D1698" i="1"/>
  <c r="D1699" i="1"/>
  <c r="D1700" i="1"/>
  <c r="D1434" i="1"/>
  <c r="D1435" i="1"/>
  <c r="D1199" i="1"/>
  <c r="D507" i="1"/>
  <c r="D1438" i="1"/>
  <c r="D1701" i="1"/>
  <c r="D1702" i="1"/>
  <c r="D1704" i="1"/>
  <c r="D1442" i="1"/>
  <c r="D1443" i="1"/>
  <c r="D1444" i="1"/>
  <c r="D1445" i="1"/>
  <c r="D1446" i="1"/>
  <c r="D1447" i="1"/>
  <c r="D1448" i="1"/>
  <c r="D597" i="1"/>
  <c r="D1450" i="1"/>
  <c r="D1451" i="1"/>
  <c r="D1452" i="1"/>
  <c r="D1453" i="1"/>
  <c r="D1454" i="1"/>
  <c r="D1455" i="1"/>
  <c r="D1456" i="1"/>
  <c r="D1457" i="1"/>
  <c r="D1458" i="1"/>
  <c r="D1459" i="1"/>
  <c r="D1460" i="1"/>
  <c r="D1461" i="1"/>
  <c r="D978"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706" i="1"/>
  <c r="D1709" i="1"/>
  <c r="D1489" i="1"/>
  <c r="D1069" i="1"/>
  <c r="D1710" i="1"/>
  <c r="D1711" i="1"/>
  <c r="D1493" i="1"/>
  <c r="D1712" i="1"/>
  <c r="D850" i="1"/>
  <c r="D1496" i="1"/>
  <c r="D1713" i="1"/>
  <c r="D1498" i="1"/>
  <c r="D1499" i="1"/>
  <c r="D1500" i="1"/>
  <c r="D1714" i="1"/>
  <c r="D1103" i="1"/>
  <c r="D1503" i="1"/>
  <c r="D1227" i="1"/>
  <c r="D1228" i="1"/>
  <c r="D1715" i="1"/>
  <c r="D1506" i="1"/>
  <c r="D1716" i="1"/>
  <c r="D1508" i="1"/>
  <c r="D1717" i="1"/>
  <c r="D1718" i="1"/>
  <c r="D1719" i="1"/>
  <c r="D1720" i="1"/>
  <c r="D1721" i="1"/>
  <c r="D1722" i="1"/>
  <c r="D1723" i="1"/>
  <c r="D1724" i="1"/>
  <c r="D1220" i="1"/>
  <c r="D1726" i="1"/>
  <c r="D1519" i="1"/>
  <c r="D1737" i="1"/>
  <c r="D1748" i="1"/>
  <c r="D1749" i="1"/>
  <c r="D1104" i="1"/>
  <c r="D1750" i="1"/>
  <c r="D1751" i="1"/>
  <c r="D1522" i="1"/>
  <c r="D1752" i="1"/>
  <c r="D1753" i="1"/>
  <c r="D1525" i="1"/>
  <c r="D1526" i="1"/>
  <c r="D1754" i="1"/>
  <c r="D1755" i="1"/>
  <c r="D1756" i="1"/>
  <c r="D1757" i="1"/>
  <c r="D1529" i="1"/>
  <c r="D1530" i="1"/>
  <c r="D1758" i="1"/>
  <c r="D1532" i="1"/>
  <c r="D1164" i="1"/>
  <c r="D1759" i="1"/>
  <c r="D1760" i="1"/>
  <c r="D1761" i="1"/>
  <c r="D1762" i="1"/>
  <c r="D1538" i="1"/>
  <c r="D1539" i="1"/>
  <c r="D1540" i="1"/>
  <c r="D1541" i="1"/>
  <c r="D1542" i="1"/>
  <c r="D1543" i="1"/>
  <c r="D1763"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128" i="1"/>
  <c r="D1129" i="1"/>
  <c r="D1135" i="1"/>
  <c r="D1136" i="1"/>
  <c r="D1575" i="1"/>
  <c r="D1142" i="1"/>
  <c r="D1148" i="1"/>
  <c r="D1152" i="1"/>
  <c r="D1576" i="1"/>
  <c r="D1577" i="1"/>
  <c r="D1153" i="1"/>
  <c r="D1578" i="1"/>
  <c r="D1579" i="1"/>
  <c r="D1580" i="1"/>
  <c r="D1581" i="1"/>
  <c r="D1582" i="1"/>
  <c r="D1154" i="1"/>
  <c r="D1583" i="1"/>
  <c r="D1155" i="1"/>
  <c r="D1584" i="1"/>
  <c r="D1585" i="1"/>
  <c r="D1586" i="1"/>
  <c r="D1165" i="1"/>
  <c r="D1166" i="1"/>
  <c r="D1587" i="1"/>
  <c r="D1168" i="1"/>
  <c r="D1588" i="1"/>
  <c r="D1589" i="1"/>
  <c r="D1590" i="1"/>
  <c r="D1169" i="1"/>
  <c r="D1170" i="1"/>
  <c r="D1172" i="1"/>
  <c r="D1177" i="1"/>
  <c r="D1591" i="1"/>
  <c r="D1592" i="1"/>
  <c r="D1593" i="1"/>
  <c r="D1594" i="1"/>
  <c r="D1595" i="1"/>
  <c r="D1596" i="1"/>
  <c r="D1597" i="1"/>
  <c r="D1598" i="1"/>
  <c r="D1599" i="1"/>
  <c r="D1600" i="1"/>
  <c r="D1601" i="1"/>
  <c r="D1602" i="1"/>
  <c r="D1221" i="1"/>
  <c r="D1603" i="1"/>
  <c r="D1604" i="1"/>
  <c r="D1605" i="1"/>
  <c r="D1606" i="1"/>
  <c r="D1607" i="1"/>
  <c r="D1608" i="1"/>
  <c r="D1609" i="1"/>
  <c r="D1610" i="1"/>
  <c r="D1611" i="1"/>
  <c r="D1612" i="1"/>
  <c r="D1613" i="1"/>
  <c r="D1614" i="1"/>
  <c r="D1615" i="1"/>
  <c r="D1616" i="1"/>
  <c r="D1617" i="1"/>
  <c r="D1618" i="1"/>
  <c r="D1178" i="1"/>
  <c r="D1174" i="1"/>
  <c r="D1179" i="1"/>
  <c r="D1619" i="1"/>
  <c r="D1620" i="1"/>
  <c r="D1180" i="1"/>
  <c r="D1186" i="1"/>
  <c r="D1621" i="1"/>
  <c r="D1622" i="1"/>
  <c r="D1623" i="1"/>
  <c r="D1624" i="1"/>
  <c r="D1625" i="1"/>
  <c r="D1626" i="1"/>
  <c r="D1627" i="1"/>
  <c r="D1628" i="1"/>
  <c r="D1629" i="1"/>
  <c r="D1630" i="1"/>
  <c r="D1631" i="1"/>
  <c r="D1632" i="1"/>
  <c r="D1633" i="1"/>
  <c r="D1634" i="1"/>
  <c r="D1635" i="1"/>
  <c r="D1636" i="1"/>
  <c r="D1637" i="1"/>
  <c r="D1638" i="1"/>
  <c r="D1639" i="1"/>
  <c r="D1190"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222" i="1"/>
  <c r="D1764" i="1"/>
  <c r="D1040" i="1"/>
  <c r="D1694" i="1"/>
  <c r="D1695" i="1"/>
  <c r="D1696" i="1"/>
  <c r="D1765" i="1"/>
  <c r="D1134" i="1"/>
  <c r="D692" i="1"/>
  <c r="D1041" i="1"/>
  <c r="D693" i="1"/>
  <c r="D939" i="1"/>
  <c r="D1703" i="1"/>
  <c r="D1766" i="1"/>
  <c r="D1705" i="1"/>
  <c r="D1767" i="1"/>
  <c r="D1771" i="1"/>
  <c r="D1707" i="1"/>
  <c r="D1708" i="1"/>
  <c r="D1772" i="1"/>
  <c r="D1775" i="1"/>
  <c r="D1776" i="1"/>
  <c r="D1777" i="1"/>
  <c r="D1782" i="1"/>
  <c r="D1783" i="1"/>
  <c r="D1786" i="1"/>
  <c r="D532" i="1"/>
  <c r="D1791" i="1"/>
  <c r="D1794" i="1"/>
  <c r="D1204" i="1"/>
  <c r="D1797" i="1"/>
  <c r="D966" i="1"/>
  <c r="D1800" i="1"/>
  <c r="D1042" i="1"/>
  <c r="D1801" i="1"/>
  <c r="D1200" i="1"/>
  <c r="D1802" i="1"/>
  <c r="D1803" i="1"/>
  <c r="D1725" i="1"/>
  <c r="D1807" i="1"/>
  <c r="D1727" i="1"/>
  <c r="D1728" i="1"/>
  <c r="D1729" i="1"/>
  <c r="D1730" i="1"/>
  <c r="D1731" i="1"/>
  <c r="D1732" i="1"/>
  <c r="D1733" i="1"/>
  <c r="D1734" i="1"/>
  <c r="D1735" i="1"/>
  <c r="D1736" i="1"/>
  <c r="D1229" i="1"/>
  <c r="D1738" i="1"/>
  <c r="D1739" i="1"/>
  <c r="D1740" i="1"/>
  <c r="D1741" i="1"/>
  <c r="D1742" i="1"/>
  <c r="D1743" i="1"/>
  <c r="D1744" i="1"/>
  <c r="D1745" i="1"/>
  <c r="D1746" i="1"/>
  <c r="D1747" i="1"/>
  <c r="D1808" i="1"/>
  <c r="D1815" i="1"/>
  <c r="D1819" i="1"/>
  <c r="D1820" i="1"/>
  <c r="D1821" i="1"/>
  <c r="D1834" i="1"/>
  <c r="D1835" i="1"/>
  <c r="D1836" i="1"/>
  <c r="D1214" i="1"/>
  <c r="D1837" i="1"/>
  <c r="D1839" i="1"/>
  <c r="D1840" i="1"/>
  <c r="D1842" i="1"/>
  <c r="D1843" i="1"/>
  <c r="D1844" i="1"/>
  <c r="D1845" i="1"/>
  <c r="D1846" i="1"/>
  <c r="D1847" i="1"/>
  <c r="D1850" i="1"/>
  <c r="D1023" i="1"/>
  <c r="D999" i="1"/>
  <c r="D1230" i="1"/>
  <c r="D1768" i="1"/>
  <c r="D1191" i="1"/>
  <c r="D1192" i="1"/>
  <c r="D1193" i="1"/>
  <c r="D1769" i="1"/>
  <c r="D1194" i="1"/>
  <c r="D1770" i="1"/>
  <c r="D1852" i="1"/>
  <c r="D1853" i="1"/>
  <c r="D1773" i="1"/>
  <c r="D1774" i="1"/>
  <c r="D1854" i="1"/>
  <c r="D598" i="1"/>
  <c r="D599" i="1"/>
  <c r="D1778" i="1"/>
  <c r="D1779" i="1"/>
  <c r="D1780" i="1"/>
  <c r="D1781" i="1"/>
  <c r="D1217" i="1"/>
  <c r="D1855" i="1"/>
  <c r="D1784" i="1"/>
  <c r="D1785" i="1"/>
  <c r="D1858" i="1"/>
  <c r="D1787" i="1"/>
  <c r="D1788" i="1"/>
  <c r="D1789" i="1"/>
  <c r="D1790" i="1"/>
  <c r="D1859" i="1"/>
  <c r="D1792" i="1"/>
  <c r="D1793" i="1"/>
  <c r="D1860" i="1"/>
  <c r="D1795" i="1"/>
  <c r="D1796" i="1"/>
  <c r="D1863" i="1"/>
  <c r="D1798" i="1"/>
  <c r="D1799" i="1"/>
  <c r="D1948" i="1"/>
  <c r="D1137" i="1"/>
  <c r="D1949" i="1"/>
  <c r="D1950" i="1"/>
  <c r="D1218" i="1"/>
  <c r="D1951" i="1"/>
  <c r="D1804" i="1"/>
  <c r="D1805" i="1"/>
  <c r="D1806" i="1"/>
  <c r="D1952" i="1"/>
  <c r="D1953" i="1"/>
  <c r="D1954" i="1"/>
  <c r="D1809" i="1"/>
  <c r="D1810" i="1"/>
  <c r="D1811" i="1"/>
  <c r="D1812" i="1"/>
  <c r="D1813" i="1"/>
  <c r="D1814" i="1"/>
  <c r="D1955" i="1"/>
  <c r="D1816" i="1"/>
  <c r="D1817" i="1"/>
  <c r="D1818" i="1"/>
  <c r="D1956" i="1"/>
  <c r="D1957" i="1"/>
  <c r="D1958" i="1"/>
  <c r="D1822" i="1"/>
  <c r="D1823" i="1"/>
  <c r="D1824" i="1"/>
  <c r="D1825" i="1"/>
  <c r="D1826" i="1"/>
  <c r="D1827" i="1"/>
  <c r="D1828" i="1"/>
  <c r="D1829" i="1"/>
  <c r="D1830" i="1"/>
  <c r="D1831" i="1"/>
  <c r="D1832" i="1"/>
  <c r="D1833" i="1"/>
  <c r="D2014" i="1"/>
  <c r="D2027" i="1"/>
  <c r="D2028" i="1"/>
  <c r="D2029" i="1"/>
  <c r="D1838" i="1"/>
  <c r="D2030" i="1"/>
  <c r="D2031" i="1"/>
  <c r="D1841" i="1"/>
  <c r="D2035" i="1"/>
  <c r="D2038" i="1"/>
  <c r="D2046" i="1"/>
  <c r="D2060" i="1"/>
  <c r="D2087" i="1"/>
  <c r="D2214" i="1"/>
  <c r="D1848" i="1"/>
  <c r="D1849" i="1"/>
  <c r="D2217" i="1"/>
  <c r="D2221" i="1"/>
  <c r="D1851" i="1"/>
  <c r="D2267" i="1"/>
  <c r="D2308" i="1"/>
  <c r="D2313" i="1"/>
  <c r="D2317" i="1"/>
  <c r="D2351" i="1"/>
  <c r="D1856" i="1"/>
  <c r="D1857" i="1"/>
  <c r="D2355" i="1"/>
  <c r="D2356" i="1"/>
  <c r="D2364" i="1"/>
  <c r="D1861" i="1"/>
  <c r="D1862" i="1"/>
  <c r="D622"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68" i="1"/>
  <c r="D1919" i="1"/>
  <c r="D69" i="1"/>
  <c r="D1920" i="1"/>
  <c r="D1921" i="1"/>
  <c r="D1922" i="1"/>
  <c r="D1923" i="1"/>
  <c r="D1924" i="1"/>
  <c r="D1925" i="1"/>
  <c r="D1926" i="1"/>
  <c r="D1927" i="1"/>
  <c r="D1928" i="1"/>
  <c r="D1929" i="1"/>
  <c r="D1930" i="1"/>
  <c r="D1931" i="1"/>
  <c r="D1932" i="1"/>
  <c r="D1933" i="1"/>
  <c r="D1934" i="1"/>
  <c r="D70" i="1"/>
  <c r="D1935" i="1"/>
  <c r="D1936" i="1"/>
  <c r="D1937" i="1"/>
  <c r="D1938" i="1"/>
  <c r="D1939" i="1"/>
  <c r="D1940" i="1"/>
  <c r="D1941" i="1"/>
  <c r="D1942" i="1"/>
  <c r="D1943" i="1"/>
  <c r="D1944" i="1"/>
  <c r="D1945" i="1"/>
  <c r="D1946" i="1"/>
  <c r="D1947" i="1"/>
  <c r="D658" i="1"/>
  <c r="D913" i="1"/>
  <c r="D533" i="1"/>
  <c r="D967" i="1"/>
  <c r="D1043" i="1"/>
  <c r="D2374" i="1"/>
  <c r="D2444" i="1"/>
  <c r="D1197" i="1"/>
  <c r="D1198" i="1"/>
  <c r="D2445" i="1"/>
  <c r="D1223"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446" i="1"/>
  <c r="D2015" i="1"/>
  <c r="D2016" i="1"/>
  <c r="D2017" i="1"/>
  <c r="D2018" i="1"/>
  <c r="D2019" i="1"/>
  <c r="D2020" i="1"/>
  <c r="D2021" i="1"/>
  <c r="D2022" i="1"/>
  <c r="D2023" i="1"/>
  <c r="D2024" i="1"/>
  <c r="D2025" i="1"/>
  <c r="D2026" i="1"/>
  <c r="D2447" i="1"/>
  <c r="D2448" i="1"/>
  <c r="D2449" i="1"/>
  <c r="D1025" i="1"/>
  <c r="D623" i="1"/>
  <c r="D2032" i="1"/>
  <c r="D2033" i="1"/>
  <c r="D2034" i="1"/>
  <c r="D1211" i="1"/>
  <c r="D2036" i="1"/>
  <c r="D2037" i="1"/>
  <c r="D2451" i="1"/>
  <c r="D2039" i="1"/>
  <c r="D2040" i="1"/>
  <c r="D2041" i="1"/>
  <c r="D2042" i="1"/>
  <c r="D2043" i="1"/>
  <c r="D2044" i="1"/>
  <c r="D2045" i="1"/>
  <c r="D2452" i="1"/>
  <c r="D2047" i="1"/>
  <c r="D2048" i="1"/>
  <c r="D2049" i="1"/>
  <c r="D2050" i="1"/>
  <c r="D2051" i="1"/>
  <c r="D2052" i="1"/>
  <c r="D2053" i="1"/>
  <c r="D2054" i="1"/>
  <c r="D2055" i="1"/>
  <c r="D2056" i="1"/>
  <c r="D2057" i="1"/>
  <c r="D2058" i="1"/>
  <c r="D2059" i="1"/>
  <c r="D624"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453"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1105" i="1"/>
  <c r="D2215" i="1"/>
  <c r="D2216" i="1"/>
  <c r="D1109" i="1"/>
  <c r="D2218" i="1"/>
  <c r="D2219" i="1"/>
  <c r="D2220" i="1"/>
  <c r="D2454"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455"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456" i="1"/>
  <c r="D2309" i="1"/>
  <c r="D2310" i="1"/>
  <c r="D2311" i="1"/>
  <c r="D2312" i="1"/>
  <c r="D2457" i="1"/>
  <c r="D2314" i="1"/>
  <c r="D2315" i="1"/>
  <c r="D2316" i="1"/>
  <c r="D2458"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416" i="1"/>
  <c r="D2349" i="1"/>
  <c r="D2350" i="1"/>
  <c r="D262" i="1"/>
  <c r="D2459" i="1"/>
  <c r="D2352" i="1"/>
  <c r="D2353" i="1"/>
  <c r="D2354" i="1"/>
  <c r="D1224" i="1"/>
  <c r="D1201" i="1"/>
  <c r="D2357" i="1"/>
  <c r="D2358" i="1"/>
  <c r="D2359" i="1"/>
  <c r="D2360" i="1"/>
  <c r="D2361" i="1"/>
  <c r="D2362" i="1"/>
  <c r="D2363" i="1"/>
  <c r="D2460" i="1"/>
  <c r="D2461" i="1"/>
  <c r="D2365" i="1"/>
  <c r="D2366" i="1"/>
  <c r="D2367" i="1"/>
  <c r="D2462" i="1"/>
  <c r="D2368" i="1"/>
  <c r="D2369" i="1"/>
  <c r="D2370" i="1"/>
  <c r="D2371" i="1"/>
  <c r="D2372" i="1"/>
  <c r="D2373" i="1"/>
  <c r="D1207"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1196" i="1"/>
  <c r="D263" i="1"/>
  <c r="D564" i="1"/>
  <c r="D1024" i="1"/>
  <c r="D1044" i="1"/>
  <c r="D1090" i="1"/>
  <c r="D1106" i="1"/>
  <c r="D1125" i="1"/>
  <c r="D1126" i="1"/>
  <c r="D1147" i="1"/>
  <c r="D1151" i="1"/>
  <c r="D2450" i="1"/>
  <c r="D1176" i="1"/>
  <c r="D1189" i="1"/>
  <c r="D1202" i="1"/>
  <c r="D1209" i="1"/>
  <c r="D1213" i="1"/>
  <c r="D1215" i="1"/>
  <c r="D1219" i="1"/>
  <c r="D1185" i="1"/>
  <c r="D1232" i="1"/>
  <c r="D625" i="1"/>
  <c r="D659" i="1"/>
  <c r="D694" i="1"/>
  <c r="D725" i="1"/>
  <c r="D565" i="1"/>
  <c r="D752" i="1"/>
  <c r="D753" i="1"/>
  <c r="D754" i="1"/>
  <c r="D879" i="1"/>
  <c r="D914" i="1"/>
  <c r="D915" i="1"/>
  <c r="D940" i="1"/>
  <c r="D968" i="1"/>
  <c r="D969" i="1"/>
  <c r="D970" i="1"/>
  <c r="D979" i="1"/>
  <c r="D980" i="1"/>
  <c r="D1231" i="1"/>
  <c r="D2463" i="1"/>
  <c r="D2464" i="1"/>
  <c r="D2" i="1"/>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2" i="7"/>
  <c r="D3" i="7"/>
  <c r="D4" i="7"/>
  <c r="D5" i="7"/>
  <c r="D6" i="7"/>
  <c r="D7" i="7"/>
  <c r="D8" i="7"/>
  <c r="D9" i="7"/>
  <c r="D10" i="7"/>
  <c r="D11" i="7"/>
  <c r="D12" i="7"/>
  <c r="D14" i="7"/>
  <c r="D13" i="7"/>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2" i="8"/>
  <c r="D3" i="8"/>
  <c r="D4" i="8"/>
  <c r="D5" i="8"/>
  <c r="D6" i="8"/>
  <c r="D7" i="8"/>
  <c r="D8" i="8"/>
  <c r="D9" i="8"/>
  <c r="D10" i="8"/>
  <c r="D11" i="8"/>
  <c r="D12" i="8"/>
  <c r="D13" i="8"/>
  <c r="D14" i="8"/>
  <c r="D15" i="8"/>
  <c r="D16" i="8"/>
  <c r="D17" i="8"/>
  <c r="I398" i="3"/>
  <c r="I347" i="3"/>
  <c r="I355" i="3"/>
  <c r="I334" i="3"/>
  <c r="I335" i="3"/>
  <c r="D398" i="3"/>
  <c r="D347" i="3"/>
  <c r="D355" i="3"/>
  <c r="D334" i="3"/>
  <c r="F347" i="3"/>
  <c r="F355" i="3"/>
  <c r="F334" i="3"/>
  <c r="F335" i="3"/>
  <c r="F336" i="3"/>
  <c r="F337" i="3"/>
  <c r="F338" i="3"/>
  <c r="F339" i="3"/>
  <c r="F340" i="3"/>
  <c r="F333" i="3"/>
  <c r="F398" i="3"/>
  <c r="A340" i="3"/>
  <c r="A339" i="3"/>
  <c r="A338" i="3"/>
  <c r="A337" i="3"/>
  <c r="A336" i="3"/>
  <c r="A335" i="3"/>
  <c r="D340" i="3"/>
  <c r="D339" i="3"/>
  <c r="D338" i="3"/>
  <c r="D337" i="3"/>
  <c r="D336" i="3"/>
  <c r="D335" i="3"/>
  <c r="I340" i="3"/>
  <c r="I339" i="3"/>
  <c r="I338" i="3"/>
  <c r="I337" i="3"/>
  <c r="I336" i="3"/>
  <c r="D1201" i="2"/>
  <c r="D1200" i="2"/>
  <c r="L725" i="1"/>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F1199" i="2"/>
  <c r="F1200" i="2"/>
  <c r="F1201"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D1198" i="2"/>
  <c r="D1199" i="2"/>
  <c r="D1308" i="2"/>
  <c r="A1195" i="2"/>
  <c r="A1196" i="2"/>
  <c r="A1197" i="2"/>
  <c r="A1198" i="2"/>
  <c r="A1199" i="2"/>
  <c r="A1200" i="2"/>
  <c r="A1201" i="2"/>
  <c r="A1194" i="2"/>
  <c r="A1193" i="2"/>
  <c r="A1192" i="2"/>
  <c r="A1191" i="2"/>
  <c r="A1190" i="2"/>
  <c r="A1186" i="2"/>
  <c r="A1185" i="2"/>
  <c r="A1184" i="2"/>
  <c r="A1183" i="2"/>
  <c r="A1182" i="2"/>
  <c r="A1181" i="2"/>
  <c r="A1180" i="2"/>
  <c r="A1179" i="2"/>
  <c r="G1231" i="1"/>
  <c r="G2463" i="1"/>
  <c r="G659" i="1"/>
  <c r="G694" i="1"/>
  <c r="G725" i="1"/>
  <c r="G565" i="1"/>
  <c r="G752" i="1"/>
  <c r="G753" i="1"/>
  <c r="G754" i="1"/>
  <c r="G879" i="1"/>
  <c r="G914" i="1"/>
  <c r="G915" i="1"/>
  <c r="G940" i="1"/>
  <c r="G968" i="1"/>
  <c r="G969" i="1"/>
  <c r="G970" i="1"/>
  <c r="G979" i="1"/>
  <c r="G980" i="1"/>
  <c r="A659" i="1"/>
  <c r="A1185" i="1"/>
  <c r="F2463" i="1"/>
  <c r="F1231" i="1"/>
  <c r="F980" i="1"/>
  <c r="F979" i="1"/>
  <c r="F970" i="1"/>
  <c r="F969" i="1"/>
  <c r="F968" i="1"/>
  <c r="F940" i="1"/>
  <c r="F915" i="1"/>
  <c r="F914" i="1"/>
  <c r="F879" i="1"/>
  <c r="F754" i="1"/>
  <c r="F753" i="1"/>
  <c r="F752" i="1"/>
  <c r="F565" i="1"/>
  <c r="F725" i="1"/>
  <c r="F694" i="1"/>
  <c r="F659" i="1"/>
  <c r="A1178" i="2"/>
  <c r="D1190" i="2"/>
  <c r="D1191" i="2"/>
  <c r="D1192" i="2"/>
  <c r="D1193" i="2"/>
  <c r="D1194" i="2"/>
  <c r="D1195" i="2"/>
  <c r="D1196" i="2"/>
  <c r="D1197" i="2"/>
  <c r="F1178" i="2"/>
  <c r="F1179" i="2"/>
  <c r="F1180" i="2"/>
  <c r="F1181" i="2"/>
  <c r="F1182" i="2"/>
  <c r="F1183" i="2"/>
  <c r="F1184" i="2"/>
  <c r="F1185" i="2"/>
  <c r="F1186" i="2"/>
  <c r="F1190" i="2"/>
  <c r="F1191" i="2"/>
  <c r="F1192" i="2"/>
  <c r="F1193" i="2"/>
  <c r="F1194" i="2"/>
  <c r="F1195" i="2"/>
  <c r="F1196" i="2"/>
  <c r="F1197" i="2"/>
  <c r="F1198" i="2"/>
  <c r="D1178" i="2"/>
  <c r="D1179" i="2"/>
  <c r="D1180" i="2"/>
  <c r="D1181" i="2"/>
  <c r="D1182" i="2"/>
  <c r="D1183" i="2"/>
  <c r="D1184" i="2"/>
  <c r="D1185" i="2"/>
  <c r="D1186" i="2"/>
  <c r="F176" i="9"/>
  <c r="G176" i="9"/>
  <c r="F177" i="9"/>
  <c r="G177" i="9"/>
  <c r="F178" i="9"/>
  <c r="G178" i="9"/>
  <c r="F179" i="9"/>
  <c r="G179" i="9"/>
  <c r="F180" i="9"/>
  <c r="G180" i="9"/>
  <c r="F181" i="9"/>
  <c r="G181" i="9"/>
  <c r="F182" i="9"/>
  <c r="G182" i="9"/>
  <c r="F183" i="9"/>
  <c r="G183" i="9"/>
  <c r="F184" i="9"/>
  <c r="G184" i="9"/>
  <c r="F185" i="9"/>
  <c r="G185" i="9"/>
  <c r="F186" i="9"/>
  <c r="G186" i="9"/>
  <c r="D176" i="9"/>
  <c r="D177" i="9"/>
  <c r="D178" i="9"/>
  <c r="D179" i="9"/>
  <c r="D180" i="9"/>
  <c r="D181" i="9"/>
  <c r="D182" i="9"/>
  <c r="D183" i="9"/>
  <c r="D184" i="9"/>
  <c r="D185" i="9"/>
  <c r="D186" i="9"/>
  <c r="A176" i="9"/>
  <c r="A177" i="9"/>
  <c r="A178" i="9"/>
  <c r="A179" i="9"/>
  <c r="A180" i="9"/>
  <c r="A181" i="9"/>
  <c r="A182" i="9"/>
  <c r="A183" i="9"/>
  <c r="A184" i="9"/>
  <c r="A185" i="9"/>
  <c r="A186" i="9"/>
  <c r="G168" i="9"/>
  <c r="A162" i="9"/>
  <c r="A163" i="9"/>
  <c r="A164" i="9"/>
  <c r="A165" i="9"/>
  <c r="A166" i="9"/>
  <c r="A167" i="9"/>
  <c r="A168" i="9"/>
  <c r="A169" i="9"/>
  <c r="A170" i="9"/>
  <c r="A171" i="9"/>
  <c r="A172" i="9"/>
  <c r="A173" i="9"/>
  <c r="A174" i="9"/>
  <c r="A175" i="9"/>
  <c r="F171" i="9"/>
  <c r="G171" i="9"/>
  <c r="F172" i="9"/>
  <c r="G172" i="9"/>
  <c r="F173" i="9"/>
  <c r="G173" i="9"/>
  <c r="F174" i="9"/>
  <c r="G174" i="9"/>
  <c r="F175" i="9"/>
  <c r="G175" i="9"/>
  <c r="D162" i="9"/>
  <c r="D163" i="9"/>
  <c r="D164" i="9"/>
  <c r="D165" i="9"/>
  <c r="D166" i="9"/>
  <c r="D167" i="9"/>
  <c r="D168" i="9"/>
  <c r="D169" i="9"/>
  <c r="D170" i="9"/>
  <c r="D171" i="9"/>
  <c r="D172" i="9"/>
  <c r="D173" i="9"/>
  <c r="D174" i="9"/>
  <c r="D175" i="9"/>
  <c r="F162" i="9"/>
  <c r="G162" i="9"/>
  <c r="F163" i="9"/>
  <c r="G163" i="9"/>
  <c r="F164" i="9"/>
  <c r="G164" i="9"/>
  <c r="F165" i="9"/>
  <c r="G165" i="9"/>
  <c r="F166" i="9"/>
  <c r="G166" i="9"/>
  <c r="F167" i="9"/>
  <c r="G167" i="9"/>
  <c r="F168" i="9"/>
  <c r="F169" i="9"/>
  <c r="G169" i="9"/>
  <c r="F170" i="9"/>
  <c r="G170" i="9"/>
  <c r="A156" i="9"/>
  <c r="A157" i="9"/>
  <c r="A158" i="9"/>
  <c r="A159" i="9"/>
  <c r="A160" i="9"/>
  <c r="A161" i="9"/>
  <c r="D156" i="9"/>
  <c r="D157" i="9"/>
  <c r="D158" i="9"/>
  <c r="D159" i="9"/>
  <c r="D160" i="9"/>
  <c r="D161" i="9"/>
  <c r="G156" i="9"/>
  <c r="G157" i="9"/>
  <c r="G158" i="9"/>
  <c r="G159" i="9"/>
  <c r="G160" i="9"/>
  <c r="G161" i="9"/>
  <c r="F156" i="9"/>
  <c r="F157" i="9"/>
  <c r="F158" i="9"/>
  <c r="F159" i="9"/>
  <c r="F160" i="9"/>
  <c r="F161" i="9"/>
  <c r="F136" i="9"/>
  <c r="F137" i="9"/>
  <c r="F138" i="9"/>
  <c r="F139" i="9"/>
  <c r="F140" i="9"/>
  <c r="F141" i="9"/>
  <c r="F142" i="9"/>
  <c r="F143" i="9"/>
  <c r="F133" i="9"/>
  <c r="F134" i="9"/>
  <c r="F135" i="9"/>
  <c r="F123" i="9"/>
  <c r="G123" i="9"/>
  <c r="F124" i="9"/>
  <c r="G124" i="9"/>
  <c r="F125" i="9"/>
  <c r="G125" i="9"/>
  <c r="F126" i="9"/>
  <c r="G126" i="9"/>
  <c r="F127" i="9"/>
  <c r="G127" i="9"/>
  <c r="F128" i="9"/>
  <c r="G128" i="9"/>
  <c r="F129" i="9"/>
  <c r="G129" i="9"/>
  <c r="F130" i="9"/>
  <c r="G130" i="9"/>
  <c r="F131" i="9"/>
  <c r="G131" i="9"/>
  <c r="F132" i="9"/>
  <c r="G132" i="9"/>
  <c r="G133" i="9"/>
  <c r="G134" i="9"/>
  <c r="G135" i="9"/>
  <c r="G136" i="9"/>
  <c r="G137" i="9"/>
  <c r="G138" i="9"/>
  <c r="G139" i="9"/>
  <c r="G140" i="9"/>
  <c r="G141" i="9"/>
  <c r="G142" i="9"/>
  <c r="G143" i="9"/>
  <c r="F144" i="9"/>
  <c r="G144" i="9"/>
  <c r="F145" i="9"/>
  <c r="G145" i="9"/>
  <c r="F146" i="9"/>
  <c r="G146" i="9"/>
  <c r="F147" i="9"/>
  <c r="G147" i="9"/>
  <c r="F148" i="9"/>
  <c r="G148" i="9"/>
  <c r="F149" i="9"/>
  <c r="G149" i="9"/>
  <c r="F150" i="9"/>
  <c r="G150" i="9"/>
  <c r="F151" i="9"/>
  <c r="G151" i="9"/>
  <c r="F152" i="9"/>
  <c r="G152" i="9"/>
  <c r="F153" i="9"/>
  <c r="G153" i="9"/>
  <c r="F154" i="9"/>
  <c r="G154" i="9"/>
  <c r="F155" i="9"/>
  <c r="G155"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D121" i="9"/>
  <c r="F121" i="9"/>
  <c r="G121" i="9"/>
  <c r="F122" i="9"/>
  <c r="G122" i="9"/>
  <c r="F120" i="9"/>
  <c r="A121" i="9"/>
  <c r="A122" i="9"/>
  <c r="A115" i="9"/>
  <c r="A116" i="9"/>
  <c r="A117" i="9"/>
  <c r="A118" i="9"/>
  <c r="A119" i="9"/>
  <c r="A120" i="9"/>
  <c r="D117" i="9"/>
  <c r="D118" i="9"/>
  <c r="D119" i="9"/>
  <c r="D120" i="9"/>
  <c r="G118" i="9"/>
  <c r="G119" i="9"/>
  <c r="G120" i="9"/>
  <c r="F118" i="9"/>
  <c r="F119" i="9"/>
  <c r="D115" i="9"/>
  <c r="D116" i="9"/>
  <c r="F115" i="9"/>
  <c r="G115" i="9"/>
  <c r="F116" i="9"/>
  <c r="G116" i="9"/>
  <c r="F117" i="9"/>
  <c r="G117" i="9"/>
  <c r="A111" i="9"/>
  <c r="A112" i="9"/>
  <c r="A113" i="9"/>
  <c r="A114" i="9"/>
  <c r="D111" i="9"/>
  <c r="D112" i="9"/>
  <c r="D113" i="9"/>
  <c r="D114" i="9"/>
  <c r="F111" i="9"/>
  <c r="G111" i="9"/>
  <c r="F112" i="9"/>
  <c r="G112" i="9"/>
  <c r="F113" i="9"/>
  <c r="G113" i="9"/>
  <c r="F114" i="9"/>
  <c r="G114" i="9"/>
  <c r="F87" i="9"/>
  <c r="G87" i="9"/>
  <c r="F88" i="9"/>
  <c r="G88" i="9"/>
  <c r="F89" i="9"/>
  <c r="G89" i="9"/>
  <c r="F90" i="9"/>
  <c r="G90" i="9"/>
  <c r="F91" i="9"/>
  <c r="G91" i="9"/>
  <c r="F92" i="9"/>
  <c r="G92" i="9"/>
  <c r="F93" i="9"/>
  <c r="G93" i="9"/>
  <c r="F94" i="9"/>
  <c r="G94" i="9"/>
  <c r="F95" i="9"/>
  <c r="G95" i="9"/>
  <c r="F96" i="9"/>
  <c r="G96" i="9"/>
  <c r="F97" i="9"/>
  <c r="G97" i="9"/>
  <c r="F98" i="9"/>
  <c r="G98" i="9"/>
  <c r="F99" i="9"/>
  <c r="G99" i="9"/>
  <c r="F100" i="9"/>
  <c r="G100" i="9"/>
  <c r="F101" i="9"/>
  <c r="G101" i="9"/>
  <c r="F102" i="9"/>
  <c r="G102" i="9"/>
  <c r="F103" i="9"/>
  <c r="G103" i="9"/>
  <c r="F104" i="9"/>
  <c r="G104" i="9"/>
  <c r="F105" i="9"/>
  <c r="G105" i="9"/>
  <c r="F106" i="9"/>
  <c r="G106" i="9"/>
  <c r="F107" i="9"/>
  <c r="G107" i="9"/>
  <c r="F108" i="9"/>
  <c r="G108" i="9"/>
  <c r="F109" i="9"/>
  <c r="G109" i="9"/>
  <c r="F110" i="9"/>
  <c r="G110" i="9"/>
  <c r="D87" i="9"/>
  <c r="D88" i="9"/>
  <c r="D89" i="9"/>
  <c r="D90" i="9"/>
  <c r="D91" i="9"/>
  <c r="D92" i="9"/>
  <c r="D93" i="9"/>
  <c r="D94" i="9"/>
  <c r="D95" i="9"/>
  <c r="D96" i="9"/>
  <c r="D97" i="9"/>
  <c r="D98" i="9"/>
  <c r="D99" i="9"/>
  <c r="D100" i="9"/>
  <c r="D101" i="9"/>
  <c r="D102" i="9"/>
  <c r="D103" i="9"/>
  <c r="D104" i="9"/>
  <c r="D105" i="9"/>
  <c r="D106" i="9"/>
  <c r="D107" i="9"/>
  <c r="D108" i="9"/>
  <c r="D109" i="9"/>
  <c r="D110" i="9"/>
  <c r="A87" i="9"/>
  <c r="A88" i="9"/>
  <c r="A89" i="9"/>
  <c r="A90" i="9"/>
  <c r="A91" i="9"/>
  <c r="A92" i="9"/>
  <c r="A93" i="9"/>
  <c r="A94" i="9"/>
  <c r="A95" i="9"/>
  <c r="A96" i="9"/>
  <c r="A97" i="9"/>
  <c r="A98" i="9"/>
  <c r="A99" i="9"/>
  <c r="A100" i="9"/>
  <c r="A101" i="9"/>
  <c r="A102" i="9"/>
  <c r="A103" i="9"/>
  <c r="A104" i="9"/>
  <c r="A105" i="9"/>
  <c r="A106" i="9"/>
  <c r="A107" i="9"/>
  <c r="A108" i="9"/>
  <c r="A109" i="9"/>
  <c r="A110" i="9"/>
  <c r="A76" i="9"/>
  <c r="A77" i="9"/>
  <c r="A78" i="9"/>
  <c r="A79" i="9"/>
  <c r="A80" i="9"/>
  <c r="A81" i="9"/>
  <c r="A82" i="9"/>
  <c r="A83" i="9"/>
  <c r="A84" i="9"/>
  <c r="A85" i="9"/>
  <c r="A86" i="9"/>
  <c r="D76" i="9"/>
  <c r="D77" i="9"/>
  <c r="D78" i="9"/>
  <c r="D79" i="9"/>
  <c r="D80" i="9"/>
  <c r="D81" i="9"/>
  <c r="D82" i="9"/>
  <c r="D83" i="9"/>
  <c r="D84" i="9"/>
  <c r="D85" i="9"/>
  <c r="D86" i="9"/>
  <c r="G76" i="9"/>
  <c r="G77" i="9"/>
  <c r="G78" i="9"/>
  <c r="G79" i="9"/>
  <c r="G80" i="9"/>
  <c r="G81" i="9"/>
  <c r="G82" i="9"/>
  <c r="G83" i="9"/>
  <c r="G84" i="9"/>
  <c r="G85" i="9"/>
  <c r="G86" i="9"/>
  <c r="F76" i="9"/>
  <c r="F77" i="9"/>
  <c r="F78" i="9"/>
  <c r="F79" i="9"/>
  <c r="F80" i="9"/>
  <c r="F81" i="9"/>
  <c r="F82" i="9"/>
  <c r="F83" i="9"/>
  <c r="F84" i="9"/>
  <c r="F85" i="9"/>
  <c r="F86" i="9"/>
  <c r="G42" i="9"/>
  <c r="G65" i="9"/>
  <c r="G66" i="9"/>
  <c r="G67" i="9"/>
  <c r="G68" i="9"/>
  <c r="G69" i="9"/>
  <c r="G70" i="9"/>
  <c r="G71" i="9"/>
  <c r="G72" i="9"/>
  <c r="G73" i="9"/>
  <c r="G74" i="9"/>
  <c r="G75" i="9"/>
  <c r="F65" i="9"/>
  <c r="F66" i="9"/>
  <c r="F67" i="9"/>
  <c r="F68" i="9"/>
  <c r="F69" i="9"/>
  <c r="F70" i="9"/>
  <c r="F71" i="9"/>
  <c r="F72" i="9"/>
  <c r="F73" i="9"/>
  <c r="F74" i="9"/>
  <c r="F75" i="9"/>
  <c r="D66" i="9"/>
  <c r="D67" i="9"/>
  <c r="D68" i="9"/>
  <c r="D69" i="9"/>
  <c r="D70" i="9"/>
  <c r="D71" i="9"/>
  <c r="D72" i="9"/>
  <c r="D73" i="9"/>
  <c r="D74" i="9"/>
  <c r="D75" i="9"/>
  <c r="A69" i="9"/>
  <c r="A70" i="9"/>
  <c r="A71" i="9"/>
  <c r="A72" i="9"/>
  <c r="A73" i="9"/>
  <c r="A74" i="9"/>
  <c r="A75" i="9"/>
  <c r="G50" i="9"/>
  <c r="G51" i="9"/>
  <c r="G52" i="9"/>
  <c r="G53" i="9"/>
  <c r="G54" i="9"/>
  <c r="G55" i="9"/>
  <c r="G56" i="9"/>
  <c r="G57" i="9"/>
  <c r="G58" i="9"/>
  <c r="G59" i="9"/>
  <c r="G60" i="9"/>
  <c r="G61" i="9"/>
  <c r="G62" i="9"/>
  <c r="G63" i="9"/>
  <c r="G64" i="9"/>
  <c r="G49" i="9"/>
  <c r="G48" i="9"/>
  <c r="G47" i="9"/>
  <c r="G46" i="9"/>
  <c r="G45" i="9"/>
  <c r="G44" i="9"/>
  <c r="F45" i="9"/>
  <c r="F46" i="9"/>
  <c r="F47" i="9"/>
  <c r="F48" i="9"/>
  <c r="F49" i="9"/>
  <c r="F50" i="9"/>
  <c r="F51" i="9"/>
  <c r="F52" i="9"/>
  <c r="F53" i="9"/>
  <c r="F54" i="9"/>
  <c r="F55" i="9"/>
  <c r="F56" i="9"/>
  <c r="F57" i="9"/>
  <c r="F58" i="9"/>
  <c r="F59" i="9"/>
  <c r="F60" i="9"/>
  <c r="F61" i="9"/>
  <c r="F62" i="9"/>
  <c r="F63" i="9"/>
  <c r="F64" i="9"/>
  <c r="A45" i="9"/>
  <c r="A46" i="9"/>
  <c r="A47" i="9"/>
  <c r="A48" i="9"/>
  <c r="A49" i="9"/>
  <c r="A50" i="9"/>
  <c r="A51" i="9"/>
  <c r="A52" i="9"/>
  <c r="A53" i="9"/>
  <c r="A54" i="9"/>
  <c r="A55" i="9"/>
  <c r="A56" i="9"/>
  <c r="A57" i="9"/>
  <c r="A58" i="9"/>
  <c r="A59" i="9"/>
  <c r="A60" i="9"/>
  <c r="A61" i="9"/>
  <c r="A62" i="9"/>
  <c r="A63" i="9"/>
  <c r="A64" i="9"/>
  <c r="A65" i="9"/>
  <c r="A66" i="9"/>
  <c r="A67" i="9"/>
  <c r="A68" i="9"/>
  <c r="D45" i="9"/>
  <c r="D46" i="9"/>
  <c r="D47" i="9"/>
  <c r="D48" i="9"/>
  <c r="D49" i="9"/>
  <c r="D50" i="9"/>
  <c r="D51" i="9"/>
  <c r="D52" i="9"/>
  <c r="D53" i="9"/>
  <c r="D54" i="9"/>
  <c r="D55" i="9"/>
  <c r="D56" i="9"/>
  <c r="D57" i="9"/>
  <c r="D58" i="9"/>
  <c r="D59" i="9"/>
  <c r="D60" i="9"/>
  <c r="D61" i="9"/>
  <c r="D62" i="9"/>
  <c r="D63" i="9"/>
  <c r="D64" i="9"/>
  <c r="D65" i="9"/>
  <c r="G43" i="9"/>
  <c r="F29" i="9"/>
  <c r="F30" i="9"/>
  <c r="F31" i="9"/>
  <c r="F32" i="9"/>
  <c r="F33" i="9"/>
  <c r="F34" i="9"/>
  <c r="F35" i="9"/>
  <c r="F36" i="9"/>
  <c r="F37" i="9"/>
  <c r="F38" i="9"/>
  <c r="F39" i="9"/>
  <c r="F40" i="9"/>
  <c r="F41" i="9"/>
  <c r="F42" i="9"/>
  <c r="F43" i="9"/>
  <c r="F44" i="9"/>
  <c r="F12" i="9"/>
  <c r="F13" i="9"/>
  <c r="F14" i="9"/>
  <c r="F15" i="9"/>
  <c r="F16" i="9"/>
  <c r="F17" i="9"/>
  <c r="F18" i="9"/>
  <c r="F19" i="9"/>
  <c r="F20" i="9"/>
  <c r="F21" i="9"/>
  <c r="F22" i="9"/>
  <c r="F23" i="9"/>
  <c r="F24" i="9"/>
  <c r="F25" i="9"/>
  <c r="F26" i="9"/>
  <c r="F27" i="9"/>
  <c r="F28" i="9"/>
  <c r="F5" i="9"/>
  <c r="F6" i="9"/>
  <c r="F7" i="9"/>
  <c r="F8" i="9"/>
  <c r="F9" i="9"/>
  <c r="F10" i="9"/>
  <c r="F3" i="9"/>
  <c r="F4" i="9"/>
  <c r="F2" i="9"/>
  <c r="F11" i="9"/>
  <c r="A1187" i="2"/>
  <c r="G57" i="5"/>
  <c r="G58" i="5"/>
  <c r="G59" i="5"/>
  <c r="G60" i="5"/>
  <c r="G61" i="5"/>
  <c r="G62" i="5"/>
  <c r="G63" i="5"/>
  <c r="G64" i="5"/>
  <c r="G65" i="5"/>
  <c r="G66" i="5"/>
  <c r="G67" i="5"/>
  <c r="G68" i="5"/>
  <c r="G69" i="5"/>
  <c r="G70" i="5"/>
  <c r="G71" i="5"/>
  <c r="G72" i="5"/>
  <c r="G73" i="5"/>
  <c r="G74" i="5"/>
  <c r="G75" i="5"/>
  <c r="G76" i="5"/>
  <c r="G77" i="5"/>
  <c r="G78" i="5"/>
  <c r="G79" i="5"/>
  <c r="G80" i="5"/>
  <c r="G81" i="5"/>
  <c r="F59" i="5"/>
  <c r="F60" i="5"/>
  <c r="F61" i="5"/>
  <c r="F62" i="5"/>
  <c r="F63" i="5"/>
  <c r="F64" i="5"/>
  <c r="F65" i="5"/>
  <c r="F66" i="5"/>
  <c r="F67" i="5"/>
  <c r="F68" i="5"/>
  <c r="F69" i="5"/>
  <c r="F70" i="5"/>
  <c r="F71" i="5"/>
  <c r="F72" i="5"/>
  <c r="F73" i="5"/>
  <c r="F74" i="5"/>
  <c r="F75" i="5"/>
  <c r="F76" i="5"/>
  <c r="F77" i="5"/>
  <c r="F78" i="5"/>
  <c r="F79" i="5"/>
  <c r="F80" i="5"/>
  <c r="F81" i="5"/>
  <c r="D59" i="5"/>
  <c r="D60" i="5"/>
  <c r="D61" i="5"/>
  <c r="D62" i="5"/>
  <c r="D63" i="5"/>
  <c r="D64" i="5"/>
  <c r="D65" i="5"/>
  <c r="D66" i="5"/>
  <c r="D67" i="5"/>
  <c r="D68" i="5"/>
  <c r="D69" i="5"/>
  <c r="D70" i="5"/>
  <c r="D71" i="5"/>
  <c r="D72" i="5"/>
  <c r="D73" i="5"/>
  <c r="D74" i="5"/>
  <c r="D75" i="5"/>
  <c r="D76" i="5"/>
  <c r="D77" i="5"/>
  <c r="D78" i="5"/>
  <c r="D79" i="5"/>
  <c r="D80" i="5"/>
  <c r="D81" i="5"/>
  <c r="A59" i="5"/>
  <c r="A60" i="5"/>
  <c r="A61" i="5"/>
  <c r="A62" i="5"/>
  <c r="A63" i="5"/>
  <c r="A64" i="5"/>
  <c r="A65" i="5"/>
  <c r="A66" i="5"/>
  <c r="A67" i="5"/>
  <c r="A68" i="5"/>
  <c r="A69" i="5"/>
  <c r="A70" i="5"/>
  <c r="A71" i="5"/>
  <c r="A72" i="5"/>
  <c r="A73" i="5"/>
  <c r="A74" i="5"/>
  <c r="A75" i="5"/>
  <c r="A76" i="5"/>
  <c r="A77" i="5"/>
  <c r="A78" i="5"/>
  <c r="A79" i="5"/>
  <c r="A80" i="5"/>
  <c r="A81" i="5"/>
  <c r="D1306" i="2"/>
  <c r="D1187" i="2"/>
  <c r="F1177" i="2"/>
  <c r="F1176" i="2"/>
  <c r="F1189" i="2"/>
  <c r="F1188" i="2"/>
  <c r="F1187" i="2"/>
  <c r="F1306" i="2"/>
  <c r="F1305" i="2"/>
  <c r="F1304" i="2"/>
  <c r="F1303" i="2"/>
  <c r="F1302" i="2"/>
  <c r="F1301" i="2"/>
  <c r="F1300" i="2"/>
  <c r="F1299" i="2"/>
  <c r="F1298" i="2"/>
  <c r="F1297" i="2"/>
  <c r="D1177" i="2"/>
  <c r="D1176" i="2"/>
  <c r="D1189" i="2"/>
  <c r="D1188" i="2"/>
  <c r="D1305" i="2"/>
  <c r="D1304" i="2"/>
  <c r="D1303" i="2"/>
  <c r="D1302" i="2"/>
  <c r="D1301" i="2"/>
  <c r="D1300" i="2"/>
  <c r="D1299" i="2"/>
  <c r="D1298" i="2"/>
  <c r="D1297" i="2"/>
  <c r="A1177" i="2"/>
  <c r="A1176" i="2"/>
  <c r="A1189" i="2"/>
  <c r="A1188" i="2"/>
  <c r="A1306" i="2"/>
  <c r="A1305" i="2"/>
  <c r="A1304" i="2"/>
  <c r="A1303" i="2"/>
  <c r="A1302" i="2"/>
  <c r="A1301" i="2"/>
  <c r="A1300" i="2"/>
  <c r="A1299" i="2"/>
  <c r="A1298" i="2"/>
  <c r="A1297" i="2"/>
  <c r="G56" i="5"/>
  <c r="G55" i="5"/>
  <c r="A55" i="5"/>
  <c r="A56" i="5"/>
  <c r="A57" i="5"/>
  <c r="A58" i="5"/>
  <c r="D54" i="5"/>
  <c r="D55" i="5"/>
  <c r="D56" i="5"/>
  <c r="D57" i="5"/>
  <c r="D58" i="5"/>
  <c r="F55" i="5"/>
  <c r="F56" i="5"/>
  <c r="F57" i="5"/>
  <c r="F58" i="5"/>
  <c r="F1277" i="2"/>
  <c r="F1278" i="2"/>
  <c r="F1279" i="2"/>
  <c r="F1280" i="2"/>
  <c r="F1281" i="2"/>
  <c r="F1282" i="2"/>
  <c r="F1283" i="2"/>
  <c r="F1284" i="2"/>
  <c r="F1285" i="2"/>
  <c r="F1286" i="2"/>
  <c r="F1287" i="2"/>
  <c r="F1288" i="2"/>
  <c r="F1289" i="2"/>
  <c r="F1290" i="2"/>
  <c r="F1291" i="2"/>
  <c r="F1292" i="2"/>
  <c r="F1293" i="2"/>
  <c r="F1294" i="2"/>
  <c r="F1295" i="2"/>
  <c r="F1296" i="2"/>
  <c r="D1277" i="2"/>
  <c r="D1278" i="2"/>
  <c r="D1279" i="2"/>
  <c r="D1280" i="2"/>
  <c r="D1281" i="2"/>
  <c r="D1282" i="2"/>
  <c r="D1283" i="2"/>
  <c r="D1284" i="2"/>
  <c r="D1285" i="2"/>
  <c r="D1286" i="2"/>
  <c r="D1287" i="2"/>
  <c r="D1288" i="2"/>
  <c r="D1289" i="2"/>
  <c r="D1290" i="2"/>
  <c r="D1291" i="2"/>
  <c r="D1292" i="2"/>
  <c r="D1293" i="2"/>
  <c r="D1294" i="2"/>
  <c r="D1295" i="2"/>
  <c r="D1296" i="2"/>
  <c r="A1277" i="2"/>
  <c r="A1278" i="2"/>
  <c r="A1279" i="2"/>
  <c r="A1280" i="2"/>
  <c r="A1281" i="2"/>
  <c r="A1282" i="2"/>
  <c r="A1283" i="2"/>
  <c r="A1284" i="2"/>
  <c r="A1285" i="2"/>
  <c r="A1286" i="2"/>
  <c r="A1287" i="2"/>
  <c r="A1288" i="2"/>
  <c r="A1289" i="2"/>
  <c r="A1290" i="2"/>
  <c r="A1291" i="2"/>
  <c r="A1292" i="2"/>
  <c r="A1293" i="2"/>
  <c r="A1294" i="2"/>
  <c r="A1295" i="2"/>
  <c r="A1296" i="2"/>
  <c r="D1265" i="2"/>
  <c r="D1257" i="2"/>
  <c r="D1258" i="2"/>
  <c r="D1259" i="2"/>
  <c r="D1260" i="2"/>
  <c r="D1261" i="2"/>
  <c r="D1262" i="2"/>
  <c r="D1263" i="2"/>
  <c r="D1264" i="2"/>
  <c r="D1266" i="2"/>
  <c r="D1267" i="2"/>
  <c r="D1268" i="2"/>
  <c r="D1269" i="2"/>
  <c r="D1270" i="2"/>
  <c r="D1271" i="2"/>
  <c r="D1272" i="2"/>
  <c r="D1273" i="2"/>
  <c r="D1274" i="2"/>
  <c r="D1275" i="2"/>
  <c r="D1276" i="2"/>
  <c r="F1257" i="2"/>
  <c r="F1258" i="2"/>
  <c r="F1259" i="2"/>
  <c r="F1260" i="2"/>
  <c r="F1261" i="2"/>
  <c r="F1262" i="2"/>
  <c r="F1263" i="2"/>
  <c r="F1264" i="2"/>
  <c r="F1265" i="2"/>
  <c r="F1266" i="2"/>
  <c r="F1267" i="2"/>
  <c r="F1268" i="2"/>
  <c r="F1269" i="2"/>
  <c r="F1270" i="2"/>
  <c r="F1271" i="2"/>
  <c r="F1272" i="2"/>
  <c r="F1273" i="2"/>
  <c r="F1274" i="2"/>
  <c r="F1275" i="2"/>
  <c r="F1276" i="2"/>
  <c r="A1257" i="2"/>
  <c r="A1258" i="2"/>
  <c r="A1259" i="2"/>
  <c r="A1260" i="2"/>
  <c r="A1261" i="2"/>
  <c r="A1262" i="2"/>
  <c r="A1263" i="2"/>
  <c r="A1264" i="2"/>
  <c r="A1265" i="2"/>
  <c r="A1266" i="2"/>
  <c r="A1267" i="2"/>
  <c r="A1268" i="2"/>
  <c r="A1269" i="2"/>
  <c r="A1270" i="2"/>
  <c r="A1271" i="2"/>
  <c r="A1272" i="2"/>
  <c r="A1273" i="2"/>
  <c r="A1274" i="2"/>
  <c r="A1275" i="2"/>
  <c r="A1276" i="2"/>
  <c r="F1247" i="2"/>
  <c r="F1248" i="2"/>
  <c r="F1249" i="2"/>
  <c r="F1250" i="2"/>
  <c r="F1251" i="2"/>
  <c r="F1252" i="2"/>
  <c r="F1253" i="2"/>
  <c r="F1254" i="2"/>
  <c r="F1255" i="2"/>
  <c r="F1256" i="2"/>
  <c r="D1247" i="2"/>
  <c r="D1248" i="2"/>
  <c r="D1249" i="2"/>
  <c r="D1250" i="2"/>
  <c r="D1251" i="2"/>
  <c r="D1252" i="2"/>
  <c r="D1253" i="2"/>
  <c r="D1254" i="2"/>
  <c r="D1255" i="2"/>
  <c r="D1256" i="2"/>
  <c r="A1247" i="2"/>
  <c r="A1248" i="2"/>
  <c r="A1249" i="2"/>
  <c r="A1250" i="2"/>
  <c r="A1251" i="2"/>
  <c r="A1252" i="2"/>
  <c r="A1253" i="2"/>
  <c r="A1254" i="2"/>
  <c r="A1255" i="2"/>
  <c r="A1256" i="2"/>
  <c r="D1242" i="2"/>
  <c r="F1240" i="2"/>
  <c r="F1241" i="2"/>
  <c r="F1242" i="2"/>
  <c r="F1243" i="2"/>
  <c r="F1244" i="2"/>
  <c r="F1245" i="2"/>
  <c r="F1246" i="2"/>
  <c r="D1240" i="2"/>
  <c r="D1241" i="2"/>
  <c r="D1243" i="2"/>
  <c r="D1244" i="2"/>
  <c r="D1245" i="2"/>
  <c r="D1246" i="2"/>
  <c r="A1240" i="2"/>
  <c r="A1241" i="2"/>
  <c r="A1242" i="2"/>
  <c r="A1243" i="2"/>
  <c r="A1244" i="2"/>
  <c r="A1245" i="2"/>
  <c r="A1246" i="2"/>
  <c r="A1236" i="2"/>
  <c r="A1237" i="2"/>
  <c r="A1238" i="2"/>
  <c r="A1239" i="2"/>
  <c r="A1235" i="2"/>
  <c r="A1234" i="2"/>
  <c r="A1233" i="2"/>
  <c r="F1233" i="2"/>
  <c r="F1234" i="2"/>
  <c r="F1235" i="2"/>
  <c r="F1236" i="2"/>
  <c r="F1237" i="2"/>
  <c r="F1238" i="2"/>
  <c r="F1239" i="2"/>
  <c r="D1233" i="2"/>
  <c r="D1234" i="2"/>
  <c r="D1235" i="2"/>
  <c r="D1236" i="2"/>
  <c r="D1237" i="2"/>
  <c r="D1238" i="2"/>
  <c r="D1239" i="2"/>
  <c r="A1232" i="2"/>
  <c r="A1231" i="2"/>
  <c r="A1230" i="2"/>
  <c r="A69" i="1"/>
  <c r="A70" i="1"/>
  <c r="A68" i="1"/>
  <c r="A34" i="1"/>
  <c r="A1229" i="2"/>
  <c r="A1228" i="2"/>
  <c r="D1226" i="2"/>
  <c r="D1227" i="2"/>
  <c r="D1228" i="2"/>
  <c r="D1229" i="2"/>
  <c r="D1230" i="2"/>
  <c r="D1231" i="2"/>
  <c r="D1232" i="2"/>
  <c r="F1222" i="2"/>
  <c r="F1223" i="2"/>
  <c r="F1224" i="2"/>
  <c r="F1225" i="2"/>
  <c r="F1226" i="2"/>
  <c r="F1227" i="2"/>
  <c r="F1228" i="2"/>
  <c r="F1229" i="2"/>
  <c r="F1230" i="2"/>
  <c r="F1231" i="2"/>
  <c r="F1232" i="2"/>
  <c r="A754" i="1"/>
  <c r="A753" i="1"/>
  <c r="A752" i="1"/>
  <c r="A565" i="1"/>
  <c r="A725" i="1"/>
  <c r="A694" i="1"/>
  <c r="A625" i="1"/>
  <c r="A1232" i="1"/>
  <c r="A1219" i="1"/>
  <c r="A1215" i="1"/>
  <c r="A1213" i="1"/>
  <c r="A1209" i="1"/>
  <c r="A1202" i="1"/>
  <c r="A1189" i="1"/>
  <c r="A1176" i="1"/>
  <c r="A2450" i="1"/>
  <c r="A1151" i="1"/>
  <c r="A1147" i="1"/>
  <c r="A1126" i="1"/>
  <c r="A1125" i="1"/>
  <c r="A1106" i="1"/>
  <c r="A1090" i="1"/>
  <c r="A1044" i="1"/>
  <c r="A45" i="5"/>
  <c r="A46" i="5"/>
  <c r="A47" i="5"/>
  <c r="A48" i="5"/>
  <c r="A49" i="5"/>
  <c r="A50" i="5"/>
  <c r="A51" i="5"/>
  <c r="A52" i="5"/>
  <c r="A53" i="5"/>
  <c r="A54" i="5"/>
  <c r="D45" i="5"/>
  <c r="D46" i="5"/>
  <c r="D47" i="5"/>
  <c r="D48" i="5"/>
  <c r="D49" i="5"/>
  <c r="D50" i="5"/>
  <c r="D51" i="5"/>
  <c r="D52" i="5"/>
  <c r="D53" i="5"/>
  <c r="F45" i="5"/>
  <c r="F46" i="5"/>
  <c r="F47" i="5"/>
  <c r="F48" i="5"/>
  <c r="F49" i="5"/>
  <c r="F50" i="5"/>
  <c r="F51" i="5"/>
  <c r="F52" i="5"/>
  <c r="F53" i="5"/>
  <c r="F54" i="5"/>
  <c r="G45" i="5"/>
  <c r="G46" i="5"/>
  <c r="G47" i="5"/>
  <c r="G48" i="5"/>
  <c r="G49" i="5"/>
  <c r="G50" i="5"/>
  <c r="G51" i="5"/>
  <c r="G52" i="5"/>
  <c r="G53" i="5"/>
  <c r="G54" i="5"/>
  <c r="G35" i="5"/>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2" i="9"/>
  <c r="D44" i="9"/>
  <c r="D43" i="9"/>
  <c r="D42" i="9"/>
  <c r="G41" i="9"/>
  <c r="D41" i="9"/>
  <c r="G40" i="9"/>
  <c r="D40" i="9"/>
  <c r="G39" i="9"/>
  <c r="D39" i="9"/>
  <c r="G38" i="9"/>
  <c r="D38" i="9"/>
  <c r="G37" i="9"/>
  <c r="D37" i="9"/>
  <c r="G36" i="9"/>
  <c r="D36" i="9"/>
  <c r="G35" i="9"/>
  <c r="D35" i="9"/>
  <c r="G34" i="9"/>
  <c r="D34" i="9"/>
  <c r="G33" i="9"/>
  <c r="D33" i="9"/>
  <c r="G32" i="9"/>
  <c r="D32" i="9"/>
  <c r="G31" i="9"/>
  <c r="D31" i="9"/>
  <c r="G30" i="9"/>
  <c r="D30" i="9"/>
  <c r="G29" i="9"/>
  <c r="D29" i="9"/>
  <c r="G28" i="9"/>
  <c r="D28" i="9"/>
  <c r="G27" i="9"/>
  <c r="D27" i="9"/>
  <c r="G26" i="9"/>
  <c r="D26" i="9"/>
  <c r="G25" i="9"/>
  <c r="D25" i="9"/>
  <c r="G24" i="9"/>
  <c r="D24" i="9"/>
  <c r="G23" i="9"/>
  <c r="D23" i="9"/>
  <c r="G22" i="9"/>
  <c r="D22" i="9"/>
  <c r="G21" i="9"/>
  <c r="D21" i="9"/>
  <c r="G20" i="9"/>
  <c r="D20" i="9"/>
  <c r="G19" i="9"/>
  <c r="D19" i="9"/>
  <c r="G18" i="9"/>
  <c r="D18" i="9"/>
  <c r="G17" i="9"/>
  <c r="D17" i="9"/>
  <c r="G16" i="9"/>
  <c r="D16" i="9"/>
  <c r="G15" i="9"/>
  <c r="D15" i="9"/>
  <c r="G14" i="9"/>
  <c r="D14" i="9"/>
  <c r="G13" i="9"/>
  <c r="D13" i="9"/>
  <c r="G12" i="9"/>
  <c r="D12" i="9"/>
  <c r="G11" i="9"/>
  <c r="D11" i="9"/>
  <c r="G10" i="9"/>
  <c r="D10" i="9"/>
  <c r="G9" i="9"/>
  <c r="D9" i="9"/>
  <c r="G8" i="9"/>
  <c r="D8" i="9"/>
  <c r="G7" i="9"/>
  <c r="D7" i="9"/>
  <c r="G6" i="9"/>
  <c r="D6" i="9"/>
  <c r="G5" i="9"/>
  <c r="D5" i="9"/>
  <c r="G4" i="9"/>
  <c r="D4" i="9"/>
  <c r="G3" i="9"/>
  <c r="D3" i="9"/>
  <c r="G2" i="9"/>
  <c r="D2" i="9"/>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2"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G3" i="8"/>
  <c r="G2" i="8"/>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2" i="7"/>
  <c r="A3" i="7"/>
  <c r="G44" i="7"/>
  <c r="F44" i="7"/>
  <c r="G43" i="7"/>
  <c r="F43" i="7"/>
  <c r="G42" i="7"/>
  <c r="F42" i="7"/>
  <c r="G41" i="7"/>
  <c r="F41" i="7"/>
  <c r="G40" i="7"/>
  <c r="F40" i="7"/>
  <c r="G39" i="7"/>
  <c r="F39" i="7"/>
  <c r="G38" i="7"/>
  <c r="F38" i="7"/>
  <c r="G37" i="7"/>
  <c r="F37" i="7"/>
  <c r="G36" i="7"/>
  <c r="F36" i="7"/>
  <c r="G35" i="7"/>
  <c r="F35" i="7"/>
  <c r="G34" i="7"/>
  <c r="F34" i="7"/>
  <c r="G33" i="7"/>
  <c r="F33" i="7"/>
  <c r="G32" i="7"/>
  <c r="F32" i="7"/>
  <c r="G31" i="7"/>
  <c r="F31" i="7"/>
  <c r="G30" i="7"/>
  <c r="F30" i="7"/>
  <c r="G29" i="7"/>
  <c r="F29" i="7"/>
  <c r="F28" i="7"/>
  <c r="G27" i="7"/>
  <c r="F27" i="7"/>
  <c r="G26" i="7"/>
  <c r="F26" i="7"/>
  <c r="G25" i="7"/>
  <c r="F25" i="7"/>
  <c r="G24" i="7"/>
  <c r="F24" i="7"/>
  <c r="G23" i="7"/>
  <c r="F23" i="7"/>
  <c r="G22" i="7"/>
  <c r="F22" i="7"/>
  <c r="G21" i="7"/>
  <c r="F21" i="7"/>
  <c r="G20" i="7"/>
  <c r="F20" i="7"/>
  <c r="G19" i="7"/>
  <c r="F19" i="7"/>
  <c r="G18" i="7"/>
  <c r="F18" i="7"/>
  <c r="G17" i="7"/>
  <c r="F17" i="7"/>
  <c r="G16" i="7"/>
  <c r="F16" i="7"/>
  <c r="G15" i="7"/>
  <c r="F15" i="7"/>
  <c r="G14" i="7"/>
  <c r="F14" i="7"/>
  <c r="G13" i="7"/>
  <c r="F13" i="7"/>
  <c r="G12" i="7"/>
  <c r="F12" i="7"/>
  <c r="G11" i="7"/>
  <c r="F11" i="7"/>
  <c r="G10" i="7"/>
  <c r="F10" i="7"/>
  <c r="G9" i="7"/>
  <c r="F9" i="7"/>
  <c r="G8" i="7"/>
  <c r="F8" i="7"/>
  <c r="G7" i="7"/>
  <c r="F7" i="7"/>
  <c r="G6" i="7"/>
  <c r="F6" i="7"/>
  <c r="G5" i="7"/>
  <c r="F5" i="7"/>
  <c r="G4" i="7"/>
  <c r="F4" i="7"/>
  <c r="G3" i="7"/>
  <c r="F3" i="7"/>
  <c r="G2" i="7"/>
  <c r="F2" i="7"/>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2" i="6"/>
  <c r="G34" i="6"/>
  <c r="G35" i="6"/>
  <c r="F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A36" i="6"/>
  <c r="A37" i="6"/>
  <c r="A38" i="6"/>
  <c r="A39" i="6"/>
  <c r="A40" i="6"/>
  <c r="A41" i="6"/>
  <c r="A42" i="6"/>
  <c r="A43" i="6"/>
  <c r="A44" i="6"/>
  <c r="A2" i="6"/>
  <c r="A3" i="6"/>
  <c r="A4" i="6"/>
  <c r="A5" i="6"/>
  <c r="A6" i="6"/>
  <c r="A7" i="6"/>
  <c r="A8" i="6"/>
  <c r="A9" i="6"/>
  <c r="A10" i="6"/>
  <c r="A11" i="6"/>
  <c r="A12" i="6"/>
  <c r="A13" i="6"/>
  <c r="A14" i="6"/>
  <c r="A15" i="6"/>
  <c r="A16" i="6"/>
  <c r="A17" i="6"/>
  <c r="A18" i="6"/>
  <c r="A19" i="6"/>
  <c r="A21" i="6"/>
  <c r="A22" i="6"/>
  <c r="A23" i="6"/>
  <c r="A24" i="6"/>
  <c r="A25" i="6"/>
  <c r="A26" i="6"/>
  <c r="A27" i="6"/>
  <c r="A28" i="6"/>
  <c r="A29" i="6"/>
  <c r="A30" i="6"/>
  <c r="A31" i="6"/>
  <c r="A32" i="6"/>
  <c r="A33" i="6"/>
  <c r="A34" i="6"/>
  <c r="A35" i="6"/>
  <c r="G44" i="6"/>
  <c r="F44" i="6"/>
  <c r="D44" i="6"/>
  <c r="G43" i="6"/>
  <c r="F43" i="6"/>
  <c r="D43" i="6"/>
  <c r="G42" i="6"/>
  <c r="F42" i="6"/>
  <c r="D42" i="6"/>
  <c r="G41" i="6"/>
  <c r="F41" i="6"/>
  <c r="D41" i="6"/>
  <c r="G40" i="6"/>
  <c r="F40" i="6"/>
  <c r="D40" i="6"/>
  <c r="G39" i="6"/>
  <c r="F39" i="6"/>
  <c r="D39" i="6"/>
  <c r="G38" i="6"/>
  <c r="F38" i="6"/>
  <c r="D38" i="6"/>
  <c r="G37" i="6"/>
  <c r="F37" i="6"/>
  <c r="D37" i="6"/>
  <c r="G36" i="6"/>
  <c r="F36" i="6"/>
  <c r="D36" i="6"/>
  <c r="F35" i="6"/>
  <c r="D35" i="6"/>
  <c r="G2" i="6"/>
  <c r="F2" i="6"/>
  <c r="D2" i="6"/>
  <c r="A179" i="4"/>
  <c r="A180" i="4"/>
  <c r="A181" i="4"/>
  <c r="D18" i="5"/>
  <c r="A2"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3" i="5"/>
  <c r="G2" i="5"/>
  <c r="G3"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6" i="5"/>
  <c r="G37" i="5"/>
  <c r="G38" i="5"/>
  <c r="G39" i="5"/>
  <c r="G40" i="5"/>
  <c r="G41" i="5"/>
  <c r="G42" i="5"/>
  <c r="G43" i="5"/>
  <c r="G44" i="5"/>
  <c r="G2" i="1"/>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2" i="5"/>
  <c r="F3" i="5"/>
  <c r="F2" i="1"/>
  <c r="A327" i="1"/>
  <c r="D3" i="5"/>
  <c r="D4" i="5"/>
  <c r="D5" i="5"/>
  <c r="D6" i="5"/>
  <c r="D7" i="5"/>
  <c r="D8" i="5"/>
  <c r="D9" i="5"/>
  <c r="D10" i="5"/>
  <c r="D11" i="5"/>
  <c r="D12" i="5"/>
  <c r="D13" i="5"/>
  <c r="D14" i="5"/>
  <c r="D15" i="5"/>
  <c r="D16" i="5"/>
  <c r="D17" i="5"/>
  <c r="D19" i="5"/>
  <c r="D20" i="5"/>
  <c r="D21" i="5"/>
  <c r="D22" i="5"/>
  <c r="D23" i="5"/>
  <c r="D24" i="5"/>
  <c r="D25" i="5"/>
  <c r="D26" i="5"/>
  <c r="D27" i="5"/>
  <c r="D28" i="5"/>
  <c r="D29" i="5"/>
  <c r="D30" i="5"/>
  <c r="D31" i="5"/>
  <c r="D32" i="5"/>
  <c r="D33" i="5"/>
  <c r="D34" i="5"/>
  <c r="D35" i="5"/>
  <c r="D36" i="5"/>
  <c r="D37" i="5"/>
  <c r="D38" i="5"/>
  <c r="D39" i="5"/>
  <c r="D40" i="5"/>
  <c r="D41" i="5"/>
  <c r="D42" i="5"/>
  <c r="D43" i="5"/>
  <c r="D44" i="5"/>
  <c r="D2" i="5"/>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2" i="4"/>
  <c r="A10" i="3"/>
  <c r="A11" i="3"/>
  <c r="A12" i="3"/>
  <c r="A13" i="3"/>
  <c r="A14" i="3"/>
  <c r="A15"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61" i="3"/>
  <c r="A62" i="3"/>
  <c r="A63" i="3"/>
  <c r="A64" i="3"/>
  <c r="A65" i="3"/>
  <c r="A66" i="3"/>
  <c r="A67" i="3"/>
  <c r="A68" i="3"/>
  <c r="A82" i="3"/>
  <c r="A83" i="3"/>
  <c r="A84" i="3"/>
  <c r="A85" i="3"/>
  <c r="A86" i="3"/>
  <c r="A107" i="3"/>
  <c r="A87" i="3"/>
  <c r="A89" i="3"/>
  <c r="A90" i="3"/>
  <c r="A91" i="3"/>
  <c r="A92" i="3"/>
  <c r="A93" i="3"/>
  <c r="A94" i="3"/>
  <c r="A95" i="3"/>
  <c r="A96" i="3"/>
  <c r="A108" i="3"/>
  <c r="A97" i="3"/>
  <c r="A98" i="3"/>
  <c r="A99" i="3"/>
  <c r="A100" i="3"/>
  <c r="A101" i="3"/>
  <c r="A109" i="3"/>
  <c r="A102" i="3"/>
  <c r="A103" i="3"/>
  <c r="A104" i="3"/>
  <c r="A105" i="3"/>
  <c r="A70" i="3"/>
  <c r="A71" i="3"/>
  <c r="A72" i="3"/>
  <c r="A73" i="3"/>
  <c r="A74" i="3"/>
  <c r="A75" i="3"/>
  <c r="A76" i="3"/>
  <c r="A408" i="3"/>
  <c r="A77" i="3"/>
  <c r="A78" i="3"/>
  <c r="A79" i="3"/>
  <c r="A110" i="3"/>
  <c r="A111" i="3"/>
  <c r="A112" i="3"/>
  <c r="A113" i="3"/>
  <c r="A114" i="3"/>
  <c r="A115" i="3"/>
  <c r="A116" i="3"/>
  <c r="A117" i="3"/>
  <c r="A119" i="3"/>
  <c r="A120" i="3"/>
  <c r="A121" i="3"/>
  <c r="A122" i="3"/>
  <c r="A123" i="3"/>
  <c r="A124" i="3"/>
  <c r="A125" i="3"/>
  <c r="A126" i="3"/>
  <c r="A127" i="3"/>
  <c r="A128" i="3"/>
  <c r="A129" i="3"/>
  <c r="A130" i="3"/>
  <c r="A131" i="3"/>
  <c r="A132" i="3"/>
  <c r="A133" i="3"/>
  <c r="A134" i="3"/>
  <c r="A135" i="3"/>
  <c r="A136" i="3"/>
  <c r="A138" i="3"/>
  <c r="A139" i="3"/>
  <c r="A140" i="3"/>
  <c r="A141" i="3"/>
  <c r="A143" i="3"/>
  <c r="A144" i="3"/>
  <c r="A145" i="3"/>
  <c r="A146" i="3"/>
  <c r="A163" i="3"/>
  <c r="A164" i="3"/>
  <c r="A165" i="3"/>
  <c r="A166" i="3"/>
  <c r="A167" i="3"/>
  <c r="A147" i="3"/>
  <c r="A169" i="3"/>
  <c r="A178" i="3"/>
  <c r="A179" i="3"/>
  <c r="A175" i="3"/>
  <c r="A176" i="3"/>
  <c r="A177" i="3"/>
  <c r="A170" i="3"/>
  <c r="A171" i="3"/>
  <c r="A172" i="3"/>
  <c r="A173" i="3"/>
  <c r="A174" i="3"/>
  <c r="A180" i="3"/>
  <c r="A181" i="3"/>
  <c r="A182" i="3"/>
  <c r="A183" i="3"/>
  <c r="A184" i="3"/>
  <c r="A185" i="3"/>
  <c r="A186" i="3"/>
  <c r="A187" i="3"/>
  <c r="A188" i="3"/>
  <c r="A189" i="3"/>
  <c r="A196" i="3"/>
  <c r="A197" i="3"/>
  <c r="A198" i="3"/>
  <c r="A199" i="3"/>
  <c r="A191" i="3"/>
  <c r="A192" i="3"/>
  <c r="A193" i="3"/>
  <c r="A194" i="3"/>
  <c r="A195" i="3"/>
  <c r="A200" i="3"/>
  <c r="A201" i="3"/>
  <c r="A202" i="3"/>
  <c r="A203" i="3"/>
  <c r="A204" i="3"/>
  <c r="A205" i="3"/>
  <c r="A206" i="3"/>
  <c r="A207" i="3"/>
  <c r="A212" i="3"/>
  <c r="A208" i="3"/>
  <c r="A209" i="3"/>
  <c r="A215" i="3"/>
  <c r="A210" i="3"/>
  <c r="A216" i="3"/>
  <c r="A211" i="3"/>
  <c r="A217" i="3"/>
  <c r="A214" i="3"/>
  <c r="A218" i="3"/>
  <c r="A224" i="3"/>
  <c r="A232" i="3"/>
  <c r="A219" i="3"/>
  <c r="A233" i="3"/>
  <c r="A234" i="3"/>
  <c r="A235" i="3"/>
  <c r="A236" i="3"/>
  <c r="A230" i="3"/>
  <c r="A225" i="3"/>
  <c r="A221" i="3"/>
  <c r="A223" i="3"/>
  <c r="A226" i="3"/>
  <c r="A228" i="3"/>
  <c r="A231" i="3"/>
  <c r="A220" i="3"/>
  <c r="A237" i="3"/>
  <c r="A222" i="3"/>
  <c r="A229" i="3"/>
  <c r="A248" i="3"/>
  <c r="A249" i="3"/>
  <c r="A250" i="3"/>
  <c r="A251" i="3"/>
  <c r="A252" i="3"/>
  <c r="A246" i="3"/>
  <c r="A247" i="3"/>
  <c r="A399" i="3"/>
  <c r="A400" i="3"/>
  <c r="A401" i="3"/>
  <c r="A238" i="3"/>
  <c r="A239" i="3"/>
  <c r="A240" i="3"/>
  <c r="A357" i="3"/>
  <c r="A358" i="3"/>
  <c r="A359" i="3"/>
  <c r="A16" i="3"/>
  <c r="A405" i="3"/>
  <c r="A406" i="3"/>
  <c r="A253" i="3"/>
  <c r="A254" i="3"/>
  <c r="A255" i="3"/>
  <c r="A256" i="3"/>
  <c r="A257" i="3"/>
  <c r="A258" i="3"/>
  <c r="A259" i="3"/>
  <c r="A260" i="3"/>
  <c r="A261" i="3"/>
  <c r="A262" i="3"/>
  <c r="A263" i="3"/>
  <c r="A264" i="3"/>
  <c r="A265" i="3"/>
  <c r="A266" i="3"/>
  <c r="A267" i="3"/>
  <c r="A268" i="3"/>
  <c r="A269" i="3"/>
  <c r="A270" i="3"/>
  <c r="A271" i="3"/>
  <c r="A272" i="3"/>
  <c r="A273" i="3"/>
  <c r="A274" i="3"/>
  <c r="A299" i="3"/>
  <c r="A300" i="3"/>
  <c r="A301" i="3"/>
  <c r="A302" i="3"/>
  <c r="A303" i="3"/>
  <c r="A304" i="3"/>
  <c r="A305" i="3"/>
  <c r="A306" i="3"/>
  <c r="A307" i="3"/>
  <c r="A292" i="3"/>
  <c r="A276" i="3"/>
  <c r="A277" i="3"/>
  <c r="A278" i="3"/>
  <c r="A290" i="3"/>
  <c r="A291" i="3"/>
  <c r="A361" i="3"/>
  <c r="A362" i="3"/>
  <c r="A360" i="3"/>
  <c r="A363" i="3"/>
  <c r="A364" i="3"/>
  <c r="A365" i="3"/>
  <c r="A333" i="3"/>
  <c r="A398" i="3"/>
  <c r="A347" i="3"/>
  <c r="A355" i="3"/>
  <c r="A334" i="3"/>
  <c r="A404" i="3"/>
  <c r="A137" i="3"/>
  <c r="A332" i="3"/>
  <c r="A162" i="3"/>
  <c r="A402" i="3"/>
  <c r="A118" i="3"/>
  <c r="A69" i="3"/>
  <c r="A366" i="3"/>
  <c r="A397" i="3"/>
  <c r="A227" i="3"/>
  <c r="A329" i="3"/>
  <c r="A403" i="3"/>
  <c r="A190" i="3"/>
  <c r="A2" i="3"/>
  <c r="A275" i="3"/>
  <c r="A396" i="3"/>
  <c r="A356" i="3"/>
  <c r="A409" i="3"/>
  <c r="A407" i="3"/>
  <c r="A330" i="3"/>
  <c r="A331" i="3"/>
  <c r="A4" i="3"/>
  <c r="A5" i="3"/>
  <c r="A6" i="3"/>
  <c r="A7" i="3"/>
  <c r="A8" i="3"/>
  <c r="A9" i="3"/>
  <c r="A3" i="3"/>
  <c r="L263" i="1"/>
  <c r="L564" i="1"/>
  <c r="L1024" i="1"/>
  <c r="L1044" i="1"/>
  <c r="L1090" i="1"/>
  <c r="L1106" i="1"/>
  <c r="L1125" i="1"/>
  <c r="L1126" i="1"/>
  <c r="L1147" i="1"/>
  <c r="L1151" i="1"/>
  <c r="L2450" i="1"/>
  <c r="L1176" i="1"/>
  <c r="L1189" i="1"/>
  <c r="L1202" i="1"/>
  <c r="L1209" i="1"/>
  <c r="L1213" i="1"/>
  <c r="L1215" i="1"/>
  <c r="L1219" i="1"/>
  <c r="L1185" i="1"/>
  <c r="L1232" i="1"/>
  <c r="L625" i="1"/>
  <c r="L659" i="1"/>
  <c r="L694" i="1"/>
  <c r="G1196" i="1"/>
  <c r="G263" i="1"/>
  <c r="G564" i="1"/>
  <c r="G1024" i="1"/>
  <c r="G1044" i="1"/>
  <c r="G1090" i="1"/>
  <c r="G1106" i="1"/>
  <c r="G1125" i="1"/>
  <c r="G1126" i="1"/>
  <c r="G1147" i="1"/>
  <c r="G1151" i="1"/>
  <c r="G2450" i="1"/>
  <c r="G1176" i="1"/>
  <c r="G1189" i="1"/>
  <c r="G1202" i="1"/>
  <c r="G1209" i="1"/>
  <c r="G1213" i="1"/>
  <c r="G1215" i="1"/>
  <c r="G1219" i="1"/>
  <c r="G1185" i="1"/>
  <c r="G1232" i="1"/>
  <c r="G625" i="1"/>
  <c r="F564" i="1"/>
  <c r="F1024" i="1"/>
  <c r="F1044" i="1"/>
  <c r="F1090" i="1"/>
  <c r="F1106" i="1"/>
  <c r="F1125" i="1"/>
  <c r="F1126" i="1"/>
  <c r="F1147" i="1"/>
  <c r="F1151" i="1"/>
  <c r="F2450" i="1"/>
  <c r="F1176" i="1"/>
  <c r="F1189" i="1"/>
  <c r="F1202" i="1"/>
  <c r="F1209" i="1"/>
  <c r="F1213" i="1"/>
  <c r="F1215" i="1"/>
  <c r="F1219" i="1"/>
  <c r="F1185" i="1"/>
  <c r="F1232" i="1"/>
  <c r="F625" i="1"/>
  <c r="A564" i="1"/>
  <c r="A1024" i="1"/>
  <c r="D359" i="3"/>
  <c r="F359" i="3"/>
  <c r="I359" i="3"/>
  <c r="D16" i="3"/>
  <c r="F16" i="3"/>
  <c r="I16" i="3"/>
  <c r="D405" i="3"/>
  <c r="F405" i="3"/>
  <c r="I405" i="3"/>
  <c r="D406" i="3"/>
  <c r="F406" i="3"/>
  <c r="I406" i="3"/>
  <c r="D253" i="3"/>
  <c r="F253" i="3"/>
  <c r="I253" i="3"/>
  <c r="D254" i="3"/>
  <c r="F254" i="3"/>
  <c r="I254" i="3"/>
  <c r="D255" i="3"/>
  <c r="F255" i="3"/>
  <c r="I255" i="3"/>
  <c r="D256" i="3"/>
  <c r="F256" i="3"/>
  <c r="I256" i="3"/>
  <c r="D257" i="3"/>
  <c r="F257" i="3"/>
  <c r="I257" i="3"/>
  <c r="D258" i="3"/>
  <c r="F258" i="3"/>
  <c r="I258" i="3"/>
  <c r="D259" i="3"/>
  <c r="F259" i="3"/>
  <c r="I259" i="3"/>
  <c r="D260" i="3"/>
  <c r="F260" i="3"/>
  <c r="I260" i="3"/>
  <c r="D261" i="3"/>
  <c r="F261" i="3"/>
  <c r="I261" i="3"/>
  <c r="D262" i="3"/>
  <c r="F262" i="3"/>
  <c r="I262" i="3"/>
  <c r="D263" i="3"/>
  <c r="F263" i="3"/>
  <c r="I263" i="3"/>
  <c r="D264" i="3"/>
  <c r="F264" i="3"/>
  <c r="I264" i="3"/>
  <c r="D265" i="3"/>
  <c r="F265" i="3"/>
  <c r="I265" i="3"/>
  <c r="D266" i="3"/>
  <c r="F266" i="3"/>
  <c r="I266" i="3"/>
  <c r="D267" i="3"/>
  <c r="F267" i="3"/>
  <c r="I267" i="3"/>
  <c r="D268" i="3"/>
  <c r="F268" i="3"/>
  <c r="I268" i="3"/>
  <c r="D269" i="3"/>
  <c r="F269" i="3"/>
  <c r="I269" i="3"/>
  <c r="D270" i="3"/>
  <c r="F270" i="3"/>
  <c r="I270" i="3"/>
  <c r="D271" i="3"/>
  <c r="F271" i="3"/>
  <c r="I271" i="3"/>
  <c r="D272" i="3"/>
  <c r="F272" i="3"/>
  <c r="I272" i="3"/>
  <c r="D273" i="3"/>
  <c r="F273" i="3"/>
  <c r="I273" i="3"/>
  <c r="D274" i="3"/>
  <c r="F274" i="3"/>
  <c r="I274" i="3"/>
  <c r="D299" i="3"/>
  <c r="F299" i="3"/>
  <c r="I299" i="3"/>
  <c r="D300" i="3"/>
  <c r="F300" i="3"/>
  <c r="I300" i="3"/>
  <c r="D301" i="3"/>
  <c r="F301" i="3"/>
  <c r="I301" i="3"/>
  <c r="D302" i="3"/>
  <c r="F302" i="3"/>
  <c r="I302" i="3"/>
  <c r="D303" i="3"/>
  <c r="F303" i="3"/>
  <c r="I303" i="3"/>
  <c r="D304" i="3"/>
  <c r="F304" i="3"/>
  <c r="I304" i="3"/>
  <c r="D305" i="3"/>
  <c r="F305" i="3"/>
  <c r="I305" i="3"/>
  <c r="D306" i="3"/>
  <c r="F306" i="3"/>
  <c r="I306" i="3"/>
  <c r="D307" i="3"/>
  <c r="F307" i="3"/>
  <c r="I307" i="3"/>
  <c r="D292" i="3"/>
  <c r="F292" i="3"/>
  <c r="I292" i="3"/>
  <c r="D276" i="3"/>
  <c r="F276" i="3"/>
  <c r="I276" i="3"/>
  <c r="D277" i="3"/>
  <c r="F277" i="3"/>
  <c r="I277" i="3"/>
  <c r="D278" i="3"/>
  <c r="F278" i="3"/>
  <c r="I278" i="3"/>
  <c r="F290" i="3"/>
  <c r="I290" i="3"/>
  <c r="D291" i="3"/>
  <c r="F291" i="3"/>
  <c r="I291" i="3"/>
  <c r="D361" i="3"/>
  <c r="F361" i="3"/>
  <c r="I361" i="3"/>
  <c r="D362" i="3"/>
  <c r="F362" i="3"/>
  <c r="I362" i="3"/>
  <c r="D360" i="3"/>
  <c r="F360" i="3"/>
  <c r="I360" i="3"/>
  <c r="D363" i="3"/>
  <c r="F363" i="3"/>
  <c r="I363" i="3"/>
  <c r="D364" i="3"/>
  <c r="F364" i="3"/>
  <c r="I364" i="3"/>
  <c r="D365" i="3"/>
  <c r="F365" i="3"/>
  <c r="I365" i="3"/>
  <c r="D333" i="3"/>
  <c r="I333" i="3"/>
  <c r="F246" i="3"/>
  <c r="D223" i="3"/>
  <c r="F223" i="3"/>
  <c r="I223" i="3"/>
  <c r="D226" i="3"/>
  <c r="F226" i="3"/>
  <c r="I226" i="3"/>
  <c r="D228" i="3"/>
  <c r="F228" i="3"/>
  <c r="I228" i="3"/>
  <c r="D231" i="3"/>
  <c r="F231" i="3"/>
  <c r="I231" i="3"/>
  <c r="D220" i="3"/>
  <c r="F220" i="3"/>
  <c r="I220" i="3"/>
  <c r="D237" i="3"/>
  <c r="F237" i="3"/>
  <c r="I237" i="3"/>
  <c r="D222" i="3"/>
  <c r="F222" i="3"/>
  <c r="I222" i="3"/>
  <c r="D229" i="3"/>
  <c r="F229" i="3"/>
  <c r="I229" i="3"/>
  <c r="D248" i="3"/>
  <c r="F248" i="3"/>
  <c r="I248" i="3"/>
  <c r="D249" i="3"/>
  <c r="F249" i="3"/>
  <c r="I249" i="3"/>
  <c r="D250" i="3"/>
  <c r="F250" i="3"/>
  <c r="I250" i="3"/>
  <c r="D251" i="3"/>
  <c r="F251" i="3"/>
  <c r="I251" i="3"/>
  <c r="D252" i="3"/>
  <c r="F252" i="3"/>
  <c r="I252" i="3"/>
  <c r="D246" i="3"/>
  <c r="I246" i="3"/>
  <c r="D247" i="3"/>
  <c r="F247" i="3"/>
  <c r="I247" i="3"/>
  <c r="D399" i="3"/>
  <c r="F399" i="3"/>
  <c r="I399" i="3"/>
  <c r="D400" i="3"/>
  <c r="F400" i="3"/>
  <c r="I400" i="3"/>
  <c r="D401" i="3"/>
  <c r="F401" i="3"/>
  <c r="I401" i="3"/>
  <c r="D238" i="3"/>
  <c r="F238" i="3"/>
  <c r="I238" i="3"/>
  <c r="D239" i="3"/>
  <c r="F239" i="3"/>
  <c r="I239" i="3"/>
  <c r="D240" i="3"/>
  <c r="F240" i="3"/>
  <c r="I240" i="3"/>
  <c r="D357" i="3"/>
  <c r="F357" i="3"/>
  <c r="I357" i="3"/>
  <c r="D358" i="3"/>
  <c r="F358" i="3"/>
  <c r="I358" i="3"/>
  <c r="F207" i="3"/>
  <c r="F212" i="3"/>
  <c r="F176" i="3"/>
  <c r="F175" i="3"/>
  <c r="D169" i="3"/>
  <c r="F169" i="3"/>
  <c r="I169" i="3"/>
  <c r="D178" i="3"/>
  <c r="F178" i="3"/>
  <c r="I178" i="3"/>
  <c r="D179" i="3"/>
  <c r="F179" i="3"/>
  <c r="I179" i="3"/>
  <c r="D175" i="3"/>
  <c r="I175" i="3"/>
  <c r="D176" i="3"/>
  <c r="I176" i="3"/>
  <c r="D177" i="3"/>
  <c r="F177" i="3"/>
  <c r="I177" i="3"/>
  <c r="D170" i="3"/>
  <c r="F170" i="3"/>
  <c r="I170" i="3"/>
  <c r="D171" i="3"/>
  <c r="F171" i="3"/>
  <c r="I171" i="3"/>
  <c r="D172" i="3"/>
  <c r="F172" i="3"/>
  <c r="I172" i="3"/>
  <c r="D173" i="3"/>
  <c r="F173" i="3"/>
  <c r="I173" i="3"/>
  <c r="D174" i="3"/>
  <c r="F174" i="3"/>
  <c r="I174" i="3"/>
  <c r="D180" i="3"/>
  <c r="F180" i="3"/>
  <c r="I180" i="3"/>
  <c r="D181" i="3"/>
  <c r="F181" i="3"/>
  <c r="I181" i="3"/>
  <c r="D182" i="3"/>
  <c r="F182" i="3"/>
  <c r="I182" i="3"/>
  <c r="D183" i="3"/>
  <c r="F183" i="3"/>
  <c r="I183" i="3"/>
  <c r="D184" i="3"/>
  <c r="F184" i="3"/>
  <c r="I184" i="3"/>
  <c r="D185" i="3"/>
  <c r="F185" i="3"/>
  <c r="I185" i="3"/>
  <c r="D186" i="3"/>
  <c r="F186" i="3"/>
  <c r="I186" i="3"/>
  <c r="D187" i="3"/>
  <c r="F187" i="3"/>
  <c r="I187" i="3"/>
  <c r="D188" i="3"/>
  <c r="F188" i="3"/>
  <c r="I188" i="3"/>
  <c r="D189" i="3"/>
  <c r="F189" i="3"/>
  <c r="I189" i="3"/>
  <c r="D196" i="3"/>
  <c r="F196" i="3"/>
  <c r="I196" i="3"/>
  <c r="D197" i="3"/>
  <c r="F197" i="3"/>
  <c r="I197" i="3"/>
  <c r="D198" i="3"/>
  <c r="F198" i="3"/>
  <c r="I198" i="3"/>
  <c r="D199" i="3"/>
  <c r="F199" i="3"/>
  <c r="I199" i="3"/>
  <c r="D191" i="3"/>
  <c r="F191" i="3"/>
  <c r="I191" i="3"/>
  <c r="D192" i="3"/>
  <c r="F192" i="3"/>
  <c r="I192" i="3"/>
  <c r="D193" i="3"/>
  <c r="F193" i="3"/>
  <c r="I193" i="3"/>
  <c r="D194" i="3"/>
  <c r="F194" i="3"/>
  <c r="I194" i="3"/>
  <c r="D195" i="3"/>
  <c r="F195" i="3"/>
  <c r="I195" i="3"/>
  <c r="D200" i="3"/>
  <c r="F200" i="3"/>
  <c r="I200" i="3"/>
  <c r="D201" i="3"/>
  <c r="F201" i="3"/>
  <c r="I201" i="3"/>
  <c r="D202" i="3"/>
  <c r="F202" i="3"/>
  <c r="I202" i="3"/>
  <c r="D203" i="3"/>
  <c r="F203" i="3"/>
  <c r="I203" i="3"/>
  <c r="D204" i="3"/>
  <c r="F204" i="3"/>
  <c r="I204" i="3"/>
  <c r="D205" i="3"/>
  <c r="F205" i="3"/>
  <c r="I205" i="3"/>
  <c r="D206" i="3"/>
  <c r="F206" i="3"/>
  <c r="I206" i="3"/>
  <c r="D207" i="3"/>
  <c r="I207" i="3"/>
  <c r="D212" i="3"/>
  <c r="I212" i="3"/>
  <c r="D208" i="3"/>
  <c r="F208" i="3"/>
  <c r="I208" i="3"/>
  <c r="D209" i="3"/>
  <c r="F209" i="3"/>
  <c r="I209" i="3"/>
  <c r="D215" i="3"/>
  <c r="F215" i="3"/>
  <c r="I215" i="3"/>
  <c r="D210" i="3"/>
  <c r="F210" i="3"/>
  <c r="I210" i="3"/>
  <c r="D216" i="3"/>
  <c r="F216" i="3"/>
  <c r="I216" i="3"/>
  <c r="D211" i="3"/>
  <c r="F211" i="3"/>
  <c r="I211" i="3"/>
  <c r="D217" i="3"/>
  <c r="F217" i="3"/>
  <c r="I217" i="3"/>
  <c r="D214" i="3"/>
  <c r="F214" i="3"/>
  <c r="I214" i="3"/>
  <c r="D218" i="3"/>
  <c r="F218" i="3"/>
  <c r="I218" i="3"/>
  <c r="D224" i="3"/>
  <c r="F224" i="3"/>
  <c r="I224" i="3"/>
  <c r="D232" i="3"/>
  <c r="F232" i="3"/>
  <c r="I232" i="3"/>
  <c r="D219" i="3"/>
  <c r="F219" i="3"/>
  <c r="I219" i="3"/>
  <c r="D233" i="3"/>
  <c r="F233" i="3"/>
  <c r="I233" i="3"/>
  <c r="D234" i="3"/>
  <c r="F234" i="3"/>
  <c r="I234" i="3"/>
  <c r="D235" i="3"/>
  <c r="F235" i="3"/>
  <c r="I235" i="3"/>
  <c r="D236" i="3"/>
  <c r="F236" i="3"/>
  <c r="I236" i="3"/>
  <c r="D230" i="3"/>
  <c r="F230" i="3"/>
  <c r="I230" i="3"/>
  <c r="D225" i="3"/>
  <c r="F225" i="3"/>
  <c r="I225" i="3"/>
  <c r="D221" i="3"/>
  <c r="F221" i="3"/>
  <c r="I221" i="3"/>
  <c r="I138" i="3"/>
  <c r="I139" i="3"/>
  <c r="D82" i="3"/>
  <c r="F82" i="3"/>
  <c r="I82" i="3"/>
  <c r="I48" i="3"/>
  <c r="F48" i="3"/>
  <c r="D48" i="3"/>
  <c r="I33" i="3"/>
  <c r="I32" i="3"/>
  <c r="F32" i="3"/>
  <c r="D32" i="3"/>
  <c r="D28" i="3"/>
  <c r="F28" i="3"/>
  <c r="I28" i="3"/>
  <c r="D29" i="3"/>
  <c r="F29" i="3"/>
  <c r="I29" i="3"/>
  <c r="D30" i="3"/>
  <c r="F30" i="3"/>
  <c r="I30" i="3"/>
  <c r="D31" i="3"/>
  <c r="F31" i="3"/>
  <c r="I31" i="3"/>
  <c r="D33" i="3"/>
  <c r="F33" i="3"/>
  <c r="D34" i="3"/>
  <c r="F34" i="3"/>
  <c r="I34" i="3"/>
  <c r="D35" i="3"/>
  <c r="F35" i="3"/>
  <c r="I35" i="3"/>
  <c r="D36" i="3"/>
  <c r="F36" i="3"/>
  <c r="I36" i="3"/>
  <c r="D37" i="3"/>
  <c r="F37" i="3"/>
  <c r="I37" i="3"/>
  <c r="D38" i="3"/>
  <c r="F38" i="3"/>
  <c r="I38" i="3"/>
  <c r="D39" i="3"/>
  <c r="F39" i="3"/>
  <c r="I39" i="3"/>
  <c r="D40" i="3"/>
  <c r="F40" i="3"/>
  <c r="I40" i="3"/>
  <c r="D41" i="3"/>
  <c r="F41" i="3"/>
  <c r="I41" i="3"/>
  <c r="D42" i="3"/>
  <c r="F42" i="3"/>
  <c r="I42" i="3"/>
  <c r="D43" i="3"/>
  <c r="F43" i="3"/>
  <c r="I43" i="3"/>
  <c r="D44" i="3"/>
  <c r="F44" i="3"/>
  <c r="I44" i="3"/>
  <c r="D45" i="3"/>
  <c r="F45" i="3"/>
  <c r="I45" i="3"/>
  <c r="D46" i="3"/>
  <c r="F46" i="3"/>
  <c r="I46" i="3"/>
  <c r="D47" i="3"/>
  <c r="F47" i="3"/>
  <c r="I47" i="3"/>
  <c r="D49" i="3"/>
  <c r="F49" i="3"/>
  <c r="I49" i="3"/>
  <c r="D50" i="3"/>
  <c r="F50" i="3"/>
  <c r="I50" i="3"/>
  <c r="D51" i="3"/>
  <c r="F51" i="3"/>
  <c r="I51" i="3"/>
  <c r="D52" i="3"/>
  <c r="F52" i="3"/>
  <c r="I52" i="3"/>
  <c r="D53" i="3"/>
  <c r="F53" i="3"/>
  <c r="I53" i="3"/>
  <c r="D54" i="3"/>
  <c r="F54" i="3"/>
  <c r="I54" i="3"/>
  <c r="D55" i="3"/>
  <c r="F55" i="3"/>
  <c r="I55" i="3"/>
  <c r="D61" i="3"/>
  <c r="F61" i="3"/>
  <c r="I61" i="3"/>
  <c r="D62" i="3"/>
  <c r="F62" i="3"/>
  <c r="I62" i="3"/>
  <c r="D63" i="3"/>
  <c r="F63" i="3"/>
  <c r="I63" i="3"/>
  <c r="D64" i="3"/>
  <c r="F64" i="3"/>
  <c r="I64" i="3"/>
  <c r="D65" i="3"/>
  <c r="F65" i="3"/>
  <c r="I65" i="3"/>
  <c r="D66" i="3"/>
  <c r="F66" i="3"/>
  <c r="I66" i="3"/>
  <c r="D67" i="3"/>
  <c r="F67" i="3"/>
  <c r="I67" i="3"/>
  <c r="D68" i="3"/>
  <c r="F68" i="3"/>
  <c r="I68" i="3"/>
  <c r="D83" i="3"/>
  <c r="F83" i="3"/>
  <c r="I83" i="3"/>
  <c r="D84" i="3"/>
  <c r="F84" i="3"/>
  <c r="I84" i="3"/>
  <c r="D85" i="3"/>
  <c r="F85" i="3"/>
  <c r="I85" i="3"/>
  <c r="D86" i="3"/>
  <c r="F86" i="3"/>
  <c r="I86" i="3"/>
  <c r="D107" i="3"/>
  <c r="F107" i="3"/>
  <c r="I107" i="3"/>
  <c r="D87" i="3"/>
  <c r="F87" i="3"/>
  <c r="I87" i="3"/>
  <c r="D89" i="3"/>
  <c r="F89" i="3"/>
  <c r="I89" i="3"/>
  <c r="D90" i="3"/>
  <c r="F90" i="3"/>
  <c r="I90" i="3"/>
  <c r="D91" i="3"/>
  <c r="F91" i="3"/>
  <c r="I91" i="3"/>
  <c r="D92" i="3"/>
  <c r="F92" i="3"/>
  <c r="I92" i="3"/>
  <c r="D93" i="3"/>
  <c r="F93" i="3"/>
  <c r="I93" i="3"/>
  <c r="D94" i="3"/>
  <c r="F94" i="3"/>
  <c r="I94" i="3"/>
  <c r="D95" i="3"/>
  <c r="F95" i="3"/>
  <c r="I95" i="3"/>
  <c r="D96" i="3"/>
  <c r="F96" i="3"/>
  <c r="I96" i="3"/>
  <c r="D108" i="3"/>
  <c r="F108" i="3"/>
  <c r="I108" i="3"/>
  <c r="D97" i="3"/>
  <c r="F97" i="3"/>
  <c r="I97" i="3"/>
  <c r="D98" i="3"/>
  <c r="F98" i="3"/>
  <c r="I98" i="3"/>
  <c r="D99" i="3"/>
  <c r="F99" i="3"/>
  <c r="I99" i="3"/>
  <c r="D100" i="3"/>
  <c r="F100" i="3"/>
  <c r="I100" i="3"/>
  <c r="D101" i="3"/>
  <c r="F101" i="3"/>
  <c r="I101" i="3"/>
  <c r="D109" i="3"/>
  <c r="F109" i="3"/>
  <c r="I109" i="3"/>
  <c r="D102" i="3"/>
  <c r="F102" i="3"/>
  <c r="I102" i="3"/>
  <c r="D103" i="3"/>
  <c r="F103" i="3"/>
  <c r="I103" i="3"/>
  <c r="D104" i="3"/>
  <c r="F104" i="3"/>
  <c r="I104" i="3"/>
  <c r="D105" i="3"/>
  <c r="F105" i="3"/>
  <c r="I105" i="3"/>
  <c r="D70" i="3"/>
  <c r="F70" i="3"/>
  <c r="I70" i="3"/>
  <c r="D71" i="3"/>
  <c r="F71" i="3"/>
  <c r="I71" i="3"/>
  <c r="D72" i="3"/>
  <c r="F72" i="3"/>
  <c r="I72" i="3"/>
  <c r="D73" i="3"/>
  <c r="F73" i="3"/>
  <c r="I73" i="3"/>
  <c r="D74" i="3"/>
  <c r="F74" i="3"/>
  <c r="I74" i="3"/>
  <c r="D75" i="3"/>
  <c r="F75" i="3"/>
  <c r="I75" i="3"/>
  <c r="D76" i="3"/>
  <c r="F76" i="3"/>
  <c r="I76" i="3"/>
  <c r="D408" i="3"/>
  <c r="F408" i="3"/>
  <c r="I408" i="3"/>
  <c r="D77" i="3"/>
  <c r="F77" i="3"/>
  <c r="I77" i="3"/>
  <c r="D78" i="3"/>
  <c r="F78" i="3"/>
  <c r="I78" i="3"/>
  <c r="D79" i="3"/>
  <c r="F79" i="3"/>
  <c r="I79" i="3"/>
  <c r="D80" i="3"/>
  <c r="F80" i="3"/>
  <c r="I80" i="3"/>
  <c r="D110" i="3"/>
  <c r="F110" i="3"/>
  <c r="I110" i="3"/>
  <c r="D111" i="3"/>
  <c r="F111" i="3"/>
  <c r="I111" i="3"/>
  <c r="D112" i="3"/>
  <c r="F112" i="3"/>
  <c r="I112" i="3"/>
  <c r="D113" i="3"/>
  <c r="F113" i="3"/>
  <c r="I113" i="3"/>
  <c r="D114" i="3"/>
  <c r="F114" i="3"/>
  <c r="I114" i="3"/>
  <c r="D115" i="3"/>
  <c r="F115" i="3"/>
  <c r="I115" i="3"/>
  <c r="D116" i="3"/>
  <c r="F116" i="3"/>
  <c r="I116" i="3"/>
  <c r="D117" i="3"/>
  <c r="F117" i="3"/>
  <c r="I117" i="3"/>
  <c r="D119" i="3"/>
  <c r="F119" i="3"/>
  <c r="I119" i="3"/>
  <c r="D120" i="3"/>
  <c r="F120" i="3"/>
  <c r="I120" i="3"/>
  <c r="D121" i="3"/>
  <c r="F121" i="3"/>
  <c r="I121" i="3"/>
  <c r="D122" i="3"/>
  <c r="F122" i="3"/>
  <c r="I122" i="3"/>
  <c r="D123" i="3"/>
  <c r="F123" i="3"/>
  <c r="I123" i="3"/>
  <c r="D124" i="3"/>
  <c r="F124" i="3"/>
  <c r="I124" i="3"/>
  <c r="D125" i="3"/>
  <c r="F125" i="3"/>
  <c r="I125" i="3"/>
  <c r="D126" i="3"/>
  <c r="F126" i="3"/>
  <c r="I126" i="3"/>
  <c r="D127" i="3"/>
  <c r="F127" i="3"/>
  <c r="I127" i="3"/>
  <c r="D128" i="3"/>
  <c r="F128" i="3"/>
  <c r="I128" i="3"/>
  <c r="D129" i="3"/>
  <c r="F129" i="3"/>
  <c r="I129" i="3"/>
  <c r="D130" i="3"/>
  <c r="F130" i="3"/>
  <c r="I130" i="3"/>
  <c r="D131" i="3"/>
  <c r="F131" i="3"/>
  <c r="I131" i="3"/>
  <c r="D132" i="3"/>
  <c r="F132" i="3"/>
  <c r="I132" i="3"/>
  <c r="D133" i="3"/>
  <c r="F133" i="3"/>
  <c r="I133" i="3"/>
  <c r="D134" i="3"/>
  <c r="F134" i="3"/>
  <c r="I134" i="3"/>
  <c r="D135" i="3"/>
  <c r="F135" i="3"/>
  <c r="I135" i="3"/>
  <c r="D136" i="3"/>
  <c r="F136" i="3"/>
  <c r="I136" i="3"/>
  <c r="D138" i="3"/>
  <c r="F138" i="3"/>
  <c r="D139" i="3"/>
  <c r="F139" i="3"/>
  <c r="D140" i="3"/>
  <c r="F140" i="3"/>
  <c r="I140" i="3"/>
  <c r="D141" i="3"/>
  <c r="F141" i="3"/>
  <c r="I141" i="3"/>
  <c r="D143" i="3"/>
  <c r="F143" i="3"/>
  <c r="I143" i="3"/>
  <c r="D144" i="3"/>
  <c r="F144" i="3"/>
  <c r="I144" i="3"/>
  <c r="D145" i="3"/>
  <c r="F145" i="3"/>
  <c r="I145" i="3"/>
  <c r="D146" i="3"/>
  <c r="F146" i="3"/>
  <c r="I146" i="3"/>
  <c r="D163" i="3"/>
  <c r="F163" i="3"/>
  <c r="I163" i="3"/>
  <c r="D164" i="3"/>
  <c r="F164" i="3"/>
  <c r="I164" i="3"/>
  <c r="D165" i="3"/>
  <c r="F165" i="3"/>
  <c r="I165" i="3"/>
  <c r="D166" i="3"/>
  <c r="F166" i="3"/>
  <c r="I166" i="3"/>
  <c r="D167" i="3"/>
  <c r="F167" i="3"/>
  <c r="I167" i="3"/>
  <c r="D147" i="3"/>
  <c r="I147" i="3"/>
  <c r="D20" i="3"/>
  <c r="D21" i="3"/>
  <c r="D22" i="3"/>
  <c r="D23" i="3"/>
  <c r="D24" i="3"/>
  <c r="D25" i="3"/>
  <c r="D26" i="3"/>
  <c r="D27" i="3"/>
  <c r="D137" i="3"/>
  <c r="D332" i="3"/>
  <c r="D162" i="3"/>
  <c r="D402" i="3"/>
  <c r="D118" i="3"/>
  <c r="D69" i="3"/>
  <c r="D366" i="3"/>
  <c r="D397" i="3"/>
  <c r="D227" i="3"/>
  <c r="D329" i="3"/>
  <c r="D403" i="3"/>
  <c r="D190" i="3"/>
  <c r="D2" i="3"/>
  <c r="D275" i="3"/>
  <c r="D396" i="3"/>
  <c r="D356" i="3"/>
  <c r="D409" i="3"/>
  <c r="D407" i="3"/>
  <c r="D330" i="3"/>
  <c r="D331" i="3"/>
  <c r="D3" i="3"/>
  <c r="D4" i="3"/>
  <c r="D5" i="3"/>
  <c r="D6" i="3"/>
  <c r="D7" i="3"/>
  <c r="D8" i="3"/>
  <c r="D9" i="3"/>
  <c r="D10" i="3"/>
  <c r="D11" i="3"/>
  <c r="D12" i="3"/>
  <c r="D13" i="3"/>
  <c r="D14" i="3"/>
  <c r="D15" i="3"/>
  <c r="D17" i="3"/>
  <c r="D18" i="3"/>
  <c r="D19" i="3"/>
  <c r="D404" i="3"/>
  <c r="F404" i="3"/>
  <c r="F137" i="3"/>
  <c r="F332" i="3"/>
  <c r="F162" i="3"/>
  <c r="F402" i="3"/>
  <c r="F118" i="3"/>
  <c r="F69" i="3"/>
  <c r="F366" i="3"/>
  <c r="F397" i="3"/>
  <c r="F227" i="3"/>
  <c r="F329" i="3"/>
  <c r="F403" i="3"/>
  <c r="F190" i="3"/>
  <c r="F2" i="3"/>
  <c r="F275" i="3"/>
  <c r="F396" i="3"/>
  <c r="F356" i="3"/>
  <c r="F409" i="3"/>
  <c r="F407" i="3"/>
  <c r="F330" i="3"/>
  <c r="F331" i="3"/>
  <c r="F3" i="3"/>
  <c r="F4" i="3"/>
  <c r="F5" i="3"/>
  <c r="F6" i="3"/>
  <c r="F7" i="3"/>
  <c r="F8" i="3"/>
  <c r="F9" i="3"/>
  <c r="F10" i="3"/>
  <c r="F11" i="3"/>
  <c r="F12" i="3"/>
  <c r="F13" i="3"/>
  <c r="F14" i="3"/>
  <c r="F15" i="3"/>
  <c r="F17" i="3"/>
  <c r="F18" i="3"/>
  <c r="F19" i="3"/>
  <c r="F20" i="3"/>
  <c r="F21" i="3"/>
  <c r="F22" i="3"/>
  <c r="F23" i="3"/>
  <c r="F24" i="3"/>
  <c r="F25" i="3"/>
  <c r="F26" i="3"/>
  <c r="F27" i="3"/>
  <c r="F1142" i="1"/>
  <c r="I3" i="3"/>
  <c r="I4" i="3"/>
  <c r="I5" i="3"/>
  <c r="I6" i="3"/>
  <c r="I7" i="3"/>
  <c r="I8" i="3"/>
  <c r="I9" i="3"/>
  <c r="I10" i="3"/>
  <c r="I11" i="3"/>
  <c r="I12" i="3"/>
  <c r="I13" i="3"/>
  <c r="I14" i="3"/>
  <c r="I15" i="3"/>
  <c r="I17" i="3"/>
  <c r="I18" i="3"/>
  <c r="I19" i="3"/>
  <c r="I20" i="3"/>
  <c r="I21" i="3"/>
  <c r="I22" i="3"/>
  <c r="I23" i="3"/>
  <c r="I24" i="3"/>
  <c r="I25" i="3"/>
  <c r="I26" i="3"/>
  <c r="I27" i="3"/>
  <c r="G1186" i="1"/>
  <c r="A2441" i="1"/>
  <c r="A2442" i="1"/>
  <c r="A2443" i="1"/>
  <c r="A1196" i="1"/>
  <c r="A263" i="1"/>
  <c r="L851" i="1"/>
  <c r="G851" i="1"/>
  <c r="F851" i="1"/>
  <c r="A851" i="1"/>
  <c r="A1072" i="1"/>
  <c r="A1073" i="1"/>
  <c r="F9" i="2"/>
  <c r="D9" i="2"/>
  <c r="A9" i="2"/>
  <c r="F8" i="2"/>
  <c r="D8" i="2"/>
  <c r="A8" i="2"/>
  <c r="F6" i="2"/>
  <c r="F7" i="2"/>
  <c r="F10" i="2"/>
  <c r="D10" i="2"/>
  <c r="A10" i="2"/>
  <c r="F4" i="2"/>
  <c r="F5" i="2"/>
  <c r="F224" i="2"/>
  <c r="F225" i="2"/>
  <c r="F933" i="2"/>
  <c r="F934" i="2"/>
  <c r="F1013" i="2"/>
  <c r="F1202" i="2"/>
  <c r="F1203" i="2"/>
  <c r="F1204" i="2"/>
  <c r="F1205" i="2"/>
  <c r="F1206" i="2"/>
  <c r="F1207" i="2"/>
  <c r="F1208" i="2"/>
  <c r="F1209" i="2"/>
  <c r="F1210" i="2"/>
  <c r="F1211" i="2"/>
  <c r="F1212" i="2"/>
  <c r="F1213" i="2"/>
  <c r="F1214" i="2"/>
  <c r="F1215" i="2"/>
  <c r="F1216" i="2"/>
  <c r="F1217" i="2"/>
  <c r="F1218" i="2"/>
  <c r="F1219" i="2"/>
  <c r="F1220" i="2"/>
  <c r="F1221" i="2"/>
  <c r="D6" i="2"/>
  <c r="D7" i="2"/>
  <c r="D4" i="2"/>
  <c r="D5" i="2"/>
  <c r="D224" i="2"/>
  <c r="D225" i="2"/>
  <c r="D933" i="2"/>
  <c r="D934" i="2"/>
  <c r="D1013"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A6" i="2"/>
  <c r="A7" i="2"/>
  <c r="A4" i="2"/>
  <c r="A5" i="2"/>
  <c r="A224" i="2"/>
  <c r="A225" i="2"/>
  <c r="A933" i="2"/>
  <c r="A934" i="2"/>
  <c r="A1013"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F14" i="2"/>
  <c r="D14" i="2"/>
  <c r="A14" i="2"/>
  <c r="F13" i="2"/>
  <c r="D13" i="2"/>
  <c r="A13" i="2"/>
  <c r="L1170" i="1"/>
  <c r="G1170" i="1"/>
  <c r="F1170" i="1"/>
  <c r="A1170" i="1"/>
  <c r="L1196" i="1"/>
  <c r="L1180" i="1"/>
  <c r="L1177" i="1"/>
  <c r="L1179" i="1"/>
  <c r="L1174" i="1"/>
  <c r="L1169" i="1"/>
  <c r="L1165" i="1"/>
  <c r="L1155" i="1"/>
  <c r="L1153" i="1"/>
  <c r="L1136" i="1"/>
  <c r="L1074" i="1"/>
  <c r="L1056" i="1"/>
  <c r="A1180" i="1"/>
  <c r="A1177" i="1"/>
  <c r="A1179" i="1"/>
  <c r="A1174" i="1"/>
  <c r="A1169" i="1"/>
  <c r="A1165" i="1"/>
  <c r="A1155" i="1"/>
  <c r="A1153" i="1"/>
  <c r="A1136" i="1"/>
  <c r="A1074" i="1"/>
  <c r="A1056" i="1"/>
  <c r="A1055" i="1"/>
  <c r="G1180" i="1"/>
  <c r="G1177" i="1"/>
  <c r="G1179" i="1"/>
  <c r="G1174" i="1"/>
  <c r="G1169" i="1"/>
  <c r="G1165" i="1"/>
  <c r="G1155" i="1"/>
  <c r="G1153" i="1"/>
  <c r="G1136" i="1"/>
  <c r="G1074" i="1"/>
  <c r="G1056" i="1"/>
  <c r="G1055" i="1"/>
  <c r="G1054" i="1"/>
  <c r="F263" i="1"/>
  <c r="F1196" i="1"/>
  <c r="F1180" i="1"/>
  <c r="F1177" i="1"/>
  <c r="F1179" i="1"/>
  <c r="F1174" i="1"/>
  <c r="F1169" i="1"/>
  <c r="F1165" i="1"/>
  <c r="F1155" i="1"/>
  <c r="F1153" i="1"/>
  <c r="F1136" i="1"/>
  <c r="F1074" i="1"/>
  <c r="F1056" i="1"/>
  <c r="F1055" i="1"/>
  <c r="F1054" i="1"/>
  <c r="L1045" i="1"/>
  <c r="G1045" i="1"/>
  <c r="F1045" i="1"/>
  <c r="A1045" i="1"/>
  <c r="G1129" i="1"/>
  <c r="F1129" i="1"/>
  <c r="A1129" i="1"/>
  <c r="L1129" i="1"/>
  <c r="L1073" i="1"/>
  <c r="L1072" i="1"/>
  <c r="L1046" i="1"/>
  <c r="L1054" i="1"/>
  <c r="L1110" i="1"/>
  <c r="L1118" i="1"/>
  <c r="A1046" i="1"/>
  <c r="A1054" i="1"/>
  <c r="A1110" i="1"/>
  <c r="A1118" i="1"/>
  <c r="F1046" i="1"/>
  <c r="F1110" i="1"/>
  <c r="F1118" i="1"/>
  <c r="G1115" i="1"/>
  <c r="G1073" i="1"/>
  <c r="G1072" i="1"/>
  <c r="G1046" i="1"/>
  <c r="G1110" i="1"/>
  <c r="G1118" i="1"/>
  <c r="A70" i="2"/>
  <c r="D70" i="2"/>
  <c r="F70" i="2"/>
  <c r="A48" i="2"/>
  <c r="D48" i="2"/>
  <c r="F48" i="2"/>
  <c r="A39" i="2"/>
  <c r="D39" i="2"/>
  <c r="F39" i="2"/>
  <c r="A33" i="2"/>
  <c r="D33" i="2"/>
  <c r="F33" i="2"/>
  <c r="A34" i="2"/>
  <c r="D34" i="2"/>
  <c r="F34" i="2"/>
  <c r="A26" i="2"/>
  <c r="D26" i="2"/>
  <c r="F26" i="2"/>
  <c r="A27" i="2"/>
  <c r="D27" i="2"/>
  <c r="F27" i="2"/>
  <c r="A52" i="2"/>
  <c r="D52" i="2"/>
  <c r="F52" i="2"/>
  <c r="A11" i="2"/>
  <c r="D11" i="2"/>
  <c r="F11" i="2"/>
  <c r="A12" i="2"/>
  <c r="D12" i="2"/>
  <c r="F12" i="2"/>
  <c r="A15" i="2"/>
  <c r="D15" i="2"/>
  <c r="F15" i="2"/>
  <c r="A1101" i="1"/>
  <c r="A1115" i="1"/>
  <c r="L1027" i="1"/>
  <c r="G1027" i="1"/>
  <c r="F1027" i="1"/>
  <c r="A1027" i="1"/>
  <c r="L1012" i="1"/>
  <c r="L1026" i="1"/>
  <c r="L1029" i="1"/>
  <c r="L1102" i="1"/>
  <c r="L1093" i="1"/>
  <c r="L1101" i="1"/>
  <c r="L1115" i="1"/>
  <c r="G1017" i="1"/>
  <c r="G1012" i="1"/>
  <c r="G1026" i="1"/>
  <c r="G1029" i="1"/>
  <c r="G1102" i="1"/>
  <c r="G1093" i="1"/>
  <c r="G1101" i="1"/>
  <c r="F1017" i="1"/>
  <c r="F1012" i="1"/>
  <c r="F1026" i="1"/>
  <c r="F1029" i="1"/>
  <c r="F1102" i="1"/>
  <c r="F1093" i="1"/>
  <c r="F1101" i="1"/>
  <c r="F1115" i="1"/>
  <c r="F1073" i="1"/>
  <c r="F1072" i="1"/>
  <c r="A1017" i="1"/>
  <c r="A1012" i="1"/>
  <c r="A1026" i="1"/>
  <c r="A1029" i="1"/>
  <c r="A1102" i="1"/>
  <c r="A1093" i="1"/>
  <c r="A125" i="2"/>
  <c r="D125" i="2"/>
  <c r="F125" i="2"/>
  <c r="A103" i="2"/>
  <c r="D103" i="2"/>
  <c r="F103" i="2"/>
  <c r="A104" i="2"/>
  <c r="D104" i="2"/>
  <c r="F104" i="2"/>
  <c r="A105" i="2"/>
  <c r="D105" i="2"/>
  <c r="F105" i="2"/>
  <c r="A106" i="2"/>
  <c r="D106" i="2"/>
  <c r="F106" i="2"/>
  <c r="A107" i="2"/>
  <c r="D107" i="2"/>
  <c r="F107" i="2"/>
  <c r="A96" i="2"/>
  <c r="D96" i="2"/>
  <c r="F96" i="2"/>
  <c r="A97" i="2"/>
  <c r="D97" i="2"/>
  <c r="F97" i="2"/>
  <c r="A82" i="2"/>
  <c r="D82" i="2"/>
  <c r="F82" i="2"/>
  <c r="D257" i="2"/>
  <c r="F553" i="2"/>
  <c r="D553" i="2"/>
  <c r="A553" i="2"/>
  <c r="A881" i="1"/>
  <c r="F881" i="1"/>
  <c r="A882" i="1"/>
  <c r="F882" i="1"/>
  <c r="A916" i="1"/>
  <c r="F916" i="1"/>
  <c r="A917" i="1"/>
  <c r="F917" i="1"/>
  <c r="A943" i="1"/>
  <c r="F943" i="1"/>
  <c r="A983" i="1"/>
  <c r="F983" i="1"/>
  <c r="G881" i="1"/>
  <c r="L881" i="1"/>
  <c r="G882" i="1"/>
  <c r="L882" i="1"/>
  <c r="G916" i="1"/>
  <c r="L916" i="1"/>
  <c r="G917" i="1"/>
  <c r="L917" i="1"/>
  <c r="G943" i="1"/>
  <c r="L943" i="1"/>
  <c r="G983" i="1"/>
  <c r="L983" i="1"/>
  <c r="L1017" i="1"/>
  <c r="A552" i="2"/>
  <c r="D552" i="2"/>
  <c r="F552" i="2"/>
  <c r="A554" i="2"/>
  <c r="D554" i="2"/>
  <c r="F554" i="2"/>
  <c r="A555" i="2"/>
  <c r="D555" i="2"/>
  <c r="F555" i="2"/>
  <c r="A517" i="2"/>
  <c r="D517" i="2"/>
  <c r="F517" i="2"/>
  <c r="A483" i="2"/>
  <c r="D483" i="2"/>
  <c r="F483" i="2"/>
  <c r="A421" i="2"/>
  <c r="D421" i="2"/>
  <c r="F421" i="2"/>
  <c r="A422" i="2"/>
  <c r="D422" i="2"/>
  <c r="F422" i="2"/>
  <c r="A391" i="2"/>
  <c r="D391" i="2"/>
  <c r="F391" i="2"/>
  <c r="A392" i="2"/>
  <c r="D392" i="2"/>
  <c r="F392" i="2"/>
  <c r="A393" i="2"/>
  <c r="D393" i="2"/>
  <c r="F393" i="2"/>
  <c r="A358" i="2"/>
  <c r="D358" i="2"/>
  <c r="F358" i="2"/>
  <c r="A359" i="2"/>
  <c r="D359" i="2"/>
  <c r="F359" i="2"/>
  <c r="A329" i="2"/>
  <c r="D329" i="2"/>
  <c r="F329" i="2"/>
  <c r="A285" i="2"/>
  <c r="D285" i="2"/>
  <c r="F285" i="2"/>
  <c r="A286" i="2"/>
  <c r="D286" i="2"/>
  <c r="F286" i="2"/>
  <c r="A257" i="2"/>
  <c r="F257" i="2"/>
  <c r="A258" i="2"/>
  <c r="D258" i="2"/>
  <c r="F258" i="2"/>
  <c r="A259" i="2"/>
  <c r="D259" i="2"/>
  <c r="F259" i="2"/>
  <c r="A196" i="2"/>
  <c r="D196" i="2"/>
  <c r="F196" i="2"/>
  <c r="A118" i="2"/>
  <c r="D118" i="2"/>
  <c r="F118" i="2"/>
  <c r="A551" i="2"/>
  <c r="A629" i="2"/>
  <c r="A627" i="2"/>
  <c r="A625" i="2"/>
  <c r="A660" i="2"/>
  <c r="A661" i="2"/>
  <c r="D661" i="2"/>
  <c r="F661" i="2"/>
  <c r="D625" i="2"/>
  <c r="F625" i="2"/>
  <c r="A626" i="2"/>
  <c r="D626" i="2"/>
  <c r="F626" i="2"/>
  <c r="D627" i="2"/>
  <c r="F627" i="2"/>
  <c r="A628" i="2"/>
  <c r="D628" i="2"/>
  <c r="F628" i="2"/>
  <c r="D629" i="2"/>
  <c r="F629" i="2"/>
  <c r="A630" i="2"/>
  <c r="D630" i="2"/>
  <c r="F630" i="2"/>
  <c r="D551" i="2"/>
  <c r="F551" i="2"/>
  <c r="A702" i="2"/>
  <c r="A701" i="2"/>
  <c r="A700" i="2"/>
  <c r="A699" i="2"/>
  <c r="A698" i="2"/>
  <c r="A745" i="2"/>
  <c r="A744" i="2"/>
  <c r="F743" i="2"/>
  <c r="D743" i="2"/>
  <c r="A743" i="2"/>
  <c r="F742" i="2"/>
  <c r="D742" i="2"/>
  <c r="A742" i="2"/>
  <c r="A741" i="2"/>
  <c r="A798" i="2"/>
  <c r="A797" i="2"/>
  <c r="F343" i="1"/>
  <c r="G343" i="1"/>
  <c r="A343" i="1"/>
  <c r="F840" i="2"/>
  <c r="D840" i="2"/>
  <c r="A840" i="2"/>
  <c r="A839" i="2"/>
  <c r="A838" i="2"/>
  <c r="A418" i="1"/>
  <c r="A422" i="1"/>
  <c r="A535" i="1"/>
  <c r="A568" i="1"/>
  <c r="A661" i="1"/>
  <c r="L418" i="1"/>
  <c r="L422" i="1"/>
  <c r="L535" i="1"/>
  <c r="L568" i="1"/>
  <c r="L661" i="1"/>
  <c r="F418" i="1"/>
  <c r="G418" i="1"/>
  <c r="F422" i="1"/>
  <c r="G422" i="1"/>
  <c r="F535" i="1"/>
  <c r="G535" i="1"/>
  <c r="F568" i="1"/>
  <c r="G568" i="1"/>
  <c r="F661" i="1"/>
  <c r="G661" i="1"/>
  <c r="A879" i="2"/>
  <c r="D839" i="2"/>
  <c r="F839" i="2"/>
  <c r="D797" i="2"/>
  <c r="F797" i="2"/>
  <c r="D798" i="2"/>
  <c r="F798" i="2"/>
  <c r="D741" i="2"/>
  <c r="F741" i="2"/>
  <c r="D744" i="2"/>
  <c r="F744" i="2"/>
  <c r="D745" i="2"/>
  <c r="F745" i="2"/>
  <c r="D698" i="2"/>
  <c r="F698" i="2"/>
  <c r="D699" i="2"/>
  <c r="F699" i="2"/>
  <c r="D700" i="2"/>
  <c r="F700" i="2"/>
  <c r="D701" i="2"/>
  <c r="F701" i="2"/>
  <c r="D702" i="2"/>
  <c r="F702" i="2"/>
  <c r="D660" i="2"/>
  <c r="F660" i="2"/>
  <c r="A878" i="2"/>
  <c r="A932" i="2"/>
  <c r="A137" i="1"/>
  <c r="F137" i="1"/>
  <c r="G137" i="1"/>
  <c r="L137" i="1"/>
  <c r="A626" i="1"/>
  <c r="F626" i="1"/>
  <c r="G626" i="1"/>
  <c r="L626" i="1"/>
  <c r="A627" i="1"/>
  <c r="F627" i="1"/>
  <c r="G627" i="1"/>
  <c r="L627" i="1"/>
  <c r="A266" i="1"/>
  <c r="F266" i="1"/>
  <c r="G266" i="1"/>
  <c r="L266" i="1"/>
  <c r="A267" i="1"/>
  <c r="F267" i="1"/>
  <c r="G267" i="1"/>
  <c r="L267" i="1"/>
  <c r="A306" i="1"/>
  <c r="F306" i="1"/>
  <c r="G306" i="1"/>
  <c r="L306" i="1"/>
  <c r="L343" i="1"/>
  <c r="A1190" i="1"/>
  <c r="A1056" i="2"/>
  <c r="F879" i="2"/>
  <c r="F838" i="2"/>
  <c r="F1008" i="2"/>
  <c r="F1009" i="2"/>
  <c r="F1010" i="2"/>
  <c r="F1011" i="2"/>
  <c r="F1012" i="2"/>
  <c r="F930" i="2"/>
  <c r="F931" i="2"/>
  <c r="F932" i="2"/>
  <c r="F878" i="2"/>
  <c r="D3" i="2"/>
  <c r="D1007" i="2"/>
  <c r="D1008" i="2"/>
  <c r="D1009" i="2"/>
  <c r="D1010" i="2"/>
  <c r="D1011" i="2"/>
  <c r="D1012" i="2"/>
  <c r="D930" i="2"/>
  <c r="D931" i="2"/>
  <c r="D932" i="2"/>
  <c r="D878" i="2"/>
  <c r="D879" i="2"/>
  <c r="D838" i="2"/>
  <c r="A1009" i="2"/>
  <c r="A1010" i="2"/>
  <c r="A1011" i="2"/>
  <c r="A1012" i="2"/>
  <c r="A930" i="2"/>
  <c r="A931" i="2"/>
  <c r="A1163" i="2"/>
  <c r="A1057" i="2"/>
  <c r="A3" i="2"/>
  <c r="A1007" i="2"/>
  <c r="A1008" i="2"/>
  <c r="F1174" i="2"/>
  <c r="F1126" i="2"/>
  <c r="F1127" i="2"/>
  <c r="F1097" i="2"/>
  <c r="F1123" i="2"/>
  <c r="F1161" i="2"/>
  <c r="F1162" i="2"/>
  <c r="F1163" i="2"/>
  <c r="F1056" i="2"/>
  <c r="F1057" i="2"/>
  <c r="F3" i="2"/>
  <c r="F1007" i="2"/>
  <c r="D1174" i="2"/>
  <c r="D1126" i="2"/>
  <c r="D1127" i="2"/>
  <c r="D1097" i="2"/>
  <c r="D1123" i="2"/>
  <c r="D1161" i="2"/>
  <c r="D1162" i="2"/>
  <c r="D1163" i="2"/>
  <c r="D1056" i="2"/>
  <c r="D1057" i="2"/>
  <c r="A1173" i="2"/>
  <c r="A1174" i="2"/>
  <c r="A1126" i="2"/>
  <c r="A1127" i="2"/>
  <c r="A1097" i="2"/>
  <c r="A1123" i="2"/>
  <c r="A1161" i="2"/>
  <c r="A1162" i="2"/>
  <c r="A1172" i="2"/>
  <c r="A1171" i="2"/>
  <c r="A69" i="2"/>
  <c r="A68" i="2"/>
  <c r="A81" i="2"/>
  <c r="A80" i="2"/>
  <c r="A79" i="2"/>
  <c r="A95" i="2"/>
  <c r="A94" i="2"/>
  <c r="A93" i="2"/>
  <c r="A92" i="2"/>
  <c r="A117" i="2"/>
  <c r="A86" i="2"/>
  <c r="A87" i="2"/>
  <c r="A88" i="2"/>
  <c r="A89" i="2"/>
  <c r="A90" i="2"/>
  <c r="A91" i="2"/>
  <c r="F1173" i="2"/>
  <c r="F1172" i="2"/>
  <c r="F1171" i="2"/>
  <c r="F69" i="2"/>
  <c r="F68" i="2"/>
  <c r="F81" i="2"/>
  <c r="F80" i="2"/>
  <c r="F79" i="2"/>
  <c r="F95" i="2"/>
  <c r="F94" i="2"/>
  <c r="F93" i="2"/>
  <c r="F92" i="2"/>
  <c r="F91" i="2"/>
  <c r="F90" i="2"/>
  <c r="F89" i="2"/>
  <c r="F88" i="2"/>
  <c r="F87" i="2"/>
  <c r="F86" i="2"/>
  <c r="D1173" i="2"/>
  <c r="D1172" i="2"/>
  <c r="D1171" i="2"/>
  <c r="D69" i="2"/>
  <c r="D68" i="2"/>
  <c r="D81" i="2"/>
  <c r="D80" i="2"/>
  <c r="D79" i="2"/>
  <c r="D95" i="2"/>
  <c r="D94" i="2"/>
  <c r="D93" i="2"/>
  <c r="D92" i="2"/>
  <c r="D91" i="2"/>
  <c r="D90" i="2"/>
  <c r="D89" i="2"/>
  <c r="D88" i="2"/>
  <c r="D87" i="2"/>
  <c r="D86" i="2"/>
  <c r="L136" i="1"/>
  <c r="L1194" i="1"/>
  <c r="L1193" i="1"/>
  <c r="L1192" i="1"/>
  <c r="L1191" i="1"/>
  <c r="L1190" i="1"/>
  <c r="L111" i="1"/>
  <c r="L75" i="1"/>
  <c r="L74" i="1"/>
  <c r="L1052" i="1"/>
  <c r="L1051" i="1"/>
  <c r="G136" i="1"/>
  <c r="G1194" i="1"/>
  <c r="G1193" i="1"/>
  <c r="G1192" i="1"/>
  <c r="G1191" i="1"/>
  <c r="G1190" i="1"/>
  <c r="G111" i="1"/>
  <c r="G75" i="1"/>
  <c r="F136" i="1"/>
  <c r="F1194" i="1"/>
  <c r="F1193" i="1"/>
  <c r="F1192" i="1"/>
  <c r="F1191" i="1"/>
  <c r="F1190" i="1"/>
  <c r="F111" i="1"/>
  <c r="F75" i="1"/>
  <c r="A136" i="1"/>
  <c r="A1194" i="1"/>
  <c r="A1193" i="1"/>
  <c r="A1192" i="1"/>
  <c r="A1191" i="1"/>
  <c r="A111" i="1"/>
  <c r="A75" i="1"/>
  <c r="A74" i="1"/>
  <c r="A1052" i="1"/>
  <c r="A1051" i="1"/>
  <c r="A996" i="1"/>
  <c r="L996" i="1"/>
  <c r="A116" i="2"/>
  <c r="A124" i="2"/>
  <c r="A150" i="2"/>
  <c r="A149" i="2"/>
  <c r="A148" i="2"/>
  <c r="A147" i="2"/>
  <c r="G1051" i="1"/>
  <c r="G1052" i="1"/>
  <c r="G74" i="1"/>
  <c r="F1051" i="1"/>
  <c r="F1052" i="1"/>
  <c r="F74" i="1"/>
  <c r="A964" i="1"/>
  <c r="L964" i="1"/>
  <c r="A963" i="1"/>
  <c r="A937" i="1"/>
  <c r="G963" i="1"/>
  <c r="G964" i="1"/>
  <c r="G996" i="1"/>
  <c r="F963" i="1"/>
  <c r="F964" i="1"/>
  <c r="F996" i="1"/>
  <c r="L963" i="1"/>
  <c r="A195" i="2"/>
  <c r="F194" i="2"/>
  <c r="F195" i="2"/>
  <c r="F147" i="2"/>
  <c r="F148" i="2"/>
  <c r="F149" i="2"/>
  <c r="F150" i="2"/>
  <c r="F124" i="2"/>
  <c r="F116" i="2"/>
  <c r="F117" i="2"/>
  <c r="D194" i="2"/>
  <c r="D195" i="2"/>
  <c r="D147" i="2"/>
  <c r="D148" i="2"/>
  <c r="D149" i="2"/>
  <c r="D150" i="2"/>
  <c r="D124" i="2"/>
  <c r="D116" i="2"/>
  <c r="D117" i="2"/>
  <c r="A194" i="2"/>
  <c r="A256" i="2"/>
  <c r="A255" i="2"/>
  <c r="A254" i="2"/>
  <c r="A223" i="2"/>
  <c r="A222" i="2"/>
  <c r="F223" i="2"/>
  <c r="F254" i="2"/>
  <c r="F255" i="2"/>
  <c r="F256" i="2"/>
  <c r="D223" i="2"/>
  <c r="D254" i="2"/>
  <c r="D255" i="2"/>
  <c r="D256" i="2"/>
  <c r="A284" i="2"/>
  <c r="A283" i="2"/>
  <c r="A282" i="2"/>
  <c r="A281" i="2"/>
  <c r="A280" i="2"/>
  <c r="F280" i="2"/>
  <c r="F281" i="2"/>
  <c r="F282" i="2"/>
  <c r="F283" i="2"/>
  <c r="F284" i="2"/>
  <c r="F222" i="2"/>
  <c r="D280" i="2"/>
  <c r="D281" i="2"/>
  <c r="D282" i="2"/>
  <c r="D283" i="2"/>
  <c r="D284" i="2"/>
  <c r="D222" i="2"/>
  <c r="A279" i="2"/>
  <c r="A278" i="2"/>
  <c r="A328" i="2"/>
  <c r="A327" i="2"/>
  <c r="A326" i="2"/>
  <c r="F325" i="2"/>
  <c r="F326" i="2"/>
  <c r="F327" i="2"/>
  <c r="F328" i="2"/>
  <c r="F278" i="2"/>
  <c r="F279" i="2"/>
  <c r="D325" i="2"/>
  <c r="D326" i="2"/>
  <c r="D327" i="2"/>
  <c r="D328" i="2"/>
  <c r="D278" i="2"/>
  <c r="D279" i="2"/>
  <c r="A325" i="2"/>
  <c r="A324" i="2"/>
  <c r="F420" i="2"/>
  <c r="F388" i="2"/>
  <c r="F389" i="2"/>
  <c r="F390" i="2"/>
  <c r="F357" i="2"/>
  <c r="F322" i="2"/>
  <c r="F323" i="2"/>
  <c r="F324" i="2"/>
  <c r="D420" i="2"/>
  <c r="D388" i="2"/>
  <c r="D389" i="2"/>
  <c r="D390" i="2"/>
  <c r="D357" i="2"/>
  <c r="D322" i="2"/>
  <c r="D323" i="2"/>
  <c r="D324" i="2"/>
  <c r="A420" i="2"/>
  <c r="A388" i="2"/>
  <c r="A389" i="2"/>
  <c r="A390" i="2"/>
  <c r="A357" i="2"/>
  <c r="A322" i="2"/>
  <c r="A323" i="2"/>
  <c r="A516" i="2"/>
  <c r="A442" i="2"/>
  <c r="A418" i="2"/>
  <c r="A419" i="2"/>
  <c r="D516" i="2"/>
  <c r="D442" i="2"/>
  <c r="D418" i="2"/>
  <c r="D419" i="2"/>
  <c r="F516" i="2"/>
  <c r="F442" i="2"/>
  <c r="F418" i="2"/>
  <c r="F419" i="2"/>
  <c r="A482" i="2"/>
  <c r="L562" i="1"/>
  <c r="G562" i="1"/>
  <c r="F562" i="1"/>
  <c r="F621" i="2"/>
  <c r="F622" i="2"/>
  <c r="F623" i="2"/>
  <c r="F624" i="2"/>
  <c r="F581" i="2"/>
  <c r="F582" i="2"/>
  <c r="F583" i="2"/>
  <c r="F584" i="2"/>
  <c r="F547" i="2"/>
  <c r="F548" i="2"/>
  <c r="F549" i="2"/>
  <c r="F550" i="2"/>
  <c r="F514" i="2"/>
  <c r="F515" i="2"/>
  <c r="F479" i="2"/>
  <c r="F480" i="2"/>
  <c r="F481" i="2"/>
  <c r="F482" i="2"/>
  <c r="D621" i="2"/>
  <c r="D622" i="2"/>
  <c r="D623" i="2"/>
  <c r="D624" i="2"/>
  <c r="D581" i="2"/>
  <c r="D582" i="2"/>
  <c r="D583" i="2"/>
  <c r="D584" i="2"/>
  <c r="D547" i="2"/>
  <c r="D548" i="2"/>
  <c r="D549" i="2"/>
  <c r="D550" i="2"/>
  <c r="D514" i="2"/>
  <c r="D515" i="2"/>
  <c r="D479" i="2"/>
  <c r="D480" i="2"/>
  <c r="D481" i="2"/>
  <c r="D482" i="2"/>
  <c r="A621" i="2"/>
  <c r="A622" i="2"/>
  <c r="A623" i="2"/>
  <c r="A624" i="2"/>
  <c r="A581" i="2"/>
  <c r="A582" i="2"/>
  <c r="A583" i="2"/>
  <c r="A584" i="2"/>
  <c r="A547" i="2"/>
  <c r="A548" i="2"/>
  <c r="A549" i="2"/>
  <c r="A550" i="2"/>
  <c r="A514" i="2"/>
  <c r="A515" i="2"/>
  <c r="A479" i="2"/>
  <c r="A480" i="2"/>
  <c r="A481" i="2"/>
  <c r="A35" i="1"/>
  <c r="A793" i="2"/>
  <c r="A794" i="2"/>
  <c r="A795" i="2"/>
  <c r="A796" i="2"/>
  <c r="A692" i="2"/>
  <c r="A693" i="2"/>
  <c r="A655" i="2"/>
  <c r="A656" i="2"/>
  <c r="A657" i="2"/>
  <c r="A658" i="2"/>
  <c r="A659" i="2"/>
  <c r="A617" i="2"/>
  <c r="A618" i="2"/>
  <c r="A619" i="2"/>
  <c r="A620" i="2"/>
  <c r="D792" i="2"/>
  <c r="D793" i="2"/>
  <c r="D794" i="2"/>
  <c r="D795" i="2"/>
  <c r="D796" i="2"/>
  <c r="D692" i="2"/>
  <c r="D693" i="2"/>
  <c r="D655" i="2"/>
  <c r="D656" i="2"/>
  <c r="D657" i="2"/>
  <c r="D658" i="2"/>
  <c r="D659" i="2"/>
  <c r="D617" i="2"/>
  <c r="D618" i="2"/>
  <c r="D619" i="2"/>
  <c r="D620" i="2"/>
  <c r="F793" i="2"/>
  <c r="F794" i="2"/>
  <c r="F795" i="2"/>
  <c r="F796" i="2"/>
  <c r="F692" i="2"/>
  <c r="F693" i="2"/>
  <c r="F655" i="2"/>
  <c r="F656" i="2"/>
  <c r="F657" i="2"/>
  <c r="F658" i="2"/>
  <c r="F659" i="2"/>
  <c r="F617" i="2"/>
  <c r="F618" i="2"/>
  <c r="F619" i="2"/>
  <c r="F620" i="2"/>
  <c r="L339" i="1"/>
  <c r="G339" i="1"/>
  <c r="F339" i="1"/>
  <c r="A926" i="2"/>
  <c r="A927" i="2"/>
  <c r="A928" i="2"/>
  <c r="A929" i="2"/>
  <c r="A874" i="2"/>
  <c r="A875" i="2"/>
  <c r="A876" i="2"/>
  <c r="A877" i="2"/>
  <c r="A837" i="2"/>
  <c r="A787" i="2"/>
  <c r="A788" i="2"/>
  <c r="A789" i="2"/>
  <c r="A790" i="2"/>
  <c r="A791" i="2"/>
  <c r="A792" i="2"/>
  <c r="A969" i="2"/>
  <c r="A968" i="2"/>
  <c r="A967" i="2"/>
  <c r="A966" i="2"/>
  <c r="A965" i="2"/>
  <c r="A1006" i="2"/>
  <c r="A1054" i="2"/>
  <c r="A1055" i="2"/>
  <c r="A1003" i="2"/>
  <c r="A1004" i="2"/>
  <c r="A1005" i="2"/>
  <c r="A1053" i="2"/>
  <c r="A1052" i="2"/>
  <c r="A1051" i="2"/>
  <c r="A1050" i="2"/>
  <c r="A1049" i="2"/>
  <c r="A1048" i="2"/>
  <c r="A1096" i="2"/>
  <c r="A1095" i="2"/>
  <c r="A1170" i="2"/>
  <c r="A1125" i="2"/>
  <c r="A1124" i="2"/>
  <c r="A1169" i="2"/>
  <c r="A1168" i="2"/>
  <c r="A1167" i="2"/>
  <c r="A1166" i="2"/>
  <c r="A1165" i="2"/>
  <c r="A1164" i="2"/>
  <c r="A2376" i="1"/>
  <c r="A339" i="1"/>
  <c r="A414" i="1"/>
  <c r="A449" i="1"/>
  <c r="A476" i="1"/>
  <c r="A506" i="1"/>
  <c r="A595" i="1"/>
  <c r="A415" i="1"/>
  <c r="A562" i="1"/>
  <c r="A596" i="1"/>
  <c r="A690" i="1"/>
  <c r="A691" i="1"/>
  <c r="A788" i="1"/>
  <c r="A789" i="1"/>
  <c r="A790" i="1"/>
  <c r="A791" i="1"/>
  <c r="A816" i="1"/>
  <c r="A912" i="1"/>
  <c r="A931" i="1"/>
  <c r="A932" i="1"/>
  <c r="A933" i="1"/>
  <c r="A934" i="1"/>
  <c r="A935" i="1"/>
  <c r="A936" i="1"/>
  <c r="A1122" i="2"/>
  <c r="A1121" i="2"/>
  <c r="D968" i="2"/>
  <c r="D969" i="2"/>
  <c r="D926" i="2"/>
  <c r="D927" i="2"/>
  <c r="D928" i="2"/>
  <c r="D929" i="2"/>
  <c r="D874" i="2"/>
  <c r="D875" i="2"/>
  <c r="D876" i="2"/>
  <c r="D877" i="2"/>
  <c r="D837" i="2"/>
  <c r="D787" i="2"/>
  <c r="D788" i="2"/>
  <c r="D789" i="2"/>
  <c r="D790" i="2"/>
  <c r="D791" i="2"/>
  <c r="F1164" i="2"/>
  <c r="F1165" i="2"/>
  <c r="F1166" i="2"/>
  <c r="F1167" i="2"/>
  <c r="F1168" i="2"/>
  <c r="F1169" i="2"/>
  <c r="F1124" i="2"/>
  <c r="F1125" i="2"/>
  <c r="F1170" i="2"/>
  <c r="F1095" i="2"/>
  <c r="F1096" i="2"/>
  <c r="F1048" i="2"/>
  <c r="F1049" i="2"/>
  <c r="F1050" i="2"/>
  <c r="F1051" i="2"/>
  <c r="F1052" i="2"/>
  <c r="F1053" i="2"/>
  <c r="F1054" i="2"/>
  <c r="F1055" i="2"/>
  <c r="F1003" i="2"/>
  <c r="F1004" i="2"/>
  <c r="F1005" i="2"/>
  <c r="F1006" i="2"/>
  <c r="F965" i="2"/>
  <c r="F966" i="2"/>
  <c r="F967" i="2"/>
  <c r="F968" i="2"/>
  <c r="F969" i="2"/>
  <c r="F926" i="2"/>
  <c r="F927" i="2"/>
  <c r="F928" i="2"/>
  <c r="F929" i="2"/>
  <c r="F874" i="2"/>
  <c r="F875" i="2"/>
  <c r="F876" i="2"/>
  <c r="F877" i="2"/>
  <c r="F837" i="2"/>
  <c r="F787" i="2"/>
  <c r="F788" i="2"/>
  <c r="F789" i="2"/>
  <c r="F790" i="2"/>
  <c r="F791" i="2"/>
  <c r="F792" i="2"/>
  <c r="D1164" i="2"/>
  <c r="D1165" i="2"/>
  <c r="D1166" i="2"/>
  <c r="D1167" i="2"/>
  <c r="D1168" i="2"/>
  <c r="D1169" i="2"/>
  <c r="D1124" i="2"/>
  <c r="D1125" i="2"/>
  <c r="D1170" i="2"/>
  <c r="D1095" i="2"/>
  <c r="D1096" i="2"/>
  <c r="D1048" i="2"/>
  <c r="D1049" i="2"/>
  <c r="D1050" i="2"/>
  <c r="D1051" i="2"/>
  <c r="D1052" i="2"/>
  <c r="D1053" i="2"/>
  <c r="D1054" i="2"/>
  <c r="D1055" i="2"/>
  <c r="D1003" i="2"/>
  <c r="D1004" i="2"/>
  <c r="D1005" i="2"/>
  <c r="D1006" i="2"/>
  <c r="D965" i="2"/>
  <c r="D966" i="2"/>
  <c r="D967" i="2"/>
  <c r="A1094" i="2"/>
  <c r="A413" i="1"/>
  <c r="A1093" i="2"/>
  <c r="A1092" i="2"/>
  <c r="A1047" i="2"/>
  <c r="A1046" i="2"/>
  <c r="A381" i="1"/>
  <c r="A338" i="1"/>
  <c r="A1002" i="2"/>
  <c r="A1001" i="2"/>
  <c r="A964" i="2"/>
  <c r="A963" i="2"/>
  <c r="A962" i="2"/>
  <c r="A337" i="1"/>
  <c r="A961" i="2"/>
  <c r="A925" i="2"/>
  <c r="A301" i="1"/>
  <c r="A924" i="2"/>
  <c r="A873" i="2"/>
  <c r="A258" i="1"/>
  <c r="A872" i="2"/>
  <c r="A836" i="2"/>
  <c r="A835" i="2"/>
  <c r="A834" i="2"/>
  <c r="A214" i="1"/>
  <c r="A833" i="2"/>
  <c r="A832" i="2"/>
  <c r="A170" i="1"/>
  <c r="A786" i="2"/>
  <c r="A785" i="2"/>
  <c r="F832" i="2"/>
  <c r="F833" i="2"/>
  <c r="F834" i="2"/>
  <c r="F835" i="2"/>
  <c r="F836" i="2"/>
  <c r="F872" i="2"/>
  <c r="F873" i="2"/>
  <c r="F924" i="2"/>
  <c r="F925" i="2"/>
  <c r="F961" i="2"/>
  <c r="F962" i="2"/>
  <c r="F963" i="2"/>
  <c r="F964" i="2"/>
  <c r="F1001" i="2"/>
  <c r="F1002" i="2"/>
  <c r="F1046" i="2"/>
  <c r="F1047" i="2"/>
  <c r="F1092" i="2"/>
  <c r="F1093" i="2"/>
  <c r="F1094" i="2"/>
  <c r="F1121" i="2"/>
  <c r="F1122" i="2"/>
  <c r="D833" i="2"/>
  <c r="D834" i="2"/>
  <c r="D835" i="2"/>
  <c r="D836" i="2"/>
  <c r="D872" i="2"/>
  <c r="D873" i="2"/>
  <c r="D924" i="2"/>
  <c r="D925" i="2"/>
  <c r="D961" i="2"/>
  <c r="D962" i="2"/>
  <c r="D963" i="2"/>
  <c r="D964" i="2"/>
  <c r="D1001" i="2"/>
  <c r="D1002" i="2"/>
  <c r="D1046" i="2"/>
  <c r="D1047" i="2"/>
  <c r="D1092" i="2"/>
  <c r="D1093" i="2"/>
  <c r="D1094" i="2"/>
  <c r="D1121" i="2"/>
  <c r="D1122" i="2"/>
  <c r="A134" i="1"/>
  <c r="A133" i="1"/>
  <c r="A106" i="1"/>
  <c r="A784" i="2"/>
  <c r="A783" i="2"/>
  <c r="A740" i="2"/>
  <c r="A739" i="2"/>
  <c r="A738" i="2"/>
  <c r="A697" i="2"/>
  <c r="A67" i="1"/>
  <c r="A696" i="2"/>
  <c r="A695" i="2"/>
  <c r="A694" i="2"/>
  <c r="A16" i="2"/>
  <c r="A17" i="2"/>
  <c r="L595" i="1"/>
  <c r="L415" i="1"/>
  <c r="L596" i="1"/>
  <c r="L690" i="1"/>
  <c r="L691" i="1"/>
  <c r="L788" i="1"/>
  <c r="L789" i="1"/>
  <c r="L790" i="1"/>
  <c r="L791" i="1"/>
  <c r="L816" i="1"/>
  <c r="L912" i="1"/>
  <c r="L931" i="1"/>
  <c r="L932" i="1"/>
  <c r="L933" i="1"/>
  <c r="L934" i="1"/>
  <c r="L935" i="1"/>
  <c r="L936" i="1"/>
  <c r="L937" i="1"/>
  <c r="G415" i="1"/>
  <c r="G596" i="1"/>
  <c r="G690" i="1"/>
  <c r="G691" i="1"/>
  <c r="G788" i="1"/>
  <c r="G789" i="1"/>
  <c r="G790" i="1"/>
  <c r="G791" i="1"/>
  <c r="G816" i="1"/>
  <c r="G912" i="1"/>
  <c r="G931" i="1"/>
  <c r="G932" i="1"/>
  <c r="G933" i="1"/>
  <c r="G934" i="1"/>
  <c r="G935" i="1"/>
  <c r="G936" i="1"/>
  <c r="G937" i="1"/>
  <c r="G595" i="1"/>
  <c r="F67" i="1"/>
  <c r="F106" i="1"/>
  <c r="F133" i="1"/>
  <c r="F134" i="1"/>
  <c r="F170" i="1"/>
  <c r="F214" i="1"/>
  <c r="F258" i="1"/>
  <c r="F301" i="1"/>
  <c r="F337" i="1"/>
  <c r="F338" i="1"/>
  <c r="F381" i="1"/>
  <c r="F413" i="1"/>
  <c r="F2376" i="1"/>
  <c r="F414" i="1"/>
  <c r="F449" i="1"/>
  <c r="F476" i="1"/>
  <c r="F506" i="1"/>
  <c r="F595" i="1"/>
  <c r="F415" i="1"/>
  <c r="F596" i="1"/>
  <c r="F690" i="1"/>
  <c r="F691" i="1"/>
  <c r="F788" i="1"/>
  <c r="F789" i="1"/>
  <c r="F790" i="1"/>
  <c r="F791" i="1"/>
  <c r="F816" i="1"/>
  <c r="F912" i="1"/>
  <c r="F931" i="1"/>
  <c r="F932" i="1"/>
  <c r="F933" i="1"/>
  <c r="F934" i="1"/>
  <c r="F935" i="1"/>
  <c r="F936" i="1"/>
  <c r="F937" i="1"/>
  <c r="A19" i="2"/>
  <c r="A18" i="2"/>
  <c r="A21" i="2"/>
  <c r="A20" i="2"/>
  <c r="A25" i="2"/>
  <c r="A24" i="2"/>
  <c r="A23" i="2"/>
  <c r="A22" i="2"/>
  <c r="A32" i="2"/>
  <c r="D32" i="2"/>
  <c r="D22" i="2"/>
  <c r="D23" i="2"/>
  <c r="D24" i="2"/>
  <c r="D25" i="2"/>
  <c r="D20" i="2"/>
  <c r="D21" i="2"/>
  <c r="D18" i="2"/>
  <c r="D19" i="2"/>
  <c r="D17" i="2"/>
  <c r="D16" i="2"/>
  <c r="D694" i="2"/>
  <c r="D695" i="2"/>
  <c r="D696" i="2"/>
  <c r="D697" i="2"/>
  <c r="D738" i="2"/>
  <c r="D739" i="2"/>
  <c r="D740" i="2"/>
  <c r="D783" i="2"/>
  <c r="D784" i="2"/>
  <c r="D785" i="2"/>
  <c r="D786" i="2"/>
  <c r="D832" i="2"/>
  <c r="D31" i="2"/>
  <c r="F32" i="2"/>
  <c r="F22" i="2"/>
  <c r="F23" i="2"/>
  <c r="F24" i="2"/>
  <c r="F25" i="2"/>
  <c r="F20" i="2"/>
  <c r="F21" i="2"/>
  <c r="F18" i="2"/>
  <c r="F19" i="2"/>
  <c r="F17" i="2"/>
  <c r="F16" i="2"/>
  <c r="F694" i="2"/>
  <c r="F695" i="2"/>
  <c r="F696" i="2"/>
  <c r="F697" i="2"/>
  <c r="F738" i="2"/>
  <c r="F739" i="2"/>
  <c r="F740" i="2"/>
  <c r="F783" i="2"/>
  <c r="F784" i="2"/>
  <c r="F785" i="2"/>
  <c r="F786" i="2"/>
  <c r="L106" i="1"/>
  <c r="L133" i="1"/>
  <c r="L134" i="1"/>
  <c r="L170" i="1"/>
  <c r="L214" i="1"/>
  <c r="L258" i="1"/>
  <c r="L301" i="1"/>
  <c r="L337" i="1"/>
  <c r="L338" i="1"/>
  <c r="L381" i="1"/>
  <c r="L413" i="1"/>
  <c r="L2376" i="1"/>
  <c r="L414" i="1"/>
  <c r="L449" i="1"/>
  <c r="L476" i="1"/>
  <c r="L506" i="1"/>
  <c r="G67" i="1"/>
  <c r="G106" i="1"/>
  <c r="G133" i="1"/>
  <c r="G134" i="1"/>
  <c r="G170" i="1"/>
  <c r="G214" i="1"/>
  <c r="G258" i="1"/>
  <c r="G301" i="1"/>
  <c r="G337" i="1"/>
  <c r="G338" i="1"/>
  <c r="G381" i="1"/>
  <c r="G413" i="1"/>
  <c r="G2376" i="1"/>
  <c r="G414" i="1"/>
  <c r="G449" i="1"/>
  <c r="G476" i="1"/>
  <c r="G506" i="1"/>
  <c r="G1010" i="1"/>
  <c r="A65" i="2"/>
  <c r="A66" i="2"/>
  <c r="A67" i="2"/>
  <c r="A57" i="2"/>
  <c r="A58" i="2"/>
  <c r="A51" i="2"/>
  <c r="A45" i="2"/>
  <c r="A46" i="2"/>
  <c r="A47" i="2"/>
  <c r="A38" i="2"/>
  <c r="A30" i="2"/>
  <c r="A31" i="2"/>
  <c r="F114" i="2"/>
  <c r="F115" i="2"/>
  <c r="F100" i="2"/>
  <c r="F101" i="2"/>
  <c r="F102" i="2"/>
  <c r="F76" i="2"/>
  <c r="F77" i="2"/>
  <c r="F78" i="2"/>
  <c r="F64" i="2"/>
  <c r="F65" i="2"/>
  <c r="F66" i="2"/>
  <c r="F67" i="2"/>
  <c r="F57" i="2"/>
  <c r="F58" i="2"/>
  <c r="F51" i="2"/>
  <c r="F45" i="2"/>
  <c r="F46" i="2"/>
  <c r="F47" i="2"/>
  <c r="F38" i="2"/>
  <c r="F30" i="2"/>
  <c r="F31" i="2"/>
  <c r="D114" i="2"/>
  <c r="D115" i="2"/>
  <c r="D100" i="2"/>
  <c r="D101" i="2"/>
  <c r="D102" i="2"/>
  <c r="D76" i="2"/>
  <c r="D77" i="2"/>
  <c r="D78" i="2"/>
  <c r="D64" i="2"/>
  <c r="D65" i="2"/>
  <c r="D66" i="2"/>
  <c r="D67" i="2"/>
  <c r="D57" i="2"/>
  <c r="D58" i="2"/>
  <c r="D51" i="2"/>
  <c r="D45" i="2"/>
  <c r="D46" i="2"/>
  <c r="D47" i="2"/>
  <c r="D38" i="2"/>
  <c r="D30" i="2"/>
  <c r="D29" i="2"/>
  <c r="A114" i="2"/>
  <c r="A115" i="2"/>
  <c r="A100" i="2"/>
  <c r="A101" i="2"/>
  <c r="A102" i="2"/>
  <c r="A76" i="2"/>
  <c r="A77" i="2"/>
  <c r="A78" i="2"/>
  <c r="A64" i="2"/>
  <c r="A1010" i="1"/>
  <c r="A1022" i="1"/>
  <c r="A1050" i="1"/>
  <c r="A1122" i="1"/>
  <c r="A1123" i="1"/>
  <c r="A1143" i="1"/>
  <c r="A1144" i="1"/>
  <c r="A1145" i="1"/>
  <c r="A1149" i="1"/>
  <c r="A1160" i="1"/>
  <c r="A1161" i="1"/>
  <c r="A1162" i="1"/>
  <c r="A1163" i="1"/>
  <c r="L1010" i="1"/>
  <c r="L1022" i="1"/>
  <c r="L1050" i="1"/>
  <c r="L1122" i="1"/>
  <c r="L1123" i="1"/>
  <c r="L1143" i="1"/>
  <c r="L1144" i="1"/>
  <c r="L1145" i="1"/>
  <c r="L1149" i="1"/>
  <c r="L1160" i="1"/>
  <c r="L1161" i="1"/>
  <c r="L1162" i="1"/>
  <c r="L1163" i="1"/>
  <c r="L67" i="1"/>
  <c r="G1022" i="1"/>
  <c r="G1050" i="1"/>
  <c r="G1122" i="1"/>
  <c r="G1123" i="1"/>
  <c r="G1143" i="1"/>
  <c r="G1144" i="1"/>
  <c r="G1145" i="1"/>
  <c r="G1149" i="1"/>
  <c r="G1160" i="1"/>
  <c r="G1161" i="1"/>
  <c r="G1162" i="1"/>
  <c r="G1163" i="1"/>
  <c r="F1010" i="1"/>
  <c r="F1022" i="1"/>
  <c r="F1050" i="1"/>
  <c r="F1122" i="1"/>
  <c r="F1123" i="1"/>
  <c r="F1143" i="1"/>
  <c r="F1144" i="1"/>
  <c r="F1145" i="1"/>
  <c r="F1149" i="1"/>
  <c r="F1160" i="1"/>
  <c r="F1161" i="1"/>
  <c r="F1162" i="1"/>
  <c r="F1163" i="1"/>
  <c r="L1117" i="1"/>
  <c r="L1116" i="1"/>
  <c r="L1108" i="1"/>
  <c r="L1100" i="1"/>
  <c r="L1099" i="1"/>
  <c r="L1098" i="1"/>
  <c r="L1097" i="1"/>
  <c r="F43" i="2"/>
  <c r="F44" i="2"/>
  <c r="F35" i="2"/>
  <c r="F36" i="2"/>
  <c r="F37" i="2"/>
  <c r="F28" i="2"/>
  <c r="F29" i="2"/>
  <c r="D43" i="2"/>
  <c r="D44" i="2"/>
  <c r="D35" i="2"/>
  <c r="D36" i="2"/>
  <c r="D37" i="2"/>
  <c r="D28" i="2"/>
  <c r="A43" i="2"/>
  <c r="A44" i="2"/>
  <c r="A35" i="2"/>
  <c r="A36" i="2"/>
  <c r="A37" i="2"/>
  <c r="A28" i="2"/>
  <c r="A29" i="2"/>
  <c r="G1099" i="1"/>
  <c r="G1100" i="1"/>
  <c r="G1108" i="1"/>
  <c r="G1116" i="1"/>
  <c r="G1117" i="1"/>
  <c r="F1099" i="1"/>
  <c r="F1100" i="1"/>
  <c r="F1108" i="1"/>
  <c r="F1116" i="1"/>
  <c r="F1117" i="1"/>
  <c r="A1099" i="1"/>
  <c r="A1100" i="1"/>
  <c r="A1108" i="1"/>
  <c r="A1116" i="1"/>
  <c r="A1117" i="1"/>
  <c r="L1088" i="1"/>
  <c r="L1087" i="1"/>
  <c r="L1086" i="1"/>
  <c r="L1067" i="1"/>
  <c r="L1066" i="1"/>
  <c r="L1065" i="1"/>
  <c r="F55" i="2"/>
  <c r="L1049" i="1"/>
  <c r="L1037" i="1"/>
  <c r="F74" i="2"/>
  <c r="F75" i="2"/>
  <c r="F63" i="2"/>
  <c r="F53" i="2"/>
  <c r="F54" i="2"/>
  <c r="F56" i="2"/>
  <c r="F49" i="2"/>
  <c r="F50" i="2"/>
  <c r="F41" i="2"/>
  <c r="F42" i="2"/>
  <c r="D75" i="2"/>
  <c r="D63" i="2"/>
  <c r="D53" i="2"/>
  <c r="D54" i="2"/>
  <c r="D55" i="2"/>
  <c r="D56" i="2"/>
  <c r="D49" i="2"/>
  <c r="D50" i="2"/>
  <c r="D41" i="2"/>
  <c r="D42" i="2"/>
  <c r="A75" i="2"/>
  <c r="A63" i="2"/>
  <c r="A53" i="2"/>
  <c r="A54" i="2"/>
  <c r="A55" i="2"/>
  <c r="A56" i="2"/>
  <c r="A49" i="2"/>
  <c r="A50" i="2"/>
  <c r="A41" i="2"/>
  <c r="A42" i="2"/>
  <c r="L1021" i="1"/>
  <c r="L1020" i="1"/>
  <c r="L995" i="1"/>
  <c r="L977" i="1"/>
  <c r="L962" i="1"/>
  <c r="L961" i="1"/>
  <c r="L960" i="1"/>
  <c r="L959" i="1"/>
  <c r="L930" i="1"/>
  <c r="L929" i="1"/>
  <c r="L911" i="1"/>
  <c r="L910" i="1"/>
  <c r="L909" i="1"/>
  <c r="L878" i="1"/>
  <c r="L849" i="1"/>
  <c r="L848" i="1"/>
  <c r="G847" i="1"/>
  <c r="L847" i="1"/>
  <c r="L846" i="1"/>
  <c r="L845" i="1"/>
  <c r="L844" i="1"/>
  <c r="L843" i="1"/>
  <c r="L842" i="1"/>
  <c r="L841" i="1"/>
  <c r="L815" i="1"/>
  <c r="L787" i="1"/>
  <c r="L786" i="1"/>
  <c r="L785" i="1"/>
  <c r="L784" i="1"/>
  <c r="L750" i="1"/>
  <c r="L722" i="1"/>
  <c r="L721" i="1"/>
  <c r="L720" i="1"/>
  <c r="F251" i="2"/>
  <c r="F252" i="2"/>
  <c r="F253" i="2"/>
  <c r="F221" i="2"/>
  <c r="F193" i="2"/>
  <c r="F167" i="2"/>
  <c r="F141" i="2"/>
  <c r="F142" i="2"/>
  <c r="F143" i="2"/>
  <c r="F144" i="2"/>
  <c r="F145" i="2"/>
  <c r="F146" i="2"/>
  <c r="F121" i="2"/>
  <c r="F122" i="2"/>
  <c r="F123" i="2"/>
  <c r="F112" i="2"/>
  <c r="F113" i="2"/>
  <c r="F99" i="2"/>
  <c r="F84" i="2"/>
  <c r="F85" i="2"/>
  <c r="D74" i="2"/>
  <c r="D251" i="2"/>
  <c r="D252" i="2"/>
  <c r="D253" i="2"/>
  <c r="D221" i="2"/>
  <c r="D193" i="2"/>
  <c r="D167" i="2"/>
  <c r="D141" i="2"/>
  <c r="D142" i="2"/>
  <c r="D143" i="2"/>
  <c r="D144" i="2"/>
  <c r="D145" i="2"/>
  <c r="D146" i="2"/>
  <c r="D121" i="2"/>
  <c r="D122" i="2"/>
  <c r="D123" i="2"/>
  <c r="D112" i="2"/>
  <c r="D113" i="2"/>
  <c r="D99" i="2"/>
  <c r="D84" i="2"/>
  <c r="D85" i="2"/>
  <c r="A251" i="2"/>
  <c r="A252" i="2"/>
  <c r="A253" i="2"/>
  <c r="A221" i="2"/>
  <c r="A193" i="2"/>
  <c r="A167" i="2"/>
  <c r="A141" i="2"/>
  <c r="A142" i="2"/>
  <c r="A143" i="2"/>
  <c r="A144" i="2"/>
  <c r="A145" i="2"/>
  <c r="A146" i="2"/>
  <c r="A121" i="2"/>
  <c r="A122" i="2"/>
  <c r="A123" i="2"/>
  <c r="A112" i="2"/>
  <c r="A113" i="2"/>
  <c r="A99" i="2"/>
  <c r="A84" i="2"/>
  <c r="A85" i="2"/>
  <c r="A74" i="2"/>
  <c r="G1097" i="1"/>
  <c r="G1098" i="1"/>
  <c r="F1097" i="1"/>
  <c r="F1098" i="1"/>
  <c r="G721" i="1"/>
  <c r="G722" i="1"/>
  <c r="G750" i="1"/>
  <c r="G784" i="1"/>
  <c r="G785" i="1"/>
  <c r="G786" i="1"/>
  <c r="G787" i="1"/>
  <c r="G815" i="1"/>
  <c r="G841" i="1"/>
  <c r="G842" i="1"/>
  <c r="G843" i="1"/>
  <c r="G844" i="1"/>
  <c r="G845" i="1"/>
  <c r="G846" i="1"/>
  <c r="G848" i="1"/>
  <c r="G849" i="1"/>
  <c r="G878" i="1"/>
  <c r="G909" i="1"/>
  <c r="G910" i="1"/>
  <c r="G911" i="1"/>
  <c r="G929" i="1"/>
  <c r="G930" i="1"/>
  <c r="G959" i="1"/>
  <c r="G960" i="1"/>
  <c r="G961" i="1"/>
  <c r="G962" i="1"/>
  <c r="G977" i="1"/>
  <c r="G995" i="1"/>
  <c r="G1020" i="1"/>
  <c r="G1021" i="1"/>
  <c r="G1037" i="1"/>
  <c r="G1049" i="1"/>
  <c r="G1065" i="1"/>
  <c r="G1066" i="1"/>
  <c r="G1067" i="1"/>
  <c r="G1086" i="1"/>
  <c r="G1087" i="1"/>
  <c r="G1088" i="1"/>
  <c r="F721" i="1"/>
  <c r="F722" i="1"/>
  <c r="F750" i="1"/>
  <c r="F784" i="1"/>
  <c r="F785" i="1"/>
  <c r="F786" i="1"/>
  <c r="F787" i="1"/>
  <c r="F815" i="1"/>
  <c r="F841" i="1"/>
  <c r="F842" i="1"/>
  <c r="F843" i="1"/>
  <c r="F844" i="1"/>
  <c r="F845" i="1"/>
  <c r="F846" i="1"/>
  <c r="F847" i="1"/>
  <c r="F848" i="1"/>
  <c r="F849" i="1"/>
  <c r="F878" i="1"/>
  <c r="F909" i="1"/>
  <c r="F910" i="1"/>
  <c r="F911" i="1"/>
  <c r="F929" i="1"/>
  <c r="F930" i="1"/>
  <c r="F959" i="1"/>
  <c r="F960" i="1"/>
  <c r="F961" i="1"/>
  <c r="F962" i="1"/>
  <c r="F977" i="1"/>
  <c r="F995" i="1"/>
  <c r="F1020" i="1"/>
  <c r="F1021" i="1"/>
  <c r="F1037" i="1"/>
  <c r="F1049" i="1"/>
  <c r="F1065" i="1"/>
  <c r="F1066" i="1"/>
  <c r="F1067" i="1"/>
  <c r="F1086" i="1"/>
  <c r="F1087" i="1"/>
  <c r="F1088" i="1"/>
  <c r="A721" i="1"/>
  <c r="A722" i="1"/>
  <c r="A750" i="1"/>
  <c r="A784" i="1"/>
  <c r="A785" i="1"/>
  <c r="A786" i="1"/>
  <c r="A787" i="1"/>
  <c r="A815" i="1"/>
  <c r="A841" i="1"/>
  <c r="A842" i="1"/>
  <c r="A843" i="1"/>
  <c r="A844" i="1"/>
  <c r="A845" i="1"/>
  <c r="A846" i="1"/>
  <c r="A847" i="1"/>
  <c r="A848" i="1"/>
  <c r="A849" i="1"/>
  <c r="A878" i="1"/>
  <c r="A909" i="1"/>
  <c r="A910" i="1"/>
  <c r="A911" i="1"/>
  <c r="A929" i="1"/>
  <c r="A930" i="1"/>
  <c r="A959" i="1"/>
  <c r="A960" i="1"/>
  <c r="A961" i="1"/>
  <c r="A962" i="1"/>
  <c r="A977" i="1"/>
  <c r="A995" i="1"/>
  <c r="A1020" i="1"/>
  <c r="A1021" i="1"/>
  <c r="A1037" i="1"/>
  <c r="A1049" i="1"/>
  <c r="A1065" i="1"/>
  <c r="A1066" i="1"/>
  <c r="A1067" i="1"/>
  <c r="A1086" i="1"/>
  <c r="A1087" i="1"/>
  <c r="A1088" i="1"/>
  <c r="A1097" i="1"/>
  <c r="A1098" i="1"/>
  <c r="L719" i="1"/>
  <c r="L689" i="1"/>
  <c r="L688" i="1"/>
  <c r="L687" i="1"/>
  <c r="L686" i="1"/>
  <c r="L657" i="1"/>
  <c r="L620" i="1"/>
  <c r="L619" i="1"/>
  <c r="L594" i="1"/>
  <c r="L561" i="1"/>
  <c r="L560" i="1"/>
  <c r="L531" i="1"/>
  <c r="L530" i="1"/>
  <c r="L908" i="1"/>
  <c r="L907" i="1"/>
  <c r="L877" i="1"/>
  <c r="L876" i="1"/>
  <c r="L875" i="1"/>
  <c r="F217" i="2"/>
  <c r="F218" i="2"/>
  <c r="F219" i="2"/>
  <c r="F220" i="2"/>
  <c r="F190" i="2"/>
  <c r="F191" i="2"/>
  <c r="F192" i="2"/>
  <c r="F579" i="2"/>
  <c r="F580" i="2"/>
  <c r="F545" i="2"/>
  <c r="F546" i="2"/>
  <c r="F513" i="2"/>
  <c r="F477" i="2"/>
  <c r="F478" i="2"/>
  <c r="F437" i="2"/>
  <c r="F438" i="2"/>
  <c r="F439" i="2"/>
  <c r="F440" i="2"/>
  <c r="F441" i="2"/>
  <c r="F414" i="2"/>
  <c r="F415" i="2"/>
  <c r="F416" i="2"/>
  <c r="F417" i="2"/>
  <c r="F384" i="2"/>
  <c r="F385" i="2"/>
  <c r="F386" i="2"/>
  <c r="F387" i="2"/>
  <c r="F355" i="2"/>
  <c r="F356" i="2"/>
  <c r="F320" i="2"/>
  <c r="F321" i="2"/>
  <c r="F277" i="2"/>
  <c r="F250" i="2"/>
  <c r="D217" i="2"/>
  <c r="D218" i="2"/>
  <c r="D219" i="2"/>
  <c r="D220" i="2"/>
  <c r="D190" i="2"/>
  <c r="D191" i="2"/>
  <c r="D192" i="2"/>
  <c r="D579" i="2"/>
  <c r="D580" i="2"/>
  <c r="D545" i="2"/>
  <c r="D546" i="2"/>
  <c r="D513" i="2"/>
  <c r="D477" i="2"/>
  <c r="D478" i="2"/>
  <c r="D437" i="2"/>
  <c r="D438" i="2"/>
  <c r="D439" i="2"/>
  <c r="D440" i="2"/>
  <c r="D441" i="2"/>
  <c r="D414" i="2"/>
  <c r="D415" i="2"/>
  <c r="D416" i="2"/>
  <c r="D417" i="2"/>
  <c r="D384" i="2"/>
  <c r="D385" i="2"/>
  <c r="D386" i="2"/>
  <c r="D387" i="2"/>
  <c r="D355" i="2"/>
  <c r="D356" i="2"/>
  <c r="D320" i="2"/>
  <c r="D321" i="2"/>
  <c r="D277" i="2"/>
  <c r="D250" i="2"/>
  <c r="A217" i="2"/>
  <c r="A218" i="2"/>
  <c r="A219" i="2"/>
  <c r="A220" i="2"/>
  <c r="A190" i="2"/>
  <c r="A191" i="2"/>
  <c r="A192" i="2"/>
  <c r="A579" i="2"/>
  <c r="A580" i="2"/>
  <c r="A545" i="2"/>
  <c r="A546" i="2"/>
  <c r="A513" i="2"/>
  <c r="A477" i="2"/>
  <c r="A478" i="2"/>
  <c r="A437" i="2"/>
  <c r="A438" i="2"/>
  <c r="A439" i="2"/>
  <c r="A440" i="2"/>
  <c r="A441" i="2"/>
  <c r="A414" i="2"/>
  <c r="A415" i="2"/>
  <c r="A416" i="2"/>
  <c r="A417" i="2"/>
  <c r="A384" i="2"/>
  <c r="A385" i="2"/>
  <c r="A386" i="2"/>
  <c r="A387" i="2"/>
  <c r="A355" i="2"/>
  <c r="A356" i="2"/>
  <c r="A320" i="2"/>
  <c r="A321" i="2"/>
  <c r="A277" i="2"/>
  <c r="A250" i="2"/>
  <c r="L874" i="1"/>
  <c r="L873" i="1"/>
  <c r="L872" i="1"/>
  <c r="L871" i="1"/>
  <c r="L870" i="1"/>
  <c r="L840" i="1"/>
  <c r="L839" i="1"/>
  <c r="L814" i="1"/>
  <c r="L783" i="1"/>
  <c r="L782" i="1"/>
  <c r="L781" i="1"/>
  <c r="L780" i="1"/>
  <c r="L749" i="1"/>
  <c r="L748" i="1"/>
  <c r="L718" i="1"/>
  <c r="L685" i="1"/>
  <c r="L684" i="1"/>
  <c r="L683" i="1"/>
  <c r="L682" i="1"/>
  <c r="L656" i="1"/>
  <c r="L618" i="1"/>
  <c r="L593" i="1"/>
  <c r="L592" i="1"/>
  <c r="L559" i="1"/>
  <c r="L558" i="1"/>
  <c r="L529" i="1"/>
  <c r="G749" i="1"/>
  <c r="G780" i="1"/>
  <c r="G781" i="1"/>
  <c r="G782" i="1"/>
  <c r="G783" i="1"/>
  <c r="G814" i="1"/>
  <c r="G839" i="1"/>
  <c r="G840" i="1"/>
  <c r="G870" i="1"/>
  <c r="G871" i="1"/>
  <c r="G872" i="1"/>
  <c r="G873" i="1"/>
  <c r="G874" i="1"/>
  <c r="G875" i="1"/>
  <c r="G876" i="1"/>
  <c r="G877" i="1"/>
  <c r="G907" i="1"/>
  <c r="G908" i="1"/>
  <c r="G530" i="1"/>
  <c r="G531" i="1"/>
  <c r="G560" i="1"/>
  <c r="G561" i="1"/>
  <c r="G594" i="1"/>
  <c r="G619" i="1"/>
  <c r="G620" i="1"/>
  <c r="G657" i="1"/>
  <c r="G686" i="1"/>
  <c r="G687" i="1"/>
  <c r="G688" i="1"/>
  <c r="G689" i="1"/>
  <c r="G719" i="1"/>
  <c r="G720" i="1"/>
  <c r="F748" i="1"/>
  <c r="F749" i="1"/>
  <c r="F780" i="1"/>
  <c r="F781" i="1"/>
  <c r="F782" i="1"/>
  <c r="F783" i="1"/>
  <c r="F814" i="1"/>
  <c r="F839" i="1"/>
  <c r="F840" i="1"/>
  <c r="F870" i="1"/>
  <c r="F871" i="1"/>
  <c r="F872" i="1"/>
  <c r="F873" i="1"/>
  <c r="F874" i="1"/>
  <c r="F875" i="1"/>
  <c r="F876" i="1"/>
  <c r="F877" i="1"/>
  <c r="F907" i="1"/>
  <c r="F908" i="1"/>
  <c r="F530" i="1"/>
  <c r="F531" i="1"/>
  <c r="F560" i="1"/>
  <c r="F561" i="1"/>
  <c r="F594" i="1"/>
  <c r="F619" i="1"/>
  <c r="F620" i="1"/>
  <c r="F657" i="1"/>
  <c r="F686" i="1"/>
  <c r="F687" i="1"/>
  <c r="F688" i="1"/>
  <c r="F689" i="1"/>
  <c r="F719" i="1"/>
  <c r="F720" i="1"/>
  <c r="A749" i="1"/>
  <c r="A780" i="1"/>
  <c r="A781" i="1"/>
  <c r="A782" i="1"/>
  <c r="A783" i="1"/>
  <c r="A814" i="1"/>
  <c r="A839" i="1"/>
  <c r="A840" i="1"/>
  <c r="A870" i="1"/>
  <c r="A871" i="1"/>
  <c r="A872" i="1"/>
  <c r="A873" i="1"/>
  <c r="A874" i="1"/>
  <c r="A875" i="1"/>
  <c r="A876" i="1"/>
  <c r="A877" i="1"/>
  <c r="A907" i="1"/>
  <c r="A908" i="1"/>
  <c r="A530" i="1"/>
  <c r="A531" i="1"/>
  <c r="A560" i="1"/>
  <c r="A561" i="1"/>
  <c r="A594" i="1"/>
  <c r="A619" i="1"/>
  <c r="A620" i="1"/>
  <c r="A657" i="1"/>
  <c r="A686" i="1"/>
  <c r="A687" i="1"/>
  <c r="A688" i="1"/>
  <c r="A689" i="1"/>
  <c r="A719" i="1"/>
  <c r="A720" i="1"/>
  <c r="F381" i="2"/>
  <c r="F382" i="2"/>
  <c r="F383" i="2"/>
  <c r="F351" i="2"/>
  <c r="F352" i="2"/>
  <c r="F353" i="2"/>
  <c r="F354" i="2"/>
  <c r="F311" i="2"/>
  <c r="F312" i="2"/>
  <c r="F313" i="2"/>
  <c r="F314" i="2"/>
  <c r="F315" i="2"/>
  <c r="F316" i="2"/>
  <c r="F317" i="2"/>
  <c r="F318" i="2"/>
  <c r="F319" i="2"/>
  <c r="F276" i="2"/>
  <c r="F247" i="2"/>
  <c r="F248" i="2"/>
  <c r="F249" i="2"/>
  <c r="F213" i="2"/>
  <c r="F214" i="2"/>
  <c r="F215" i="2"/>
  <c r="F216" i="2"/>
  <c r="D381" i="2"/>
  <c r="D382" i="2"/>
  <c r="D383" i="2"/>
  <c r="D351" i="2"/>
  <c r="D352" i="2"/>
  <c r="D353" i="2"/>
  <c r="D354" i="2"/>
  <c r="D311" i="2"/>
  <c r="D312" i="2"/>
  <c r="D313" i="2"/>
  <c r="D314" i="2"/>
  <c r="D315" i="2"/>
  <c r="D316" i="2"/>
  <c r="D317" i="2"/>
  <c r="D318" i="2"/>
  <c r="D319" i="2"/>
  <c r="D276" i="2"/>
  <c r="D247" i="2"/>
  <c r="D248" i="2"/>
  <c r="D249" i="2"/>
  <c r="D213" i="2"/>
  <c r="D214" i="2"/>
  <c r="D215" i="2"/>
  <c r="D216" i="2"/>
  <c r="A381" i="2"/>
  <c r="A382" i="2"/>
  <c r="A383" i="2"/>
  <c r="A351" i="2"/>
  <c r="A352" i="2"/>
  <c r="A353" i="2"/>
  <c r="A354" i="2"/>
  <c r="A311" i="2"/>
  <c r="A312" i="2"/>
  <c r="A313" i="2"/>
  <c r="A314" i="2"/>
  <c r="A315" i="2"/>
  <c r="A316" i="2"/>
  <c r="A317" i="2"/>
  <c r="A318" i="2"/>
  <c r="A319" i="2"/>
  <c r="A276" i="2"/>
  <c r="A247" i="2"/>
  <c r="A248" i="2"/>
  <c r="A249" i="2"/>
  <c r="A213" i="2"/>
  <c r="A214" i="2"/>
  <c r="A215" i="2"/>
  <c r="A216" i="2"/>
  <c r="L505" i="1"/>
  <c r="G529" i="1"/>
  <c r="G558" i="1"/>
  <c r="G559" i="1"/>
  <c r="G592" i="1"/>
  <c r="G593" i="1"/>
  <c r="G618" i="1"/>
  <c r="G656" i="1"/>
  <c r="G682" i="1"/>
  <c r="G683" i="1"/>
  <c r="G684" i="1"/>
  <c r="G685" i="1"/>
  <c r="G718" i="1"/>
  <c r="G748" i="1"/>
  <c r="F529" i="1"/>
  <c r="F558" i="1"/>
  <c r="F559" i="1"/>
  <c r="F592" i="1"/>
  <c r="F593" i="1"/>
  <c r="F618" i="1"/>
  <c r="F656" i="1"/>
  <c r="F682" i="1"/>
  <c r="F683" i="1"/>
  <c r="F684" i="1"/>
  <c r="F685" i="1"/>
  <c r="F718" i="1"/>
  <c r="A529" i="1"/>
  <c r="A558" i="1"/>
  <c r="A559" i="1"/>
  <c r="A592" i="1"/>
  <c r="A593" i="1"/>
  <c r="A618" i="1"/>
  <c r="A656" i="1"/>
  <c r="A682" i="1"/>
  <c r="A683" i="1"/>
  <c r="A684" i="1"/>
  <c r="A685" i="1"/>
  <c r="A718" i="1"/>
  <c r="A748" i="1"/>
  <c r="L504" i="1"/>
  <c r="L503" i="1"/>
  <c r="L502" i="1"/>
  <c r="L501" i="1"/>
  <c r="F611" i="2"/>
  <c r="F612" i="2"/>
  <c r="F613" i="2"/>
  <c r="F614" i="2"/>
  <c r="F615" i="2"/>
  <c r="F616" i="2"/>
  <c r="F578" i="2"/>
  <c r="F542" i="2"/>
  <c r="F543" i="2"/>
  <c r="F544" i="2"/>
  <c r="F510" i="2"/>
  <c r="F511" i="2"/>
  <c r="F512" i="2"/>
  <c r="F474" i="2"/>
  <c r="F475" i="2"/>
  <c r="F476" i="2"/>
  <c r="F435" i="2"/>
  <c r="F436" i="2"/>
  <c r="F411" i="2"/>
  <c r="F412" i="2"/>
  <c r="F413" i="2"/>
  <c r="D611" i="2"/>
  <c r="D612" i="2"/>
  <c r="D613" i="2"/>
  <c r="D614" i="2"/>
  <c r="D615" i="2"/>
  <c r="D616" i="2"/>
  <c r="D578" i="2"/>
  <c r="D542" i="2"/>
  <c r="D543" i="2"/>
  <c r="D544" i="2"/>
  <c r="D510" i="2"/>
  <c r="D511" i="2"/>
  <c r="D512" i="2"/>
  <c r="D474" i="2"/>
  <c r="D475" i="2"/>
  <c r="D476" i="2"/>
  <c r="D435" i="2"/>
  <c r="D436" i="2"/>
  <c r="D411" i="2"/>
  <c r="D412" i="2"/>
  <c r="D413" i="2"/>
  <c r="A611" i="2"/>
  <c r="A612" i="2"/>
  <c r="A613" i="2"/>
  <c r="A614" i="2"/>
  <c r="A615" i="2"/>
  <c r="A616" i="2"/>
  <c r="A578" i="2"/>
  <c r="A542" i="2"/>
  <c r="A543" i="2"/>
  <c r="A544" i="2"/>
  <c r="A510" i="2"/>
  <c r="A511" i="2"/>
  <c r="A512" i="2"/>
  <c r="A474" i="2"/>
  <c r="A475" i="2"/>
  <c r="A476" i="2"/>
  <c r="A435" i="2"/>
  <c r="A436" i="2"/>
  <c r="A411" i="2"/>
  <c r="A412" i="2"/>
  <c r="A413" i="2"/>
  <c r="L475" i="1"/>
  <c r="L448" i="1"/>
  <c r="L447" i="1"/>
  <c r="L412" i="1"/>
  <c r="L411" i="1"/>
  <c r="L410" i="1"/>
  <c r="L380" i="1"/>
  <c r="L379" i="1"/>
  <c r="L378" i="1"/>
  <c r="L377" i="1"/>
  <c r="L376" i="1"/>
  <c r="G410" i="1"/>
  <c r="G411" i="1"/>
  <c r="G412" i="1"/>
  <c r="G447" i="1"/>
  <c r="G448" i="1"/>
  <c r="G475" i="1"/>
  <c r="G501" i="1"/>
  <c r="G502" i="1"/>
  <c r="G503" i="1"/>
  <c r="G504" i="1"/>
  <c r="G505" i="1"/>
  <c r="F410" i="1"/>
  <c r="F411" i="1"/>
  <c r="F412" i="1"/>
  <c r="F447" i="1"/>
  <c r="F448" i="1"/>
  <c r="F475" i="1"/>
  <c r="F501" i="1"/>
  <c r="F502" i="1"/>
  <c r="F503" i="1"/>
  <c r="F504" i="1"/>
  <c r="F505" i="1"/>
  <c r="A410" i="1"/>
  <c r="A411" i="1"/>
  <c r="A412" i="1"/>
  <c r="A447" i="1"/>
  <c r="A448" i="1"/>
  <c r="A475" i="1"/>
  <c r="A501" i="1"/>
  <c r="A502" i="1"/>
  <c r="A503" i="1"/>
  <c r="A504" i="1"/>
  <c r="A505" i="1"/>
  <c r="F737" i="2"/>
  <c r="F690" i="2"/>
  <c r="F691" i="2"/>
  <c r="F652" i="2"/>
  <c r="F653" i="2"/>
  <c r="F654" i="2"/>
  <c r="D736" i="2"/>
  <c r="D737" i="2"/>
  <c r="D690" i="2"/>
  <c r="D691" i="2"/>
  <c r="D652" i="2"/>
  <c r="D653" i="2"/>
  <c r="D654" i="2"/>
  <c r="A736" i="2"/>
  <c r="A737" i="2"/>
  <c r="A690" i="2"/>
  <c r="A691" i="2"/>
  <c r="A652" i="2"/>
  <c r="A653" i="2"/>
  <c r="A654" i="2"/>
  <c r="L336" i="1"/>
  <c r="F781" i="2"/>
  <c r="F782" i="2"/>
  <c r="F735" i="2"/>
  <c r="F736" i="2"/>
  <c r="D779" i="2"/>
  <c r="D780" i="2"/>
  <c r="D781" i="2"/>
  <c r="D782" i="2"/>
  <c r="D735" i="2"/>
  <c r="A831" i="2"/>
  <c r="A779" i="2"/>
  <c r="A780" i="2"/>
  <c r="A781" i="2"/>
  <c r="A782" i="2"/>
  <c r="A735" i="2"/>
  <c r="L300" i="1"/>
  <c r="L257" i="1"/>
  <c r="L213" i="1"/>
  <c r="L212" i="1"/>
  <c r="L211" i="1"/>
  <c r="F958" i="2"/>
  <c r="F959" i="2"/>
  <c r="F960" i="2"/>
  <c r="F922" i="2"/>
  <c r="F923" i="2"/>
  <c r="F869" i="2"/>
  <c r="F870" i="2"/>
  <c r="F871" i="2"/>
  <c r="F830" i="2"/>
  <c r="F831" i="2"/>
  <c r="F779" i="2"/>
  <c r="F780" i="2"/>
  <c r="D958" i="2"/>
  <c r="D959" i="2"/>
  <c r="D960" i="2"/>
  <c r="D922" i="2"/>
  <c r="D923" i="2"/>
  <c r="D869" i="2"/>
  <c r="D870" i="2"/>
  <c r="D871" i="2"/>
  <c r="D830" i="2"/>
  <c r="D831" i="2"/>
  <c r="A958" i="2"/>
  <c r="A959" i="2"/>
  <c r="A960" i="2"/>
  <c r="A922" i="2"/>
  <c r="A923" i="2"/>
  <c r="A869" i="2"/>
  <c r="A870" i="2"/>
  <c r="A871" i="2"/>
  <c r="A830" i="2"/>
  <c r="L210" i="1"/>
  <c r="G211" i="1"/>
  <c r="G212" i="1"/>
  <c r="G213" i="1"/>
  <c r="G257" i="1"/>
  <c r="G300" i="1"/>
  <c r="G336" i="1"/>
  <c r="G376" i="1"/>
  <c r="G377" i="1"/>
  <c r="G378" i="1"/>
  <c r="G379" i="1"/>
  <c r="G380" i="1"/>
  <c r="F211" i="1"/>
  <c r="F212" i="1"/>
  <c r="F213" i="1"/>
  <c r="F257" i="1"/>
  <c r="F300" i="1"/>
  <c r="F336" i="1"/>
  <c r="F376" i="1"/>
  <c r="F377" i="1"/>
  <c r="F378" i="1"/>
  <c r="F379" i="1"/>
  <c r="F380" i="1"/>
  <c r="A211" i="1"/>
  <c r="A212" i="1"/>
  <c r="A213" i="1"/>
  <c r="A257" i="1"/>
  <c r="A300" i="1"/>
  <c r="A336" i="1"/>
  <c r="A376" i="1"/>
  <c r="A377" i="1"/>
  <c r="A378" i="1"/>
  <c r="A379" i="1"/>
  <c r="A380" i="1"/>
  <c r="L209" i="1"/>
  <c r="L208" i="1"/>
  <c r="L169" i="1"/>
  <c r="L168" i="1"/>
  <c r="L132" i="1"/>
  <c r="F1045" i="2"/>
  <c r="F998" i="2"/>
  <c r="F999" i="2"/>
  <c r="F1000" i="2"/>
  <c r="F957" i="2"/>
  <c r="D998" i="2"/>
  <c r="D999" i="2"/>
  <c r="D1000" i="2"/>
  <c r="D957" i="2"/>
  <c r="A998" i="2"/>
  <c r="A999" i="2"/>
  <c r="A1000" i="2"/>
  <c r="A957" i="2"/>
  <c r="L131" i="1"/>
  <c r="L130" i="1"/>
  <c r="F210" i="1"/>
  <c r="G130" i="1"/>
  <c r="G131" i="1"/>
  <c r="G132" i="1"/>
  <c r="G168" i="1"/>
  <c r="G169" i="1"/>
  <c r="G208" i="1"/>
  <c r="G209" i="1"/>
  <c r="G210" i="1"/>
  <c r="F130" i="1"/>
  <c r="F131" i="1"/>
  <c r="F132" i="1"/>
  <c r="F168" i="1"/>
  <c r="F169" i="1"/>
  <c r="F208" i="1"/>
  <c r="F209" i="1"/>
  <c r="A168" i="1"/>
  <c r="A169" i="1"/>
  <c r="A208" i="1"/>
  <c r="A209" i="1"/>
  <c r="A210" i="1"/>
  <c r="L105" i="1"/>
  <c r="L104" i="1"/>
  <c r="L66" i="1"/>
  <c r="L33" i="1"/>
  <c r="F1159" i="2"/>
  <c r="F1160" i="2"/>
  <c r="F1118" i="2"/>
  <c r="F1119" i="2"/>
  <c r="F1120" i="2"/>
  <c r="F1089" i="2"/>
  <c r="F1090" i="2"/>
  <c r="F1091" i="2"/>
  <c r="F1044" i="2"/>
  <c r="D1159" i="2"/>
  <c r="D1160" i="2"/>
  <c r="D1118" i="2"/>
  <c r="D1119" i="2"/>
  <c r="D1120" i="2"/>
  <c r="D1089" i="2"/>
  <c r="D1090" i="2"/>
  <c r="D1091" i="2"/>
  <c r="D1044" i="2"/>
  <c r="D1045" i="2"/>
  <c r="A1159" i="2"/>
  <c r="A1160" i="2"/>
  <c r="A1118" i="2"/>
  <c r="A1119" i="2"/>
  <c r="A1120" i="2"/>
  <c r="A1089" i="2"/>
  <c r="A1090" i="2"/>
  <c r="A1091" i="2"/>
  <c r="A1044" i="2"/>
  <c r="A1045" i="2"/>
  <c r="L958" i="1"/>
  <c r="L957" i="1"/>
  <c r="L956" i="1"/>
  <c r="L955" i="1"/>
  <c r="G956" i="1"/>
  <c r="G957" i="1"/>
  <c r="G958" i="1"/>
  <c r="G33" i="1"/>
  <c r="G66" i="1"/>
  <c r="G104" i="1"/>
  <c r="G105" i="1"/>
  <c r="F956" i="1"/>
  <c r="F957" i="1"/>
  <c r="F958" i="1"/>
  <c r="F33" i="1"/>
  <c r="F66" i="1"/>
  <c r="F104" i="1"/>
  <c r="F105" i="1"/>
  <c r="A956" i="1"/>
  <c r="A957" i="1"/>
  <c r="A958" i="1"/>
  <c r="A33" i="1"/>
  <c r="A66" i="1"/>
  <c r="A104" i="1"/>
  <c r="A105" i="1"/>
  <c r="A130" i="1"/>
  <c r="A131" i="1"/>
  <c r="A132" i="1"/>
  <c r="L954" i="1"/>
  <c r="L928" i="1"/>
  <c r="L906" i="1"/>
  <c r="L905" i="1"/>
  <c r="L904" i="1"/>
  <c r="L903" i="1"/>
  <c r="L902" i="1"/>
  <c r="F955" i="1"/>
  <c r="G902" i="1"/>
  <c r="G903" i="1"/>
  <c r="G904" i="1"/>
  <c r="G905" i="1"/>
  <c r="G906" i="1"/>
  <c r="G928" i="1"/>
  <c r="G954" i="1"/>
  <c r="G955" i="1"/>
  <c r="F902" i="1"/>
  <c r="F903" i="1"/>
  <c r="F904" i="1"/>
  <c r="F905" i="1"/>
  <c r="F906" i="1"/>
  <c r="F928" i="1"/>
  <c r="F954" i="1"/>
  <c r="A902" i="1"/>
  <c r="A903" i="1"/>
  <c r="A904" i="1"/>
  <c r="A905" i="1"/>
  <c r="A906" i="1"/>
  <c r="A928" i="1"/>
  <c r="A954" i="1"/>
  <c r="A955" i="1"/>
  <c r="L869" i="1"/>
  <c r="L868" i="1"/>
  <c r="L867" i="1"/>
  <c r="L838" i="1"/>
  <c r="F244" i="2"/>
  <c r="F245" i="2"/>
  <c r="F246" i="2"/>
  <c r="F212" i="2"/>
  <c r="F165" i="2"/>
  <c r="F166" i="2"/>
  <c r="A244" i="2"/>
  <c r="A245" i="2"/>
  <c r="A246" i="2"/>
  <c r="A212" i="2"/>
  <c r="A165" i="2"/>
  <c r="A166" i="2"/>
  <c r="D244" i="2"/>
  <c r="D245" i="2"/>
  <c r="D246" i="2"/>
  <c r="D212" i="2"/>
  <c r="D165" i="2"/>
  <c r="D166" i="2"/>
  <c r="L813" i="1"/>
  <c r="L812" i="1"/>
  <c r="L779" i="1"/>
  <c r="L778" i="1"/>
  <c r="L777" i="1"/>
  <c r="G777" i="1"/>
  <c r="G778" i="1"/>
  <c r="G779" i="1"/>
  <c r="G812" i="1"/>
  <c r="G813" i="1"/>
  <c r="G838" i="1"/>
  <c r="G867" i="1"/>
  <c r="G868" i="1"/>
  <c r="G869" i="1"/>
  <c r="F779" i="1"/>
  <c r="F812" i="1"/>
  <c r="F813" i="1"/>
  <c r="F838" i="1"/>
  <c r="F867" i="1"/>
  <c r="F868" i="1"/>
  <c r="F869" i="1"/>
  <c r="A777" i="1"/>
  <c r="A778" i="1"/>
  <c r="A779" i="1"/>
  <c r="A812" i="1"/>
  <c r="A813" i="1"/>
  <c r="A838" i="1"/>
  <c r="A867" i="1"/>
  <c r="A868" i="1"/>
  <c r="A869" i="1"/>
  <c r="L747" i="1"/>
  <c r="L746" i="1"/>
  <c r="L717" i="1"/>
  <c r="L716" i="1"/>
  <c r="L715" i="1"/>
  <c r="L681" i="1"/>
  <c r="L680" i="1"/>
  <c r="G680" i="1"/>
  <c r="G681" i="1"/>
  <c r="G715" i="1"/>
  <c r="G716" i="1"/>
  <c r="G717" i="1"/>
  <c r="G746" i="1"/>
  <c r="G747" i="1"/>
  <c r="F680" i="1"/>
  <c r="F681" i="1"/>
  <c r="F715" i="1"/>
  <c r="F716" i="1"/>
  <c r="F717" i="1"/>
  <c r="F746" i="1"/>
  <c r="F747" i="1"/>
  <c r="F777" i="1"/>
  <c r="F778" i="1"/>
  <c r="A680" i="1"/>
  <c r="A681" i="1"/>
  <c r="A715" i="1"/>
  <c r="A716" i="1"/>
  <c r="A717" i="1"/>
  <c r="A746" i="1"/>
  <c r="A747" i="1"/>
  <c r="L655" i="1"/>
  <c r="L654" i="1"/>
  <c r="L617" i="1"/>
  <c r="L616" i="1"/>
  <c r="L591" i="1"/>
  <c r="L590" i="1"/>
  <c r="L589" i="1"/>
  <c r="L557" i="1"/>
  <c r="L528" i="1"/>
  <c r="L500" i="1"/>
  <c r="L499" i="1"/>
  <c r="G499" i="1"/>
  <c r="G500" i="1"/>
  <c r="G528" i="1"/>
  <c r="G557" i="1"/>
  <c r="G589" i="1"/>
  <c r="G590" i="1"/>
  <c r="G591" i="1"/>
  <c r="G616" i="1"/>
  <c r="G617" i="1"/>
  <c r="G654" i="1"/>
  <c r="G655" i="1"/>
  <c r="F499" i="1"/>
  <c r="F500" i="1"/>
  <c r="F528" i="1"/>
  <c r="F557" i="1"/>
  <c r="F589" i="1"/>
  <c r="F590" i="1"/>
  <c r="F591" i="1"/>
  <c r="F616" i="1"/>
  <c r="F617" i="1"/>
  <c r="F654" i="1"/>
  <c r="F655" i="1"/>
  <c r="A499" i="1"/>
  <c r="A500" i="1"/>
  <c r="A528" i="1"/>
  <c r="A557" i="1"/>
  <c r="A589" i="1"/>
  <c r="A590" i="1"/>
  <c r="A591" i="1"/>
  <c r="A616" i="1"/>
  <c r="A617" i="1"/>
  <c r="A654" i="1"/>
  <c r="A655" i="1"/>
  <c r="F778" i="2"/>
  <c r="F733" i="2"/>
  <c r="F734" i="2"/>
  <c r="F688" i="2"/>
  <c r="F689" i="2"/>
  <c r="F649" i="2"/>
  <c r="F607" i="2"/>
  <c r="F608" i="2"/>
  <c r="F650" i="2"/>
  <c r="F651" i="2"/>
  <c r="F609" i="2"/>
  <c r="F610" i="2"/>
  <c r="F577" i="2"/>
  <c r="F540" i="2"/>
  <c r="F541" i="2"/>
  <c r="F508" i="2"/>
  <c r="F509" i="2"/>
  <c r="F470" i="2"/>
  <c r="F471" i="2"/>
  <c r="F472" i="2"/>
  <c r="F473" i="2"/>
  <c r="F434" i="2"/>
  <c r="F410" i="2"/>
  <c r="F378" i="2"/>
  <c r="F379" i="2"/>
  <c r="F380" i="2"/>
  <c r="F347" i="2"/>
  <c r="F348" i="2"/>
  <c r="F349" i="2"/>
  <c r="F350" i="2"/>
  <c r="F309" i="2"/>
  <c r="F310" i="2"/>
  <c r="F274" i="2"/>
  <c r="F275" i="2"/>
  <c r="F242" i="2"/>
  <c r="F243" i="2"/>
  <c r="F777" i="2"/>
  <c r="D733" i="2"/>
  <c r="D734" i="2"/>
  <c r="D688" i="2"/>
  <c r="D689" i="2"/>
  <c r="D649" i="2"/>
  <c r="D607" i="2"/>
  <c r="D608" i="2"/>
  <c r="D650" i="2"/>
  <c r="D651" i="2"/>
  <c r="D609" i="2"/>
  <c r="D610" i="2"/>
  <c r="D577" i="2"/>
  <c r="D540" i="2"/>
  <c r="D541" i="2"/>
  <c r="D508" i="2"/>
  <c r="D509" i="2"/>
  <c r="D470" i="2"/>
  <c r="D471" i="2"/>
  <c r="D472" i="2"/>
  <c r="D473" i="2"/>
  <c r="D434" i="2"/>
  <c r="D410" i="2"/>
  <c r="D378" i="2"/>
  <c r="D379" i="2"/>
  <c r="D380" i="2"/>
  <c r="D347" i="2"/>
  <c r="D348" i="2"/>
  <c r="D349" i="2"/>
  <c r="D350" i="2"/>
  <c r="D309" i="2"/>
  <c r="D310" i="2"/>
  <c r="D274" i="2"/>
  <c r="D275" i="2"/>
  <c r="D242" i="2"/>
  <c r="D243" i="2"/>
  <c r="A733" i="2"/>
  <c r="A734" i="2"/>
  <c r="A688" i="2"/>
  <c r="A689" i="2"/>
  <c r="A649" i="2"/>
  <c r="A607" i="2"/>
  <c r="A608" i="2"/>
  <c r="A650" i="2"/>
  <c r="A651" i="2"/>
  <c r="A609" i="2"/>
  <c r="A610" i="2"/>
  <c r="A577" i="2"/>
  <c r="A540" i="2"/>
  <c r="A541" i="2"/>
  <c r="A508" i="2"/>
  <c r="A509" i="2"/>
  <c r="A470" i="2"/>
  <c r="A471" i="2"/>
  <c r="A472" i="2"/>
  <c r="A473" i="2"/>
  <c r="A434" i="2"/>
  <c r="A410" i="2"/>
  <c r="A378" i="2"/>
  <c r="A379" i="2"/>
  <c r="A380" i="2"/>
  <c r="A347" i="2"/>
  <c r="A348" i="2"/>
  <c r="A349" i="2"/>
  <c r="A350" i="2"/>
  <c r="A309" i="2"/>
  <c r="A310" i="2"/>
  <c r="A274" i="2"/>
  <c r="A275" i="2"/>
  <c r="A242" i="2"/>
  <c r="A243" i="2"/>
  <c r="A1088" i="2"/>
  <c r="A1043" i="2"/>
  <c r="A996" i="2"/>
  <c r="A997" i="2"/>
  <c r="A955" i="2"/>
  <c r="A956" i="2"/>
  <c r="A921" i="2"/>
  <c r="A867" i="2"/>
  <c r="A868" i="2"/>
  <c r="A828" i="2"/>
  <c r="A829" i="2"/>
  <c r="A776" i="2"/>
  <c r="A777" i="2"/>
  <c r="A778" i="2"/>
  <c r="D1088" i="2"/>
  <c r="D1043" i="2"/>
  <c r="D996" i="2"/>
  <c r="D997" i="2"/>
  <c r="D955" i="2"/>
  <c r="D956" i="2"/>
  <c r="D921" i="2"/>
  <c r="D867" i="2"/>
  <c r="D868" i="2"/>
  <c r="D828" i="2"/>
  <c r="D829" i="2"/>
  <c r="D776" i="2"/>
  <c r="D777" i="2"/>
  <c r="D778" i="2"/>
  <c r="D1087" i="2"/>
  <c r="F648" i="2"/>
  <c r="F602" i="2"/>
  <c r="F603" i="2"/>
  <c r="F604" i="2"/>
  <c r="F605" i="2"/>
  <c r="F606" i="2"/>
  <c r="F575" i="2"/>
  <c r="F576" i="2"/>
  <c r="F1155" i="2"/>
  <c r="F1156" i="2"/>
  <c r="F1157" i="2"/>
  <c r="F1158" i="2"/>
  <c r="F1116" i="2"/>
  <c r="F1117" i="2"/>
  <c r="F1086" i="2"/>
  <c r="F1087" i="2"/>
  <c r="F1088" i="2"/>
  <c r="F1043" i="2"/>
  <c r="F996" i="2"/>
  <c r="F997" i="2"/>
  <c r="F955" i="2"/>
  <c r="F956" i="2"/>
  <c r="F921" i="2"/>
  <c r="F867" i="2"/>
  <c r="F868" i="2"/>
  <c r="F828" i="2"/>
  <c r="F829" i="2"/>
  <c r="F776" i="2"/>
  <c r="D648" i="2"/>
  <c r="D602" i="2"/>
  <c r="D603" i="2"/>
  <c r="D604" i="2"/>
  <c r="D605" i="2"/>
  <c r="D606" i="2"/>
  <c r="D575" i="2"/>
  <c r="D576" i="2"/>
  <c r="D1155" i="2"/>
  <c r="D1156" i="2"/>
  <c r="D1157" i="2"/>
  <c r="D1158" i="2"/>
  <c r="D1116" i="2"/>
  <c r="D1117" i="2"/>
  <c r="D1086" i="2"/>
  <c r="A648" i="2"/>
  <c r="A602" i="2"/>
  <c r="A603" i="2"/>
  <c r="A604" i="2"/>
  <c r="A605" i="2"/>
  <c r="A606" i="2"/>
  <c r="A575" i="2"/>
  <c r="A576" i="2"/>
  <c r="A1155" i="2"/>
  <c r="A1156" i="2"/>
  <c r="A1157" i="2"/>
  <c r="A1158" i="2"/>
  <c r="A1116" i="2"/>
  <c r="A1117" i="2"/>
  <c r="A1086" i="2"/>
  <c r="A1087" i="2"/>
  <c r="A826" i="2"/>
  <c r="A827" i="2"/>
  <c r="A774" i="2"/>
  <c r="A775" i="2"/>
  <c r="A728" i="2"/>
  <c r="A729" i="2"/>
  <c r="A730" i="2"/>
  <c r="A731" i="2"/>
  <c r="A732" i="2"/>
  <c r="A687" i="2"/>
  <c r="A647" i="2"/>
  <c r="F827" i="2"/>
  <c r="F774" i="2"/>
  <c r="F775" i="2"/>
  <c r="F728" i="2"/>
  <c r="F729" i="2"/>
  <c r="F730" i="2"/>
  <c r="F731" i="2"/>
  <c r="F732" i="2"/>
  <c r="F687" i="2"/>
  <c r="F647" i="2"/>
  <c r="F826" i="2"/>
  <c r="D827" i="2"/>
  <c r="D774" i="2"/>
  <c r="D775" i="2"/>
  <c r="D728" i="2"/>
  <c r="D729" i="2"/>
  <c r="D730" i="2"/>
  <c r="D731" i="2"/>
  <c r="D732" i="2"/>
  <c r="D687" i="2"/>
  <c r="D647" i="2"/>
  <c r="G335" i="1"/>
  <c r="G445" i="1"/>
  <c r="F825" i="2"/>
  <c r="F824" i="2"/>
  <c r="F866" i="2"/>
  <c r="F865" i="2"/>
  <c r="F864" i="2"/>
  <c r="F686" i="2"/>
  <c r="F685" i="2"/>
  <c r="F727" i="2"/>
  <c r="F773" i="2"/>
  <c r="F772" i="2"/>
  <c r="D826" i="2"/>
  <c r="D825" i="2"/>
  <c r="D824" i="2"/>
  <c r="D866" i="2"/>
  <c r="D865" i="2"/>
  <c r="D864" i="2"/>
  <c r="D686" i="2"/>
  <c r="D685" i="2"/>
  <c r="D727" i="2"/>
  <c r="D773" i="2"/>
  <c r="D772" i="2"/>
  <c r="A825" i="2"/>
  <c r="A824" i="2"/>
  <c r="A866" i="2"/>
  <c r="A865" i="2"/>
  <c r="A864" i="2"/>
  <c r="A686" i="2"/>
  <c r="A685" i="2"/>
  <c r="A727" i="2"/>
  <c r="A773" i="2"/>
  <c r="A772" i="2"/>
  <c r="F771" i="2"/>
  <c r="F770" i="2"/>
  <c r="F769" i="2"/>
  <c r="F823" i="2"/>
  <c r="F822" i="2"/>
  <c r="F821" i="2"/>
  <c r="F820" i="2"/>
  <c r="F863" i="2"/>
  <c r="F920" i="2"/>
  <c r="F919" i="2"/>
  <c r="F918" i="2"/>
  <c r="D771" i="2"/>
  <c r="D770" i="2"/>
  <c r="D769" i="2"/>
  <c r="D823" i="2"/>
  <c r="D822" i="2"/>
  <c r="D821" i="2"/>
  <c r="D820" i="2"/>
  <c r="D863" i="2"/>
  <c r="D920" i="2"/>
  <c r="D919" i="2"/>
  <c r="A771" i="2"/>
  <c r="A770" i="2"/>
  <c r="A769" i="2"/>
  <c r="A823" i="2"/>
  <c r="A822" i="2"/>
  <c r="A821" i="2"/>
  <c r="A820" i="2"/>
  <c r="A863" i="2"/>
  <c r="A920" i="2"/>
  <c r="A919" i="2"/>
  <c r="A445" i="1"/>
  <c r="L774" i="1"/>
  <c r="L900" i="1"/>
  <c r="L901" i="1"/>
  <c r="L408" i="1"/>
  <c r="L443" i="1"/>
  <c r="L444" i="1"/>
  <c r="L473" i="1"/>
  <c r="L101" i="1"/>
  <c r="L498" i="1"/>
  <c r="L556" i="1"/>
  <c r="L585" i="1"/>
  <c r="L204" i="1"/>
  <c r="L712" i="1"/>
  <c r="L713" i="1"/>
  <c r="L714" i="1"/>
  <c r="L810" i="1"/>
  <c r="L834" i="1"/>
  <c r="L295" i="1"/>
  <c r="L952" i="1"/>
  <c r="L953" i="1"/>
  <c r="L976" i="1"/>
  <c r="L991" i="1"/>
  <c r="L992" i="1"/>
  <c r="L993" i="1"/>
  <c r="L994" i="1"/>
  <c r="L1019" i="1"/>
  <c r="L327" i="1"/>
  <c r="L328" i="1"/>
  <c r="L329" i="1"/>
  <c r="L330" i="1"/>
  <c r="L331" i="1"/>
  <c r="L1036" i="1"/>
  <c r="L1059" i="1"/>
  <c r="L1060" i="1"/>
  <c r="L1061" i="1"/>
  <c r="L1062" i="1"/>
  <c r="L374" i="1"/>
  <c r="L375" i="1"/>
  <c r="L1063" i="1"/>
  <c r="L1064" i="1"/>
  <c r="L1076" i="1"/>
  <c r="L1077" i="1"/>
  <c r="L1078" i="1"/>
  <c r="L1079" i="1"/>
  <c r="L1080" i="1"/>
  <c r="L1081" i="1"/>
  <c r="L1082" i="1"/>
  <c r="L1083" i="1"/>
  <c r="L1084" i="1"/>
  <c r="L1085" i="1"/>
  <c r="L1096" i="1"/>
  <c r="L63" i="1"/>
  <c r="L102" i="1"/>
  <c r="L166" i="1"/>
  <c r="L167" i="1"/>
  <c r="L205" i="1"/>
  <c r="L206" i="1"/>
  <c r="L256" i="1"/>
  <c r="L296" i="1"/>
  <c r="L297" i="1"/>
  <c r="L298" i="1"/>
  <c r="L299" i="1"/>
  <c r="L332" i="1"/>
  <c r="L333" i="1"/>
  <c r="L445" i="1"/>
  <c r="L409" i="1"/>
  <c r="L775" i="1"/>
  <c r="L446" i="1"/>
  <c r="L586" i="1"/>
  <c r="L587" i="1"/>
  <c r="L588" i="1"/>
  <c r="L776" i="1"/>
  <c r="L811" i="1"/>
  <c r="L835" i="1"/>
  <c r="L836" i="1"/>
  <c r="L837" i="1"/>
  <c r="L927" i="1"/>
  <c r="L129" i="1"/>
  <c r="L103" i="1"/>
  <c r="L207" i="1"/>
  <c r="L334" i="1"/>
  <c r="L335" i="1"/>
  <c r="L32" i="1"/>
  <c r="L64" i="1"/>
  <c r="L65" i="1"/>
  <c r="L474" i="1"/>
  <c r="A129" i="1"/>
  <c r="A103" i="1"/>
  <c r="A207" i="1"/>
  <c r="A334" i="1"/>
  <c r="A335" i="1"/>
  <c r="A32" i="1"/>
  <c r="A64" i="1"/>
  <c r="A65" i="1"/>
  <c r="A474" i="1"/>
  <c r="F1032" i="2"/>
  <c r="F1033" i="2"/>
  <c r="F1034" i="2"/>
  <c r="F1035" i="2"/>
  <c r="F1036" i="2"/>
  <c r="F1037" i="2"/>
  <c r="F994" i="2"/>
  <c r="F1113" i="2"/>
  <c r="F1114" i="2"/>
  <c r="F1115" i="2"/>
  <c r="F1084" i="2"/>
  <c r="F1085" i="2"/>
  <c r="F952" i="2"/>
  <c r="F1038" i="2"/>
  <c r="F1039" i="2"/>
  <c r="F1040" i="2"/>
  <c r="F1041" i="2"/>
  <c r="F913" i="2"/>
  <c r="F1042" i="2"/>
  <c r="F914" i="2"/>
  <c r="F915" i="2"/>
  <c r="F916" i="2"/>
  <c r="F995" i="2"/>
  <c r="F953" i="2"/>
  <c r="F954" i="2"/>
  <c r="F917" i="2"/>
  <c r="A1083" i="2"/>
  <c r="A1031" i="2"/>
  <c r="A1032" i="2"/>
  <c r="A1033" i="2"/>
  <c r="A1034" i="2"/>
  <c r="A1035" i="2"/>
  <c r="A1036" i="2"/>
  <c r="A1037" i="2"/>
  <c r="A994" i="2"/>
  <c r="A1113" i="2"/>
  <c r="A1114" i="2"/>
  <c r="A1115" i="2"/>
  <c r="A1084" i="2"/>
  <c r="A1085" i="2"/>
  <c r="A952" i="2"/>
  <c r="A1038" i="2"/>
  <c r="A1039" i="2"/>
  <c r="A1040" i="2"/>
  <c r="A1041" i="2"/>
  <c r="A913" i="2"/>
  <c r="A1042" i="2"/>
  <c r="A914" i="2"/>
  <c r="A915" i="2"/>
  <c r="A916" i="2"/>
  <c r="A995" i="2"/>
  <c r="A953" i="2"/>
  <c r="A954" i="2"/>
  <c r="A917" i="2"/>
  <c r="A918" i="2"/>
  <c r="D1082" i="2"/>
  <c r="D1083" i="2"/>
  <c r="D1031" i="2"/>
  <c r="D1032" i="2"/>
  <c r="D1033" i="2"/>
  <c r="D1034" i="2"/>
  <c r="D1035" i="2"/>
  <c r="D1036" i="2"/>
  <c r="D1037" i="2"/>
  <c r="D994" i="2"/>
  <c r="D1113" i="2"/>
  <c r="D1114" i="2"/>
  <c r="D1115" i="2"/>
  <c r="D1084" i="2"/>
  <c r="D1085" i="2"/>
  <c r="D952" i="2"/>
  <c r="D1038" i="2"/>
  <c r="D1039" i="2"/>
  <c r="D1040" i="2"/>
  <c r="D1041" i="2"/>
  <c r="D913" i="2"/>
  <c r="D1042" i="2"/>
  <c r="D914" i="2"/>
  <c r="D915" i="2"/>
  <c r="D916" i="2"/>
  <c r="D995" i="2"/>
  <c r="D953" i="2"/>
  <c r="D954" i="2"/>
  <c r="D917" i="2"/>
  <c r="D918" i="2"/>
  <c r="A927" i="1"/>
  <c r="A837" i="1"/>
  <c r="A836" i="1"/>
  <c r="A835" i="1"/>
  <c r="A811" i="1"/>
  <c r="A776" i="1"/>
  <c r="G474" i="1"/>
  <c r="G65" i="1"/>
  <c r="G64" i="1"/>
  <c r="G32" i="1"/>
  <c r="G334" i="1"/>
  <c r="G207" i="1"/>
  <c r="G103" i="1"/>
  <c r="G129" i="1"/>
  <c r="G927" i="1"/>
  <c r="G837" i="1"/>
  <c r="G836" i="1"/>
  <c r="G835" i="1"/>
  <c r="G811" i="1"/>
  <c r="G776" i="1"/>
  <c r="F474" i="1"/>
  <c r="F65" i="1"/>
  <c r="F64" i="1"/>
  <c r="F32" i="1"/>
  <c r="F335" i="1"/>
  <c r="F334" i="1"/>
  <c r="F207" i="1"/>
  <c r="F103" i="1"/>
  <c r="F129" i="1"/>
  <c r="F927" i="1"/>
  <c r="F837" i="1"/>
  <c r="F836" i="1"/>
  <c r="F835" i="1"/>
  <c r="F811" i="1"/>
  <c r="F776" i="1"/>
  <c r="G588" i="1"/>
  <c r="A588" i="1"/>
  <c r="G587" i="1"/>
  <c r="A587" i="1"/>
  <c r="G586" i="1"/>
  <c r="A586" i="1"/>
  <c r="A684" i="2"/>
  <c r="A683" i="2"/>
  <c r="G446" i="1"/>
  <c r="A446" i="1"/>
  <c r="F574" i="2"/>
  <c r="F538" i="2"/>
  <c r="F539" i="2"/>
  <c r="F506" i="2"/>
  <c r="F507" i="2"/>
  <c r="F469" i="2"/>
  <c r="F237" i="2"/>
  <c r="F2" i="2"/>
  <c r="F377" i="2"/>
  <c r="F210" i="2"/>
  <c r="F180" i="2"/>
  <c r="F181" i="2"/>
  <c r="F182" i="2"/>
  <c r="F183" i="2"/>
  <c r="F184" i="2"/>
  <c r="F185" i="2"/>
  <c r="F308" i="2"/>
  <c r="F1149" i="2"/>
  <c r="F1150" i="2"/>
  <c r="F1151" i="2"/>
  <c r="F1152" i="2"/>
  <c r="F1153" i="2"/>
  <c r="F1154" i="2"/>
  <c r="F273" i="2"/>
  <c r="F238" i="2"/>
  <c r="F239" i="2"/>
  <c r="F240" i="2"/>
  <c r="F241" i="2"/>
  <c r="F211" i="2"/>
  <c r="F186" i="2"/>
  <c r="F187" i="2"/>
  <c r="F188" i="2"/>
  <c r="F189" i="2"/>
  <c r="F163" i="2"/>
  <c r="F164" i="2"/>
  <c r="F135" i="2"/>
  <c r="F136" i="2"/>
  <c r="F137" i="2"/>
  <c r="F138" i="2"/>
  <c r="F139" i="2"/>
  <c r="F140" i="2"/>
  <c r="F1111" i="2"/>
  <c r="F1112" i="2"/>
  <c r="F1082" i="2"/>
  <c r="F1083" i="2"/>
  <c r="F1031" i="2"/>
  <c r="D574" i="2"/>
  <c r="D538" i="2"/>
  <c r="D539" i="2"/>
  <c r="D506" i="2"/>
  <c r="D507" i="2"/>
  <c r="D469" i="2"/>
  <c r="D237" i="2"/>
  <c r="D2" i="2"/>
  <c r="D377" i="2"/>
  <c r="D210" i="2"/>
  <c r="D180" i="2"/>
  <c r="D181" i="2"/>
  <c r="D182" i="2"/>
  <c r="D183" i="2"/>
  <c r="D184" i="2"/>
  <c r="D185" i="2"/>
  <c r="D308" i="2"/>
  <c r="D1149" i="2"/>
  <c r="D1150" i="2"/>
  <c r="D1151" i="2"/>
  <c r="D1152" i="2"/>
  <c r="D1153" i="2"/>
  <c r="D1154" i="2"/>
  <c r="D273" i="2"/>
  <c r="D238" i="2"/>
  <c r="D239" i="2"/>
  <c r="D240" i="2"/>
  <c r="D241" i="2"/>
  <c r="D211" i="2"/>
  <c r="D186" i="2"/>
  <c r="D187" i="2"/>
  <c r="D188" i="2"/>
  <c r="D189" i="2"/>
  <c r="D163" i="2"/>
  <c r="D164" i="2"/>
  <c r="D135" i="2"/>
  <c r="D136" i="2"/>
  <c r="D137" i="2"/>
  <c r="D138" i="2"/>
  <c r="D139" i="2"/>
  <c r="D140" i="2"/>
  <c r="D1111" i="2"/>
  <c r="D1112" i="2"/>
  <c r="D600" i="2"/>
  <c r="D601" i="2"/>
  <c r="A272" i="2"/>
  <c r="A646" i="2"/>
  <c r="A600" i="2"/>
  <c r="A601" i="2"/>
  <c r="A574" i="2"/>
  <c r="A538" i="2"/>
  <c r="A539" i="2"/>
  <c r="A506" i="2"/>
  <c r="A507" i="2"/>
  <c r="A469" i="2"/>
  <c r="A237" i="2"/>
  <c r="A2" i="2"/>
  <c r="A377" i="2"/>
  <c r="A210" i="2"/>
  <c r="A180" i="2"/>
  <c r="A181" i="2"/>
  <c r="A182" i="2"/>
  <c r="A183" i="2"/>
  <c r="A184" i="2"/>
  <c r="A185" i="2"/>
  <c r="A308" i="2"/>
  <c r="A1149" i="2"/>
  <c r="A1150" i="2"/>
  <c r="A1151" i="2"/>
  <c r="A1152" i="2"/>
  <c r="A1153" i="2"/>
  <c r="A1154" i="2"/>
  <c r="A273" i="2"/>
  <c r="A238" i="2"/>
  <c r="A239" i="2"/>
  <c r="A240" i="2"/>
  <c r="A241" i="2"/>
  <c r="A211" i="2"/>
  <c r="A186" i="2"/>
  <c r="A187" i="2"/>
  <c r="A188" i="2"/>
  <c r="A189" i="2"/>
  <c r="A163" i="2"/>
  <c r="A164" i="2"/>
  <c r="A135" i="2"/>
  <c r="A136" i="2"/>
  <c r="A137" i="2"/>
  <c r="A138" i="2"/>
  <c r="A139" i="2"/>
  <c r="A140" i="2"/>
  <c r="A1111" i="2"/>
  <c r="A1112" i="2"/>
  <c r="A1082" i="2"/>
  <c r="A307" i="2"/>
  <c r="A306" i="2"/>
  <c r="A305" i="2"/>
  <c r="A304" i="2"/>
  <c r="A303" i="2"/>
  <c r="G775" i="1"/>
  <c r="A775" i="1"/>
  <c r="A346" i="2"/>
  <c r="G409" i="1"/>
  <c r="A409" i="1"/>
  <c r="A376" i="2"/>
  <c r="A726" i="2"/>
  <c r="A409" i="2"/>
  <c r="A433" i="2"/>
  <c r="A432" i="2"/>
  <c r="A468" i="2"/>
  <c r="A819" i="2"/>
  <c r="A818" i="2"/>
  <c r="A817" i="2"/>
  <c r="A816" i="2"/>
  <c r="A815" i="2"/>
  <c r="A814" i="2"/>
  <c r="G333" i="1"/>
  <c r="F333" i="1"/>
  <c r="F445" i="1"/>
  <c r="F409" i="1"/>
  <c r="F775" i="1"/>
  <c r="F446" i="1"/>
  <c r="F586" i="1"/>
  <c r="F587" i="1"/>
  <c r="F588" i="1"/>
  <c r="A333" i="1"/>
  <c r="A813" i="2"/>
  <c r="A812" i="2"/>
  <c r="A332" i="1"/>
  <c r="A505" i="2"/>
  <c r="A504" i="2"/>
  <c r="A503" i="2"/>
  <c r="A502" i="2"/>
  <c r="F601" i="2"/>
  <c r="F600" i="2"/>
  <c r="F646" i="2"/>
  <c r="F272" i="2"/>
  <c r="F684" i="2"/>
  <c r="F683" i="2"/>
  <c r="F307" i="2"/>
  <c r="F306" i="2"/>
  <c r="F305" i="2"/>
  <c r="F304" i="2"/>
  <c r="F303" i="2"/>
  <c r="F346" i="2"/>
  <c r="F376" i="2"/>
  <c r="F726" i="2"/>
  <c r="F409" i="2"/>
  <c r="F433" i="2"/>
  <c r="F432" i="2"/>
  <c r="F468" i="2"/>
  <c r="F819" i="2"/>
  <c r="F818" i="2"/>
  <c r="F817" i="2"/>
  <c r="F816" i="2"/>
  <c r="F815" i="2"/>
  <c r="F814" i="2"/>
  <c r="F813" i="2"/>
  <c r="F812" i="2"/>
  <c r="D646" i="2"/>
  <c r="D272" i="2"/>
  <c r="D684" i="2"/>
  <c r="D683" i="2"/>
  <c r="D307" i="2"/>
  <c r="D306" i="2"/>
  <c r="D305" i="2"/>
  <c r="D304" i="2"/>
  <c r="D303" i="2"/>
  <c r="D346" i="2"/>
  <c r="D376" i="2"/>
  <c r="D726" i="2"/>
  <c r="D409" i="2"/>
  <c r="D433" i="2"/>
  <c r="D432" i="2"/>
  <c r="D468" i="2"/>
  <c r="D819" i="2"/>
  <c r="D818" i="2"/>
  <c r="D817" i="2"/>
  <c r="D816" i="2"/>
  <c r="D815" i="2"/>
  <c r="D814" i="2"/>
  <c r="D813" i="2"/>
  <c r="D812" i="2"/>
  <c r="A537" i="2"/>
  <c r="A536" i="2"/>
  <c r="A535" i="2"/>
  <c r="A573" i="2"/>
  <c r="A572" i="2"/>
  <c r="A599" i="2"/>
  <c r="A912" i="2"/>
  <c r="A911" i="2"/>
  <c r="A910" i="2"/>
  <c r="A909" i="2"/>
  <c r="A908" i="2"/>
  <c r="D908" i="2"/>
  <c r="D909" i="2"/>
  <c r="D910" i="2"/>
  <c r="D911" i="2"/>
  <c r="D912" i="2"/>
  <c r="D599" i="2"/>
  <c r="D572" i="2"/>
  <c r="D573" i="2"/>
  <c r="D535" i="2"/>
  <c r="D536" i="2"/>
  <c r="A907" i="2"/>
  <c r="A906" i="2"/>
  <c r="A951" i="2"/>
  <c r="D951" i="2"/>
  <c r="D906" i="2"/>
  <c r="D907" i="2"/>
  <c r="D537" i="2"/>
  <c r="D502" i="2"/>
  <c r="D503" i="2"/>
  <c r="D504" i="2"/>
  <c r="D505" i="2"/>
  <c r="A950" i="2"/>
  <c r="A993" i="2"/>
  <c r="A992" i="2"/>
  <c r="A991" i="2"/>
  <c r="A990" i="2"/>
  <c r="A989" i="2"/>
  <c r="A988" i="2"/>
  <c r="A987" i="2"/>
  <c r="A1081" i="2"/>
  <c r="A1080" i="2"/>
  <c r="A1110" i="2"/>
  <c r="A1148" i="2"/>
  <c r="A1147" i="2"/>
  <c r="A1146" i="2"/>
  <c r="D723" i="2"/>
  <c r="D724" i="2"/>
  <c r="D725" i="2"/>
  <c r="D679" i="2"/>
  <c r="D680" i="2"/>
  <c r="D681" i="2"/>
  <c r="D682" i="2"/>
  <c r="D643" i="2"/>
  <c r="D644" i="2"/>
  <c r="D645" i="2"/>
  <c r="D40" i="2"/>
  <c r="D1146" i="2"/>
  <c r="D1147" i="2"/>
  <c r="D1148" i="2"/>
  <c r="D1110" i="2"/>
  <c r="D1080" i="2"/>
  <c r="D1081" i="2"/>
  <c r="D987" i="2"/>
  <c r="D988" i="2"/>
  <c r="D989" i="2"/>
  <c r="D990" i="2"/>
  <c r="D991" i="2"/>
  <c r="D992" i="2"/>
  <c r="D993" i="2"/>
  <c r="D950" i="2"/>
  <c r="G1079" i="1"/>
  <c r="G1080" i="1"/>
  <c r="G1081" i="1"/>
  <c r="G1082" i="1"/>
  <c r="G1083" i="1"/>
  <c r="G1084" i="1"/>
  <c r="G1085" i="1"/>
  <c r="G1096" i="1"/>
  <c r="G63" i="1"/>
  <c r="G102" i="1"/>
  <c r="G166" i="1"/>
  <c r="G167" i="1"/>
  <c r="G205" i="1"/>
  <c r="G206" i="1"/>
  <c r="G256" i="1"/>
  <c r="G296" i="1"/>
  <c r="G297" i="1"/>
  <c r="G298" i="1"/>
  <c r="G299" i="1"/>
  <c r="G332" i="1"/>
  <c r="F1079" i="1"/>
  <c r="F1080" i="1"/>
  <c r="F1081" i="1"/>
  <c r="F1082" i="1"/>
  <c r="F1083" i="1"/>
  <c r="F1084" i="1"/>
  <c r="F1085" i="1"/>
  <c r="F1096" i="1"/>
  <c r="F63" i="1"/>
  <c r="F102" i="1"/>
  <c r="F166" i="1"/>
  <c r="F167" i="1"/>
  <c r="F205" i="1"/>
  <c r="F206" i="1"/>
  <c r="F256" i="1"/>
  <c r="F296" i="1"/>
  <c r="F297" i="1"/>
  <c r="F298" i="1"/>
  <c r="F299" i="1"/>
  <c r="F332" i="1"/>
  <c r="A1082" i="1"/>
  <c r="A1083" i="1"/>
  <c r="A1084" i="1"/>
  <c r="A1085" i="1"/>
  <c r="A1096" i="1"/>
  <c r="A63" i="1"/>
  <c r="A102" i="1"/>
  <c r="A166" i="1"/>
  <c r="A167" i="1"/>
  <c r="A205" i="1"/>
  <c r="A206" i="1"/>
  <c r="A256" i="1"/>
  <c r="A296" i="1"/>
  <c r="A297" i="1"/>
  <c r="A298" i="1"/>
  <c r="A299" i="1"/>
  <c r="G1077" i="1"/>
  <c r="G1076" i="1"/>
  <c r="G1064" i="1"/>
  <c r="G1063" i="1"/>
  <c r="G375" i="1"/>
  <c r="G374" i="1"/>
  <c r="G1062" i="1"/>
  <c r="G1061" i="1"/>
  <c r="G1060" i="1"/>
  <c r="G1059" i="1"/>
  <c r="G1036" i="1"/>
  <c r="G331" i="1"/>
  <c r="G330" i="1"/>
  <c r="G329" i="1"/>
  <c r="G328" i="1"/>
  <c r="G327" i="1"/>
  <c r="G1019" i="1"/>
  <c r="A1081" i="1"/>
  <c r="A1080" i="1"/>
  <c r="A1079" i="1"/>
  <c r="A1078" i="1"/>
  <c r="A1077" i="1"/>
  <c r="A1076" i="1"/>
  <c r="A1064" i="1"/>
  <c r="A1063" i="1"/>
  <c r="A375" i="1"/>
  <c r="A374" i="1"/>
  <c r="A1062" i="1"/>
  <c r="A1061" i="1"/>
  <c r="A1060" i="1"/>
  <c r="A1059" i="1"/>
  <c r="A1036" i="1"/>
  <c r="A331" i="1"/>
  <c r="A330" i="1"/>
  <c r="A329" i="1"/>
  <c r="A328" i="1"/>
  <c r="G1078" i="1"/>
  <c r="F1019" i="1"/>
  <c r="F327" i="1"/>
  <c r="F328" i="1"/>
  <c r="F329" i="1"/>
  <c r="F330" i="1"/>
  <c r="F331" i="1"/>
  <c r="F1036" i="1"/>
  <c r="F1059" i="1"/>
  <c r="F1060" i="1"/>
  <c r="F1061" i="1"/>
  <c r="F1062" i="1"/>
  <c r="F374" i="1"/>
  <c r="F375" i="1"/>
  <c r="F1063" i="1"/>
  <c r="F1064" i="1"/>
  <c r="F1076" i="1"/>
  <c r="F1077" i="1"/>
  <c r="F1078" i="1"/>
  <c r="A1019" i="1"/>
  <c r="D62" i="2"/>
  <c r="D61" i="2"/>
  <c r="D60" i="2"/>
  <c r="D59" i="2"/>
  <c r="D73" i="2"/>
  <c r="D72" i="2"/>
  <c r="D71" i="2"/>
  <c r="D83" i="2"/>
  <c r="D98" i="2"/>
  <c r="D111" i="2"/>
  <c r="D120" i="2"/>
  <c r="D134" i="2"/>
  <c r="D133" i="2"/>
  <c r="D162" i="2"/>
  <c r="D179" i="2"/>
  <c r="D178" i="2"/>
  <c r="D161" i="2"/>
  <c r="D862" i="2"/>
  <c r="D861" i="2"/>
  <c r="D860" i="2"/>
  <c r="D1175" i="2"/>
  <c r="D859" i="2"/>
  <c r="D858" i="2"/>
  <c r="D857" i="2"/>
  <c r="D177" i="2"/>
  <c r="D209" i="2"/>
  <c r="D236" i="2"/>
  <c r="D235" i="2"/>
  <c r="D271" i="2"/>
  <c r="D270" i="2"/>
  <c r="D269" i="2"/>
  <c r="D268" i="2"/>
  <c r="D302" i="2"/>
  <c r="D301" i="2"/>
  <c r="D300" i="2"/>
  <c r="D345" i="2"/>
  <c r="D344" i="2"/>
  <c r="D343" i="2"/>
  <c r="D342" i="2"/>
  <c r="D341" i="2"/>
  <c r="D375" i="2"/>
  <c r="D374" i="2"/>
  <c r="D408" i="2"/>
  <c r="D407" i="2"/>
  <c r="A40" i="2"/>
  <c r="A645" i="2"/>
  <c r="A644" i="2"/>
  <c r="A643" i="2"/>
  <c r="A682" i="2"/>
  <c r="A681" i="2"/>
  <c r="A680" i="2"/>
  <c r="A679" i="2"/>
  <c r="A725" i="2"/>
  <c r="A724" i="2"/>
  <c r="A723" i="2"/>
  <c r="A62" i="2"/>
  <c r="A61" i="2"/>
  <c r="A60" i="2"/>
  <c r="A59" i="2"/>
  <c r="A73" i="2"/>
  <c r="A72" i="2"/>
  <c r="A71" i="2"/>
  <c r="A83" i="2"/>
  <c r="A98" i="2"/>
  <c r="A111" i="2"/>
  <c r="A120" i="2"/>
  <c r="A134" i="2"/>
  <c r="A133" i="2"/>
  <c r="A162" i="2"/>
  <c r="A179" i="2"/>
  <c r="A178" i="2"/>
  <c r="A161" i="2"/>
  <c r="A862" i="2"/>
  <c r="A861" i="2"/>
  <c r="A860" i="2"/>
  <c r="A1175" i="2"/>
  <c r="A859" i="2"/>
  <c r="A858" i="2"/>
  <c r="A857" i="2"/>
  <c r="A177" i="2"/>
  <c r="A209" i="2"/>
  <c r="A236" i="2"/>
  <c r="A235" i="2"/>
  <c r="A271" i="2"/>
  <c r="A270" i="2"/>
  <c r="A269" i="2"/>
  <c r="A268" i="2"/>
  <c r="A302" i="2"/>
  <c r="A301" i="2"/>
  <c r="A300" i="2"/>
  <c r="A345" i="2"/>
  <c r="A344" i="2"/>
  <c r="A343" i="2"/>
  <c r="A342" i="2"/>
  <c r="A341" i="2"/>
  <c r="A375" i="2"/>
  <c r="A374" i="2"/>
  <c r="A408" i="2"/>
  <c r="A407" i="2"/>
  <c r="A406" i="2"/>
  <c r="A949" i="2"/>
  <c r="A948" i="2"/>
  <c r="A431" i="2"/>
  <c r="A430" i="2"/>
  <c r="A429" i="2"/>
  <c r="A428" i="2"/>
  <c r="D428" i="2"/>
  <c r="D429" i="2"/>
  <c r="D430" i="2"/>
  <c r="D431" i="2"/>
  <c r="D948" i="2"/>
  <c r="D949" i="2"/>
  <c r="D406" i="2"/>
  <c r="A467" i="2"/>
  <c r="A466" i="2"/>
  <c r="A465" i="2"/>
  <c r="A464" i="2"/>
  <c r="A501" i="2"/>
  <c r="A534" i="2"/>
  <c r="A571" i="2"/>
  <c r="A570" i="2"/>
  <c r="A986" i="2"/>
  <c r="A985" i="2"/>
  <c r="A984" i="2"/>
  <c r="A1030" i="2"/>
  <c r="A1079" i="2"/>
  <c r="A1078" i="2"/>
  <c r="A1077" i="2"/>
  <c r="A1076" i="2"/>
  <c r="A1109" i="2"/>
  <c r="A598" i="2"/>
  <c r="A642" i="2"/>
  <c r="A641" i="2"/>
  <c r="G473" i="1"/>
  <c r="G101" i="1"/>
  <c r="G498" i="1"/>
  <c r="G556" i="1"/>
  <c r="G585" i="1"/>
  <c r="G204" i="1"/>
  <c r="G712" i="1"/>
  <c r="G713" i="1"/>
  <c r="G714" i="1"/>
  <c r="G810" i="1"/>
  <c r="G834" i="1"/>
  <c r="G295" i="1"/>
  <c r="G952" i="1"/>
  <c r="G953" i="1"/>
  <c r="G976" i="1"/>
  <c r="G991" i="1"/>
  <c r="G992" i="1"/>
  <c r="G993" i="1"/>
  <c r="G994" i="1"/>
  <c r="F473" i="1"/>
  <c r="F101" i="1"/>
  <c r="F498" i="1"/>
  <c r="F556" i="1"/>
  <c r="F585" i="1"/>
  <c r="F204" i="1"/>
  <c r="F712" i="1"/>
  <c r="F713" i="1"/>
  <c r="F714" i="1"/>
  <c r="F810" i="1"/>
  <c r="F834" i="1"/>
  <c r="F295" i="1"/>
  <c r="F952" i="1"/>
  <c r="F953" i="1"/>
  <c r="F976" i="1"/>
  <c r="F991" i="1"/>
  <c r="F992" i="1"/>
  <c r="F993" i="1"/>
  <c r="F994" i="1"/>
  <c r="A204" i="1"/>
  <c r="A712" i="1"/>
  <c r="A713" i="1"/>
  <c r="A714" i="1"/>
  <c r="A810" i="1"/>
  <c r="A834" i="1"/>
  <c r="A295" i="1"/>
  <c r="A952" i="1"/>
  <c r="A953" i="1"/>
  <c r="A976" i="1"/>
  <c r="A991" i="1"/>
  <c r="A992" i="1"/>
  <c r="A993" i="1"/>
  <c r="A994" i="1"/>
  <c r="A473" i="1"/>
  <c r="A101" i="1"/>
  <c r="A498" i="1"/>
  <c r="A556" i="1"/>
  <c r="A585" i="1"/>
  <c r="G444" i="1"/>
  <c r="F444" i="1"/>
  <c r="A444" i="1"/>
  <c r="A173" i="2"/>
  <c r="A174" i="2"/>
  <c r="A175" i="2"/>
  <c r="A176" i="2"/>
  <c r="A155" i="2"/>
  <c r="A156" i="2"/>
  <c r="A157" i="2"/>
  <c r="A158" i="2"/>
  <c r="A159" i="2"/>
  <c r="A160" i="2"/>
  <c r="A1145" i="2"/>
  <c r="A672" i="2"/>
  <c r="A673" i="2"/>
  <c r="A674" i="2"/>
  <c r="A675" i="2"/>
  <c r="A676" i="2"/>
  <c r="A677" i="2"/>
  <c r="A678" i="2"/>
  <c r="A638" i="2"/>
  <c r="A639" i="2"/>
  <c r="A640" i="2"/>
  <c r="D108" i="2"/>
  <c r="D109" i="2"/>
  <c r="D110" i="2"/>
  <c r="D296" i="2"/>
  <c r="D297" i="2"/>
  <c r="D298" i="2"/>
  <c r="D299" i="2"/>
  <c r="D172" i="2"/>
  <c r="D173" i="2"/>
  <c r="D174" i="2"/>
  <c r="D175" i="2"/>
  <c r="D176" i="2"/>
  <c r="D155" i="2"/>
  <c r="D156" i="2"/>
  <c r="D157" i="2"/>
  <c r="D158" i="2"/>
  <c r="D159" i="2"/>
  <c r="D160" i="2"/>
  <c r="D1145" i="2"/>
  <c r="D672" i="2"/>
  <c r="D673" i="2"/>
  <c r="D674" i="2"/>
  <c r="D675" i="2"/>
  <c r="D676" i="2"/>
  <c r="D677" i="2"/>
  <c r="D678" i="2"/>
  <c r="D638" i="2"/>
  <c r="D639" i="2"/>
  <c r="D640" i="2"/>
  <c r="D641" i="2"/>
  <c r="D642" i="2"/>
  <c r="D598" i="2"/>
  <c r="D1109" i="2"/>
  <c r="D1076" i="2"/>
  <c r="D1077" i="2"/>
  <c r="D1078" i="2"/>
  <c r="D1079" i="2"/>
  <c r="D1030" i="2"/>
  <c r="D984" i="2"/>
  <c r="D985" i="2"/>
  <c r="D986" i="2"/>
  <c r="D570" i="2"/>
  <c r="D571" i="2"/>
  <c r="D534" i="2"/>
  <c r="D501" i="2"/>
  <c r="D464" i="2"/>
  <c r="D465" i="2"/>
  <c r="D466" i="2"/>
  <c r="D467" i="2"/>
  <c r="A119" i="2"/>
  <c r="A108" i="2"/>
  <c r="A109" i="2"/>
  <c r="A110" i="2"/>
  <c r="A296" i="2"/>
  <c r="A297" i="2"/>
  <c r="A298" i="2"/>
  <c r="A299" i="2"/>
  <c r="A172" i="2"/>
  <c r="A901" i="1"/>
  <c r="A408" i="1"/>
  <c r="A443" i="1"/>
  <c r="F443" i="1"/>
  <c r="A768" i="2"/>
  <c r="D119" i="2"/>
  <c r="D768" i="2"/>
  <c r="A767" i="2"/>
  <c r="A132" i="2"/>
  <c r="A131" i="2"/>
  <c r="L951" i="1"/>
  <c r="A811" i="2"/>
  <c r="A810" i="2"/>
  <c r="A154" i="2"/>
  <c r="A153" i="2"/>
  <c r="A152" i="2"/>
  <c r="A766" i="2"/>
  <c r="A765" i="2"/>
  <c r="A856" i="2"/>
  <c r="A855" i="2"/>
  <c r="A854" i="2"/>
  <c r="A905" i="2"/>
  <c r="A904" i="2"/>
  <c r="A903" i="2"/>
  <c r="A902" i="2"/>
  <c r="A947" i="2"/>
  <c r="A983" i="2"/>
  <c r="A982" i="2"/>
  <c r="A1029" i="2"/>
  <c r="A1028" i="2"/>
  <c r="A1075" i="2"/>
  <c r="A1074" i="2"/>
  <c r="A1073" i="2"/>
  <c r="A1108" i="2"/>
  <c r="A1107" i="2"/>
  <c r="A1144" i="2"/>
  <c r="A1143" i="2"/>
  <c r="A208" i="2"/>
  <c r="A207" i="2"/>
  <c r="A206" i="2"/>
  <c r="G866" i="1"/>
  <c r="A205" i="2"/>
  <c r="A204" i="2"/>
  <c r="A234" i="2"/>
  <c r="A233" i="2"/>
  <c r="A232" i="2"/>
  <c r="A267" i="2"/>
  <c r="A266" i="2"/>
  <c r="A295" i="2"/>
  <c r="A294" i="2"/>
  <c r="A373" i="2"/>
  <c r="A372" i="2"/>
  <c r="A340" i="2"/>
  <c r="A339" i="2"/>
  <c r="A338" i="2"/>
  <c r="A405" i="2"/>
  <c r="A404" i="2"/>
  <c r="A427" i="2"/>
  <c r="A463" i="2"/>
  <c r="A462" i="2"/>
  <c r="A461" i="2"/>
  <c r="A460" i="2"/>
  <c r="A500" i="2"/>
  <c r="A499" i="2"/>
  <c r="A498" i="2"/>
  <c r="A497" i="2"/>
  <c r="A533" i="2"/>
  <c r="A532" i="2"/>
  <c r="A203" i="2"/>
  <c r="A202" i="2"/>
  <c r="A569" i="2"/>
  <c r="A568" i="2"/>
  <c r="A597" i="2"/>
  <c r="A596" i="2"/>
  <c r="D596" i="2"/>
  <c r="A637" i="2"/>
  <c r="A636" i="2"/>
  <c r="A671" i="2"/>
  <c r="A670" i="2"/>
  <c r="A669" i="2"/>
  <c r="A722" i="2"/>
  <c r="A764" i="2"/>
  <c r="A763" i="2"/>
  <c r="A762" i="2"/>
  <c r="A809" i="2"/>
  <c r="A808" i="2"/>
  <c r="A853" i="2"/>
  <c r="A852" i="2"/>
  <c r="A946" i="2"/>
  <c r="A945" i="2"/>
  <c r="A901" i="2"/>
  <c r="A900" i="2"/>
  <c r="A899" i="2"/>
  <c r="A898" i="2"/>
  <c r="A897" i="2"/>
  <c r="A981" i="2"/>
  <c r="A896" i="2"/>
  <c r="A895" i="2"/>
  <c r="A894" i="2"/>
  <c r="A893" i="2"/>
  <c r="A892" i="2"/>
  <c r="A1027" i="2"/>
  <c r="A1026" i="2"/>
  <c r="A1025" i="2"/>
  <c r="A1024" i="2"/>
  <c r="A1072" i="2"/>
  <c r="A1106" i="2"/>
  <c r="A1105" i="2"/>
  <c r="G29" i="1"/>
  <c r="A1142" i="2"/>
  <c r="A1141" i="2"/>
  <c r="A231" i="2"/>
  <c r="A230" i="2"/>
  <c r="A265" i="2"/>
  <c r="A337" i="2"/>
  <c r="A336" i="2"/>
  <c r="A371" i="2"/>
  <c r="A370" i="2"/>
  <c r="A369" i="2"/>
  <c r="A293" i="2"/>
  <c r="A292" i="2"/>
  <c r="A291" i="2"/>
  <c r="A403" i="2"/>
  <c r="A402" i="2"/>
  <c r="A426" i="2"/>
  <c r="A425" i="2"/>
  <c r="A459" i="2"/>
  <c r="A458" i="2"/>
  <c r="A457" i="2"/>
  <c r="A496" i="2"/>
  <c r="A495" i="2"/>
  <c r="A494" i="2"/>
  <c r="A531" i="2"/>
  <c r="A567" i="2"/>
  <c r="A566" i="2"/>
  <c r="A565" i="2"/>
  <c r="A595" i="2"/>
  <c r="A594" i="2"/>
  <c r="A593" i="2"/>
  <c r="A635" i="2"/>
  <c r="A668" i="2"/>
  <c r="A401" i="2"/>
  <c r="A367" i="2"/>
  <c r="A368" i="2"/>
  <c r="A332" i="2"/>
  <c r="A333" i="2"/>
  <c r="A334" i="2"/>
  <c r="A335" i="2"/>
  <c r="A760" i="2"/>
  <c r="A761" i="2"/>
  <c r="A717" i="2"/>
  <c r="A718" i="2"/>
  <c r="A719" i="2"/>
  <c r="A720" i="2"/>
  <c r="A721" i="2"/>
  <c r="A807" i="2"/>
  <c r="A851" i="2"/>
  <c r="A891" i="2"/>
  <c r="A890" i="2"/>
  <c r="A889" i="2"/>
  <c r="A888" i="2"/>
  <c r="A944" i="2"/>
  <c r="A943" i="2"/>
  <c r="A980" i="2"/>
  <c r="A979" i="2"/>
  <c r="A978" i="2"/>
  <c r="A1023" i="2"/>
  <c r="A1022" i="2"/>
  <c r="A1021" i="2"/>
  <c r="A1071" i="2"/>
  <c r="A1104" i="2"/>
  <c r="A1140" i="2"/>
  <c r="A1139" i="2"/>
  <c r="D449" i="2"/>
  <c r="L615" i="1"/>
  <c r="G615" i="1"/>
  <c r="F615" i="1"/>
  <c r="A615" i="1"/>
  <c r="A488" i="2"/>
  <c r="A489" i="2"/>
  <c r="A490" i="2"/>
  <c r="A446" i="2"/>
  <c r="A447" i="2"/>
  <c r="A448" i="2"/>
  <c r="A450" i="2"/>
  <c r="A451" i="2"/>
  <c r="A452" i="2"/>
  <c r="A849" i="2"/>
  <c r="A850" i="2"/>
  <c r="A491" i="2"/>
  <c r="A805" i="2"/>
  <c r="A806" i="2"/>
  <c r="A492" i="2"/>
  <c r="A493" i="2"/>
  <c r="A755" i="2"/>
  <c r="A756" i="2"/>
  <c r="A757" i="2"/>
  <c r="A758" i="2"/>
  <c r="A759" i="2"/>
  <c r="A712" i="2"/>
  <c r="A713" i="2"/>
  <c r="A714" i="2"/>
  <c r="A715" i="2"/>
  <c r="A716" i="2"/>
  <c r="A453" i="2"/>
  <c r="A454" i="2"/>
  <c r="A455" i="2"/>
  <c r="A456" i="2"/>
  <c r="A424" i="2"/>
  <c r="A395" i="2"/>
  <c r="A396" i="2"/>
  <c r="A365" i="2"/>
  <c r="A366" i="2"/>
  <c r="A331" i="2"/>
  <c r="A290" i="2"/>
  <c r="A263" i="2"/>
  <c r="A264" i="2"/>
  <c r="A227" i="2"/>
  <c r="A228" i="2"/>
  <c r="A229" i="2"/>
  <c r="A200" i="2"/>
  <c r="A201" i="2"/>
  <c r="A170" i="2"/>
  <c r="A171" i="2"/>
  <c r="A397" i="2"/>
  <c r="A398" i="2"/>
  <c r="A399" i="2"/>
  <c r="A400" i="2"/>
  <c r="A666" i="2"/>
  <c r="A667" i="2"/>
  <c r="A634" i="2"/>
  <c r="A592" i="2"/>
  <c r="D1069" i="2"/>
  <c r="A1137" i="2"/>
  <c r="A1138" i="2"/>
  <c r="A1103" i="2"/>
  <c r="A1068" i="2"/>
  <c r="A1069" i="2"/>
  <c r="A1136" i="2"/>
  <c r="A563" i="2"/>
  <c r="A564" i="2"/>
  <c r="A1070" i="2"/>
  <c r="A1020" i="2"/>
  <c r="G28" i="1"/>
  <c r="G27" i="1"/>
  <c r="A96" i="1"/>
  <c r="A97" i="1"/>
  <c r="A201" i="1"/>
  <c r="A251" i="1"/>
  <c r="A252" i="1"/>
  <c r="A253" i="1"/>
  <c r="A288" i="1"/>
  <c r="A289" i="1"/>
  <c r="A290" i="1"/>
  <c r="A404" i="1"/>
  <c r="A614" i="1"/>
  <c r="A646" i="1"/>
  <c r="A808" i="1"/>
  <c r="A830" i="1"/>
  <c r="A831" i="1"/>
  <c r="A899" i="1"/>
  <c r="A95" i="1"/>
  <c r="A127" i="1"/>
  <c r="A250" i="1"/>
  <c r="A402" i="1"/>
  <c r="A466" i="1"/>
  <c r="A524" i="1"/>
  <c r="A525" i="1"/>
  <c r="A27" i="1"/>
  <c r="A551" i="1"/>
  <c r="A552" i="1"/>
  <c r="A56" i="1"/>
  <c r="A200" i="1"/>
  <c r="A403" i="1"/>
  <c r="A467" i="1"/>
  <c r="A468" i="1"/>
  <c r="A28" i="1"/>
  <c r="G646" i="1"/>
  <c r="A863" i="1"/>
  <c r="A29" i="1"/>
  <c r="F863" i="1"/>
  <c r="G863" i="1"/>
  <c r="L648" i="1"/>
  <c r="L649" i="1"/>
  <c r="G648" i="1"/>
  <c r="G649" i="1"/>
  <c r="F648" i="1"/>
  <c r="F649" i="1"/>
  <c r="A649" i="1"/>
  <c r="D289" i="2"/>
  <c r="L294" i="1"/>
  <c r="L293" i="1"/>
  <c r="L292" i="1"/>
  <c r="L255" i="1"/>
  <c r="L203" i="1"/>
  <c r="L100" i="1"/>
  <c r="L62" i="1"/>
  <c r="L61" i="1"/>
  <c r="L60" i="1"/>
  <c r="L31" i="1"/>
  <c r="L30" i="1"/>
  <c r="L866" i="1"/>
  <c r="L865" i="1"/>
  <c r="L833" i="1"/>
  <c r="L809" i="1"/>
  <c r="L679" i="1"/>
  <c r="L584" i="1"/>
  <c r="L555" i="1"/>
  <c r="L554" i="1"/>
  <c r="L864" i="1"/>
  <c r="L527" i="1"/>
  <c r="L526" i="1"/>
  <c r="L497" i="1"/>
  <c r="L472" i="1"/>
  <c r="L407" i="1"/>
  <c r="L202" i="1"/>
  <c r="L165" i="1"/>
  <c r="L164" i="1"/>
  <c r="L128" i="1"/>
  <c r="L99" i="1"/>
  <c r="L98" i="1"/>
  <c r="L59" i="1"/>
  <c r="L58" i="1"/>
  <c r="L57" i="1"/>
  <c r="L29" i="1"/>
  <c r="G443" i="1"/>
  <c r="G408" i="1"/>
  <c r="G901" i="1"/>
  <c r="G900" i="1"/>
  <c r="G951" i="1"/>
  <c r="G294" i="1"/>
  <c r="G293" i="1"/>
  <c r="G292" i="1"/>
  <c r="G255" i="1"/>
  <c r="G203" i="1"/>
  <c r="G100" i="1"/>
  <c r="G62" i="1"/>
  <c r="G61" i="1"/>
  <c r="G60" i="1"/>
  <c r="G31" i="1"/>
  <c r="G30" i="1"/>
  <c r="G865" i="1"/>
  <c r="G833" i="1"/>
  <c r="G809" i="1"/>
  <c r="G679" i="1"/>
  <c r="G584" i="1"/>
  <c r="G555" i="1"/>
  <c r="G554" i="1"/>
  <c r="G864" i="1"/>
  <c r="G527" i="1"/>
  <c r="G526" i="1"/>
  <c r="G497" i="1"/>
  <c r="G472" i="1"/>
  <c r="G407" i="1"/>
  <c r="G202" i="1"/>
  <c r="G165" i="1"/>
  <c r="G164" i="1"/>
  <c r="G128" i="1"/>
  <c r="G99" i="1"/>
  <c r="G98" i="1"/>
  <c r="G59" i="1"/>
  <c r="G58" i="1"/>
  <c r="G57" i="1"/>
  <c r="F408" i="1"/>
  <c r="F901" i="1"/>
  <c r="F900" i="1"/>
  <c r="F951" i="1"/>
  <c r="F294" i="1"/>
  <c r="F293" i="1"/>
  <c r="F292" i="1"/>
  <c r="F255" i="1"/>
  <c r="F203" i="1"/>
  <c r="F100" i="1"/>
  <c r="F62" i="1"/>
  <c r="F61" i="1"/>
  <c r="F60" i="1"/>
  <c r="F31" i="1"/>
  <c r="F30" i="1"/>
  <c r="F866" i="1"/>
  <c r="F865" i="1"/>
  <c r="F833" i="1"/>
  <c r="F809" i="1"/>
  <c r="F679" i="1"/>
  <c r="F584" i="1"/>
  <c r="F555" i="1"/>
  <c r="F554" i="1"/>
  <c r="F864" i="1"/>
  <c r="F527" i="1"/>
  <c r="F526" i="1"/>
  <c r="F497" i="1"/>
  <c r="F472" i="1"/>
  <c r="F407" i="1"/>
  <c r="F202" i="1"/>
  <c r="F165" i="1"/>
  <c r="F164" i="1"/>
  <c r="F128" i="1"/>
  <c r="F99" i="1"/>
  <c r="F98" i="1"/>
  <c r="F59" i="1"/>
  <c r="F58" i="1"/>
  <c r="F57" i="1"/>
  <c r="F29" i="1"/>
  <c r="A900" i="1"/>
  <c r="A951" i="1"/>
  <c r="A294" i="1"/>
  <c r="A293" i="1"/>
  <c r="A292" i="1"/>
  <c r="A255" i="1"/>
  <c r="A203" i="1"/>
  <c r="A100" i="1"/>
  <c r="A62" i="1"/>
  <c r="A61" i="1"/>
  <c r="A60" i="1"/>
  <c r="A31" i="1"/>
  <c r="A30" i="1"/>
  <c r="A866" i="1"/>
  <c r="A865" i="1"/>
  <c r="A833" i="1"/>
  <c r="A809" i="1"/>
  <c r="A679" i="1"/>
  <c r="A584" i="1"/>
  <c r="A555" i="1"/>
  <c r="A554" i="1"/>
  <c r="A864" i="1"/>
  <c r="A527" i="1"/>
  <c r="A526" i="1"/>
  <c r="A497" i="1"/>
  <c r="A472" i="1"/>
  <c r="A407" i="1"/>
  <c r="A202" i="1"/>
  <c r="A165" i="1"/>
  <c r="A164" i="1"/>
  <c r="A128" i="1"/>
  <c r="A99" i="1"/>
  <c r="A98" i="1"/>
  <c r="A59" i="1"/>
  <c r="A58" i="1"/>
  <c r="A57" i="1"/>
  <c r="A423" i="2"/>
  <c r="A394" i="2"/>
  <c r="A360" i="2"/>
  <c r="A361" i="2"/>
  <c r="A362" i="2"/>
  <c r="A363" i="2"/>
  <c r="A364" i="2"/>
  <c r="A330" i="2"/>
  <c r="A287" i="2"/>
  <c r="A288" i="2"/>
  <c r="A289" i="2"/>
  <c r="A260" i="2"/>
  <c r="A261" i="2"/>
  <c r="A262" i="2"/>
  <c r="A151" i="2"/>
  <c r="A1131" i="2"/>
  <c r="A226" i="2"/>
  <c r="A1132" i="2"/>
  <c r="A197" i="2"/>
  <c r="A198" i="2"/>
  <c r="A199" i="2"/>
  <c r="A168" i="2"/>
  <c r="A169" i="2"/>
  <c r="A126" i="2"/>
  <c r="A1102" i="2"/>
  <c r="A127" i="2"/>
  <c r="A1060" i="2"/>
  <c r="A1061" i="2"/>
  <c r="A1062" i="2"/>
  <c r="A1063" i="2"/>
  <c r="A1064" i="2"/>
  <c r="A1065" i="2"/>
  <c r="A1018" i="2"/>
  <c r="A972" i="2"/>
  <c r="A938" i="2"/>
  <c r="A884" i="2"/>
  <c r="A885" i="2"/>
  <c r="A846" i="2"/>
  <c r="A801" i="2"/>
  <c r="A802" i="2"/>
  <c r="A803" i="2"/>
  <c r="A749" i="2"/>
  <c r="A750" i="2"/>
  <c r="A751" i="2"/>
  <c r="A752" i="2"/>
  <c r="A707" i="2"/>
  <c r="A664" i="2"/>
  <c r="A632" i="2"/>
  <c r="A587" i="2"/>
  <c r="A588" i="2"/>
  <c r="A589" i="2"/>
  <c r="A559" i="2"/>
  <c r="A128" i="2"/>
  <c r="A129" i="2"/>
  <c r="A130" i="2"/>
  <c r="A1133" i="2"/>
  <c r="A560" i="2"/>
  <c r="A561" i="2"/>
  <c r="A1134" i="2"/>
  <c r="A1135" i="2"/>
  <c r="A519" i="2"/>
  <c r="A520" i="2"/>
  <c r="A1066" i="2"/>
  <c r="A1067" i="2"/>
  <c r="A1019" i="2"/>
  <c r="A939" i="2"/>
  <c r="A940" i="2"/>
  <c r="A973" i="2"/>
  <c r="A886" i="2"/>
  <c r="A887" i="2"/>
  <c r="A847" i="2"/>
  <c r="A848" i="2"/>
  <c r="A804" i="2"/>
  <c r="A753" i="2"/>
  <c r="A754" i="2"/>
  <c r="A708" i="2"/>
  <c r="A709" i="2"/>
  <c r="A710" i="2"/>
  <c r="A711" i="2"/>
  <c r="A665" i="2"/>
  <c r="A633" i="2"/>
  <c r="A590" i="2"/>
  <c r="A591" i="2"/>
  <c r="A562" i="2"/>
  <c r="A974" i="2"/>
  <c r="A975" i="2"/>
  <c r="A976" i="2"/>
  <c r="A977" i="2"/>
  <c r="A941" i="2"/>
  <c r="A521" i="2"/>
  <c r="A522" i="2"/>
  <c r="A523" i="2"/>
  <c r="A524" i="2"/>
  <c r="A525" i="2"/>
  <c r="A526" i="2"/>
  <c r="A942" i="2"/>
  <c r="A527" i="2"/>
  <c r="A528" i="2"/>
  <c r="A529" i="2"/>
  <c r="A530" i="2"/>
  <c r="A487" i="2"/>
  <c r="A445" i="2"/>
  <c r="A444" i="2"/>
  <c r="A443" i="2"/>
  <c r="L863" i="1"/>
  <c r="L678" i="1"/>
  <c r="L653" i="1"/>
  <c r="L553" i="1"/>
  <c r="L471" i="1"/>
  <c r="L711" i="1"/>
  <c r="L291" i="1"/>
  <c r="L254" i="1"/>
  <c r="L163" i="1"/>
  <c r="L162" i="1"/>
  <c r="L496" i="1"/>
  <c r="L495" i="1"/>
  <c r="L494" i="1"/>
  <c r="L470" i="1"/>
  <c r="L469" i="1"/>
  <c r="L442" i="1"/>
  <c r="L441" i="1"/>
  <c r="L652" i="1"/>
  <c r="L651" i="1"/>
  <c r="L832" i="1"/>
  <c r="L650" i="1"/>
  <c r="L465" i="1"/>
  <c r="G678" i="1"/>
  <c r="G653" i="1"/>
  <c r="G553" i="1"/>
  <c r="G471" i="1"/>
  <c r="G711" i="1"/>
  <c r="G291" i="1"/>
  <c r="G254" i="1"/>
  <c r="G163" i="1"/>
  <c r="G162" i="1"/>
  <c r="G496" i="1"/>
  <c r="G495" i="1"/>
  <c r="G494" i="1"/>
  <c r="G470" i="1"/>
  <c r="G469" i="1"/>
  <c r="G442" i="1"/>
  <c r="G441" i="1"/>
  <c r="G652" i="1"/>
  <c r="G651" i="1"/>
  <c r="G832" i="1"/>
  <c r="G650" i="1"/>
  <c r="F678" i="1"/>
  <c r="F653" i="1"/>
  <c r="F553" i="1"/>
  <c r="F471" i="1"/>
  <c r="F711" i="1"/>
  <c r="F291" i="1"/>
  <c r="F254" i="1"/>
  <c r="F163" i="1"/>
  <c r="F162" i="1"/>
  <c r="F496" i="1"/>
  <c r="F495" i="1"/>
  <c r="F494" i="1"/>
  <c r="F470" i="1"/>
  <c r="F469" i="1"/>
  <c r="F442" i="1"/>
  <c r="F441" i="1"/>
  <c r="F652" i="1"/>
  <c r="F651" i="1"/>
  <c r="F832" i="1"/>
  <c r="F650" i="1"/>
  <c r="A678" i="1"/>
  <c r="A653" i="1"/>
  <c r="A553" i="1"/>
  <c r="A471" i="1"/>
  <c r="A711" i="1"/>
  <c r="A291" i="1"/>
  <c r="A254" i="1"/>
  <c r="A163" i="1"/>
  <c r="A162" i="1"/>
  <c r="A496" i="1"/>
  <c r="A495" i="1"/>
  <c r="A494" i="1"/>
  <c r="A470" i="1"/>
  <c r="A469" i="1"/>
  <c r="A442" i="1"/>
  <c r="A441" i="1"/>
  <c r="A652" i="1"/>
  <c r="A651" i="1"/>
  <c r="A832" i="1"/>
  <c r="A650" i="1"/>
  <c r="A486" i="2"/>
  <c r="A485" i="2"/>
  <c r="A484" i="2"/>
  <c r="A518" i="2"/>
  <c r="A558" i="2"/>
  <c r="A557" i="2"/>
  <c r="A556" i="2"/>
  <c r="A586" i="2"/>
  <c r="A585" i="2"/>
  <c r="A631" i="2"/>
  <c r="A663" i="2"/>
  <c r="A662" i="2"/>
  <c r="L250" i="1"/>
  <c r="L402" i="1"/>
  <c r="L466" i="1"/>
  <c r="L524" i="1"/>
  <c r="L525" i="1"/>
  <c r="L27" i="1"/>
  <c r="L551" i="1"/>
  <c r="L552" i="1"/>
  <c r="L56" i="1"/>
  <c r="L200" i="1"/>
  <c r="L403" i="1"/>
  <c r="L467" i="1"/>
  <c r="L468" i="1"/>
  <c r="L28" i="1"/>
  <c r="L96" i="1"/>
  <c r="L97" i="1"/>
  <c r="L201" i="1"/>
  <c r="L251" i="1"/>
  <c r="L252" i="1"/>
  <c r="L253" i="1"/>
  <c r="L288" i="1"/>
  <c r="L289" i="1"/>
  <c r="L290" i="1"/>
  <c r="L404" i="1"/>
  <c r="L405" i="1"/>
  <c r="L406" i="1"/>
  <c r="L647" i="1"/>
  <c r="G551" i="1"/>
  <c r="G552" i="1"/>
  <c r="G56" i="1"/>
  <c r="G200" i="1"/>
  <c r="G403" i="1"/>
  <c r="G467" i="1"/>
  <c r="G468" i="1"/>
  <c r="G97" i="1"/>
  <c r="G201" i="1"/>
  <c r="G251" i="1"/>
  <c r="G252" i="1"/>
  <c r="G253" i="1"/>
  <c r="G288" i="1"/>
  <c r="G289" i="1"/>
  <c r="G290" i="1"/>
  <c r="G404" i="1"/>
  <c r="G405" i="1"/>
  <c r="G406" i="1"/>
  <c r="G647" i="1"/>
  <c r="F551" i="1"/>
  <c r="F552" i="1"/>
  <c r="F56" i="1"/>
  <c r="F200" i="1"/>
  <c r="F403" i="1"/>
  <c r="F467" i="1"/>
  <c r="F468" i="1"/>
  <c r="F28" i="1"/>
  <c r="F96" i="1"/>
  <c r="F97" i="1"/>
  <c r="F201" i="1"/>
  <c r="F251" i="1"/>
  <c r="F252" i="1"/>
  <c r="F253" i="1"/>
  <c r="F288" i="1"/>
  <c r="F289" i="1"/>
  <c r="F290" i="1"/>
  <c r="F404" i="1"/>
  <c r="F405" i="1"/>
  <c r="F406" i="1"/>
  <c r="F647" i="1"/>
  <c r="A405" i="1"/>
  <c r="A406" i="1"/>
  <c r="A647" i="1"/>
  <c r="A648" i="1"/>
  <c r="A706" i="2"/>
  <c r="A705" i="2"/>
  <c r="A704" i="2"/>
  <c r="A703" i="2"/>
  <c r="G250" i="1"/>
  <c r="G402" i="1"/>
  <c r="G466" i="1"/>
  <c r="G524" i="1"/>
  <c r="G525" i="1"/>
  <c r="F250" i="1"/>
  <c r="F402" i="1"/>
  <c r="F466" i="1"/>
  <c r="F524" i="1"/>
  <c r="F525" i="1"/>
  <c r="F27" i="1"/>
  <c r="A748" i="2"/>
  <c r="A747" i="2"/>
  <c r="A746" i="2"/>
  <c r="L127" i="1"/>
  <c r="L95" i="1"/>
  <c r="L899" i="1"/>
  <c r="L831" i="1"/>
  <c r="L830" i="1"/>
  <c r="L808" i="1"/>
  <c r="L646" i="1"/>
  <c r="L614" i="1"/>
  <c r="L745" i="1"/>
  <c r="L440" i="1"/>
  <c r="L439" i="1"/>
  <c r="G440" i="1"/>
  <c r="G465" i="1"/>
  <c r="G745" i="1"/>
  <c r="G614" i="1"/>
  <c r="G808" i="1"/>
  <c r="G830" i="1"/>
  <c r="G831" i="1"/>
  <c r="G899" i="1"/>
  <c r="G95" i="1"/>
  <c r="G127" i="1"/>
  <c r="F440" i="1"/>
  <c r="F465" i="1"/>
  <c r="F745" i="1"/>
  <c r="F614" i="1"/>
  <c r="F646" i="1"/>
  <c r="F808" i="1"/>
  <c r="F830" i="1"/>
  <c r="F831" i="1"/>
  <c r="F899" i="1"/>
  <c r="F95" i="1"/>
  <c r="F127" i="1"/>
  <c r="A800" i="2"/>
  <c r="A799" i="2"/>
  <c r="A845" i="2"/>
  <c r="A844" i="2"/>
  <c r="A843" i="2"/>
  <c r="A842" i="2"/>
  <c r="A841" i="2"/>
  <c r="A883" i="2"/>
  <c r="A882" i="2"/>
  <c r="A881" i="2"/>
  <c r="A880" i="2"/>
  <c r="L325" i="1"/>
  <c r="L326" i="1"/>
  <c r="L371" i="1"/>
  <c r="L372" i="1"/>
  <c r="L373" i="1"/>
  <c r="G287" i="1"/>
  <c r="G325" i="1"/>
  <c r="G326" i="1"/>
  <c r="G371" i="1"/>
  <c r="G372" i="1"/>
  <c r="G373" i="1"/>
  <c r="G439" i="1"/>
  <c r="F287" i="1"/>
  <c r="F325" i="1"/>
  <c r="F326" i="1"/>
  <c r="F371" i="1"/>
  <c r="F372" i="1"/>
  <c r="F373" i="1"/>
  <c r="F439" i="1"/>
  <c r="G199" i="1"/>
  <c r="G247" i="1"/>
  <c r="G248" i="1"/>
  <c r="G249" i="1"/>
  <c r="F199" i="1"/>
  <c r="F247" i="1"/>
  <c r="F248" i="1"/>
  <c r="F249" i="1"/>
  <c r="A199" i="1"/>
  <c r="A247" i="1"/>
  <c r="A248" i="1"/>
  <c r="A249" i="1"/>
  <c r="A287" i="1"/>
  <c r="A325" i="1"/>
  <c r="A326" i="1"/>
  <c r="A1239" i="1"/>
  <c r="A107" i="1"/>
  <c r="A71" i="1"/>
  <c r="A1240" i="1"/>
  <c r="A218" i="1"/>
  <c r="A108" i="1"/>
  <c r="A135" i="1"/>
  <c r="A1241" i="1"/>
  <c r="A382" i="1"/>
  <c r="A264" i="1"/>
  <c r="A383" i="1"/>
  <c r="A303" i="1"/>
  <c r="A342" i="1"/>
  <c r="A1068" i="1"/>
  <c r="A480" i="1"/>
  <c r="A563" i="1"/>
  <c r="A1242" i="1"/>
  <c r="A36" i="1"/>
  <c r="A1089" i="1"/>
  <c r="A384" i="1"/>
  <c r="A1146" i="1"/>
  <c r="A794" i="1"/>
  <c r="A1141" i="1"/>
  <c r="A852" i="1"/>
  <c r="A601" i="1"/>
  <c r="A602" i="1"/>
  <c r="A795" i="1"/>
  <c r="A796" i="1"/>
  <c r="A797" i="1"/>
  <c r="A1243" i="1"/>
  <c r="A1142" i="1"/>
  <c r="A1070" i="1"/>
  <c r="A1091" i="1"/>
  <c r="A1071" i="1"/>
  <c r="A1119" i="1"/>
  <c r="A1171" i="1"/>
  <c r="A1216" i="1"/>
  <c r="A1430" i="1"/>
  <c r="A1431" i="1"/>
  <c r="A1432" i="1"/>
  <c r="A1433" i="1"/>
  <c r="A1436" i="1"/>
  <c r="A883" i="1"/>
  <c r="A1114" i="1"/>
  <c r="A1092" i="1"/>
  <c r="A2384" i="1"/>
  <c r="A38" i="1"/>
  <c r="A510" i="1"/>
  <c r="A2385" i="1"/>
  <c r="A1437" i="1"/>
  <c r="A1439" i="1"/>
  <c r="A2386" i="1"/>
  <c r="A2387" i="1"/>
  <c r="A2388" i="1"/>
  <c r="A1053" i="1"/>
  <c r="A138" i="1"/>
  <c r="A1244" i="1"/>
  <c r="A1245" i="1"/>
  <c r="A1246" i="1"/>
  <c r="A1440" i="1"/>
  <c r="A1441" i="1"/>
  <c r="A1173" i="1"/>
  <c r="A698" i="1"/>
  <c r="A265" i="1"/>
  <c r="A2396" i="1"/>
  <c r="A304" i="1"/>
  <c r="A1449" i="1"/>
  <c r="A1247" i="1"/>
  <c r="A1175" i="1"/>
  <c r="A1462" i="1"/>
  <c r="A1487" i="1"/>
  <c r="A174" i="1"/>
  <c r="A419" i="1"/>
  <c r="A175" i="1"/>
  <c r="A420" i="1"/>
  <c r="A1488" i="1"/>
  <c r="A1182" i="1"/>
  <c r="A1490" i="1"/>
  <c r="A798" i="1"/>
  <c r="A219" i="1"/>
  <c r="A220" i="1"/>
  <c r="A1186" i="1"/>
  <c r="A1248" i="1"/>
  <c r="A1249" i="1"/>
  <c r="A76" i="1"/>
  <c r="A1131" i="1"/>
  <c r="A1491" i="1"/>
  <c r="A1250" i="1"/>
  <c r="A820" i="1"/>
  <c r="A1251" i="1"/>
  <c r="A699" i="1"/>
  <c r="A603" i="1"/>
  <c r="A1252" i="1"/>
  <c r="A1253" i="1"/>
  <c r="A1254" i="1"/>
  <c r="A1255" i="1"/>
  <c r="A1256" i="1"/>
  <c r="A1257" i="1"/>
  <c r="A1258" i="1"/>
  <c r="A1259" i="1"/>
  <c r="A1260" i="1"/>
  <c r="A1492" i="1"/>
  <c r="A1261" i="1"/>
  <c r="A918" i="1"/>
  <c r="A139" i="1"/>
  <c r="A537" i="1"/>
  <c r="A1262" i="1"/>
  <c r="A39" i="1"/>
  <c r="A481" i="1"/>
  <c r="A1132" i="1"/>
  <c r="A452" i="1"/>
  <c r="A40" i="1"/>
  <c r="A41" i="1"/>
  <c r="A385" i="1"/>
  <c r="A112" i="1"/>
  <c r="A728" i="1"/>
  <c r="A482" i="1"/>
  <c r="A511" i="1"/>
  <c r="A3" i="1"/>
  <c r="A1263" i="1"/>
  <c r="A755" i="1"/>
  <c r="A971" i="1"/>
  <c r="A1770" i="1"/>
  <c r="A972" i="1"/>
  <c r="A973" i="1"/>
  <c r="A1784" i="1"/>
  <c r="A1787" i="1"/>
  <c r="A1789" i="1"/>
  <c r="A727" i="1"/>
  <c r="A421" i="1"/>
  <c r="A600" i="1"/>
  <c r="A965" i="1"/>
  <c r="A222" i="1"/>
  <c r="A508" i="1"/>
  <c r="A2369" i="1"/>
  <c r="A880" i="1"/>
  <c r="A2377" i="1"/>
  <c r="A660" i="1"/>
  <c r="A1264" i="1"/>
  <c r="A818" i="1"/>
  <c r="A37" i="1"/>
  <c r="A1168" i="1"/>
  <c r="A223" i="1"/>
  <c r="A417" i="1"/>
  <c r="A1265" i="1"/>
  <c r="A450" i="1"/>
  <c r="A1266" i="1"/>
  <c r="A1267" i="1"/>
  <c r="A1268" i="1"/>
  <c r="A1269" i="1"/>
  <c r="A567" i="1"/>
  <c r="A215" i="1"/>
  <c r="A1172" i="1"/>
  <c r="A538" i="1"/>
  <c r="A1270" i="1"/>
  <c r="A1271" i="1"/>
  <c r="A1272" i="1"/>
  <c r="A1273" i="1"/>
  <c r="A1274" i="1"/>
  <c r="A1047" i="1"/>
  <c r="A2389" i="1"/>
  <c r="A1148" i="1"/>
  <c r="A1152" i="1"/>
  <c r="A1000" i="1"/>
  <c r="A2378" i="1"/>
  <c r="A2379" i="1"/>
  <c r="A2380" i="1"/>
  <c r="A2381" i="1"/>
  <c r="A1135" i="1"/>
  <c r="A216" i="1"/>
  <c r="A1154" i="1"/>
  <c r="A941" i="1"/>
  <c r="A942" i="1"/>
  <c r="A2382" i="1"/>
  <c r="A697" i="1"/>
  <c r="A1275" i="1"/>
  <c r="A1276" i="1"/>
  <c r="A534" i="1"/>
  <c r="A799" i="1"/>
  <c r="A1130" i="1"/>
  <c r="A981" i="1"/>
  <c r="A982" i="1"/>
  <c r="A72" i="1"/>
  <c r="A2397" i="1"/>
  <c r="A2398" i="1"/>
  <c r="A821" i="1"/>
  <c r="A1277" i="1"/>
  <c r="A1278" i="1"/>
  <c r="A1279" i="1"/>
  <c r="A73" i="1"/>
  <c r="A1121" i="1"/>
  <c r="A307" i="1"/>
  <c r="A819" i="1"/>
  <c r="A729" i="1"/>
  <c r="A1013" i="1"/>
  <c r="A2399" i="1"/>
  <c r="A1127" i="1"/>
  <c r="A1128" i="1"/>
  <c r="A1280" i="1"/>
  <c r="A1281" i="1"/>
  <c r="A1282" i="1"/>
  <c r="A1283" i="1"/>
  <c r="A1284" i="1"/>
  <c r="A1285" i="1"/>
  <c r="A1286" i="1"/>
  <c r="A1287" i="1"/>
  <c r="A1288" i="1"/>
  <c r="A1289" i="1"/>
  <c r="A1290" i="1"/>
  <c r="A1291" i="1"/>
  <c r="A1292" i="1"/>
  <c r="A730" i="1"/>
  <c r="A1293" i="1"/>
  <c r="A540" i="1"/>
  <c r="A1294" i="1"/>
  <c r="A1295" i="1"/>
  <c r="A1494" i="1"/>
  <c r="A628" i="1"/>
  <c r="A1296" i="1"/>
  <c r="A260" i="1"/>
  <c r="A1495" i="1"/>
  <c r="A1297" i="1"/>
  <c r="A1497" i="1"/>
  <c r="A1501" i="1"/>
  <c r="A1502" i="1"/>
  <c r="A1504" i="1"/>
  <c r="A1298" i="1"/>
  <c r="A176" i="1"/>
  <c r="A483" i="1"/>
  <c r="A1299" i="1"/>
  <c r="A308" i="1"/>
  <c r="A77" i="1"/>
  <c r="A1300" i="1"/>
  <c r="A629" i="1"/>
  <c r="A1301" i="1"/>
  <c r="A1302" i="1"/>
  <c r="A177" i="1"/>
  <c r="A884" i="1"/>
  <c r="A268" i="1"/>
  <c r="A700" i="1"/>
  <c r="A1303" i="1"/>
  <c r="A1120" i="1"/>
  <c r="A42" i="1"/>
  <c r="A453" i="1"/>
  <c r="A387" i="1"/>
  <c r="A388" i="1"/>
  <c r="A1304" i="1"/>
  <c r="A757" i="1"/>
  <c r="A113" i="1"/>
  <c r="A731" i="1"/>
  <c r="A569" i="1"/>
  <c r="A1790" i="1"/>
  <c r="A178" i="1"/>
  <c r="A662" i="1"/>
  <c r="A1305" i="1"/>
  <c r="A43" i="1"/>
  <c r="A78" i="1"/>
  <c r="A224" i="1"/>
  <c r="A261" i="1"/>
  <c r="A225" i="1"/>
  <c r="A630" i="1"/>
  <c r="A1306" i="1"/>
  <c r="A302" i="1"/>
  <c r="A484" i="1"/>
  <c r="A512" i="1"/>
  <c r="A822" i="1"/>
  <c r="A513" i="1"/>
  <c r="A1505" i="1"/>
  <c r="A1124" i="1"/>
  <c r="A823" i="1"/>
  <c r="A541" i="1"/>
  <c r="A114" i="1"/>
  <c r="A800" i="1"/>
  <c r="A140" i="1"/>
  <c r="A226" i="1"/>
  <c r="A269" i="1"/>
  <c r="A389" i="1"/>
  <c r="A853" i="1"/>
  <c r="A758" i="1"/>
  <c r="A542" i="1"/>
  <c r="A570" i="1"/>
  <c r="A885" i="1"/>
  <c r="A886" i="1"/>
  <c r="A1307" i="1"/>
  <c r="A543" i="1"/>
  <c r="A997" i="1"/>
  <c r="A544" i="1"/>
  <c r="A571" i="1"/>
  <c r="A854" i="1"/>
  <c r="A179" i="1"/>
  <c r="A621" i="1"/>
  <c r="A454" i="1"/>
  <c r="A1166" i="1"/>
  <c r="A2390" i="1"/>
  <c r="A2391" i="1"/>
  <c r="A2392" i="1"/>
  <c r="A227" i="1"/>
  <c r="A604" i="1"/>
  <c r="A485" i="1"/>
  <c r="A1308" i="1"/>
  <c r="A171" i="1"/>
  <c r="A1234" i="1"/>
  <c r="A1235" i="1"/>
  <c r="A1236" i="1"/>
  <c r="A1309" i="1"/>
  <c r="A919" i="1"/>
  <c r="A759" i="1"/>
  <c r="A180" i="1"/>
  <c r="A1237" i="1"/>
  <c r="A605" i="1"/>
  <c r="A228" i="1"/>
  <c r="A2393" i="1"/>
  <c r="A2394" i="1"/>
  <c r="A2395" i="1"/>
  <c r="A115" i="1"/>
  <c r="A1310" i="1"/>
  <c r="A801" i="1"/>
  <c r="A545" i="1"/>
  <c r="A1001" i="1"/>
  <c r="A1002" i="1"/>
  <c r="A1030" i="1"/>
  <c r="A1311" i="1"/>
  <c r="A1003" i="1"/>
  <c r="A1031" i="1"/>
  <c r="A701" i="1"/>
  <c r="A390" i="1"/>
  <c r="A1312" i="1"/>
  <c r="A1313" i="1"/>
  <c r="A1314" i="1"/>
  <c r="A1315" i="1"/>
  <c r="A1316" i="1"/>
  <c r="A631" i="1"/>
  <c r="A1317" i="1"/>
  <c r="A1318" i="1"/>
  <c r="A1319" i="1"/>
  <c r="A632" i="1"/>
  <c r="A663" i="1"/>
  <c r="A664" i="1"/>
  <c r="A1320" i="1"/>
  <c r="A514" i="1"/>
  <c r="A1321" i="1"/>
  <c r="A141" i="1"/>
  <c r="A1322" i="1"/>
  <c r="A606" i="1"/>
  <c r="A607" i="1"/>
  <c r="A515" i="1"/>
  <c r="A391" i="1"/>
  <c r="A608" i="1"/>
  <c r="A423" i="1"/>
  <c r="A1323" i="1"/>
  <c r="A855" i="1"/>
  <c r="A572" i="1"/>
  <c r="A760" i="1"/>
  <c r="A455" i="1"/>
  <c r="A270" i="1"/>
  <c r="A4" i="1"/>
  <c r="A259" i="1"/>
  <c r="A271" i="1"/>
  <c r="A1324" i="1"/>
  <c r="A345" i="1"/>
  <c r="A346" i="1"/>
  <c r="A347" i="1"/>
  <c r="A1325" i="1"/>
  <c r="A1326" i="1"/>
  <c r="A1327" i="1"/>
  <c r="A1328" i="1"/>
  <c r="A726" i="1"/>
  <c r="A887" i="1"/>
  <c r="A1329" i="1"/>
  <c r="A1330" i="1"/>
  <c r="A1331" i="1"/>
  <c r="A1332" i="1"/>
  <c r="A1333" i="1"/>
  <c r="A1334" i="1"/>
  <c r="A1335" i="1"/>
  <c r="A181" i="1"/>
  <c r="A1336" i="1"/>
  <c r="A1337" i="1"/>
  <c r="A761" i="1"/>
  <c r="A1338" i="1"/>
  <c r="A888" i="1"/>
  <c r="A889" i="1"/>
  <c r="A920" i="1"/>
  <c r="A1507" i="1"/>
  <c r="A890" i="1"/>
  <c r="A1339" i="1"/>
  <c r="A1133" i="1"/>
  <c r="A1340" i="1"/>
  <c r="A702" i="1"/>
  <c r="A573" i="1"/>
  <c r="A732" i="1"/>
  <c r="A456" i="1"/>
  <c r="A1341" i="1"/>
  <c r="A1342" i="1"/>
  <c r="A762" i="1"/>
  <c r="A424" i="1"/>
  <c r="A574" i="1"/>
  <c r="A1343" i="1"/>
  <c r="A1344" i="1"/>
  <c r="A546" i="1"/>
  <c r="A1345" i="1"/>
  <c r="A856" i="1"/>
  <c r="A516" i="1"/>
  <c r="A1346" i="1"/>
  <c r="A44" i="1"/>
  <c r="A1347" i="1"/>
  <c r="A1348" i="1"/>
  <c r="A1349" i="1"/>
  <c r="A1350" i="1"/>
  <c r="A1351" i="1"/>
  <c r="A1156" i="1"/>
  <c r="A1352" i="1"/>
  <c r="A1353" i="1"/>
  <c r="A1354" i="1"/>
  <c r="A1157" i="1"/>
  <c r="A1355" i="1"/>
  <c r="A733" i="1"/>
  <c r="A1356" i="1"/>
  <c r="A633" i="1"/>
  <c r="A891" i="1"/>
  <c r="A5" i="1"/>
  <c r="A309" i="1"/>
  <c r="A272" i="1"/>
  <c r="A310" i="1"/>
  <c r="A1357" i="1"/>
  <c r="A575" i="1"/>
  <c r="A45" i="1"/>
  <c r="A634" i="1"/>
  <c r="A824" i="1"/>
  <c r="A1509" i="1"/>
  <c r="A1510" i="1"/>
  <c r="A1511" i="1"/>
  <c r="A1512" i="1"/>
  <c r="A1513" i="1"/>
  <c r="A1514" i="1"/>
  <c r="A1515" i="1"/>
  <c r="A1516" i="1"/>
  <c r="A1517" i="1"/>
  <c r="A1518" i="1"/>
  <c r="A1520" i="1"/>
  <c r="A1521" i="1"/>
  <c r="A425" i="1"/>
  <c r="A946" i="1"/>
  <c r="A734" i="1"/>
  <c r="A802" i="1"/>
  <c r="A1358" i="1"/>
  <c r="A1359" i="1"/>
  <c r="A1360" i="1"/>
  <c r="A182" i="1"/>
  <c r="A1205" i="1"/>
  <c r="A273" i="1"/>
  <c r="A311" i="1"/>
  <c r="A348" i="1"/>
  <c r="A392" i="1"/>
  <c r="A229" i="1"/>
  <c r="A274" i="1"/>
  <c r="A803" i="1"/>
  <c r="A1361" i="1"/>
  <c r="A1362" i="1"/>
  <c r="A393" i="1"/>
  <c r="A1363" i="1"/>
  <c r="A665" i="1"/>
  <c r="A1364" i="1"/>
  <c r="A6" i="1"/>
  <c r="A457" i="1"/>
  <c r="A1365" i="1"/>
  <c r="A79" i="1"/>
  <c r="A666" i="1"/>
  <c r="A667" i="1"/>
  <c r="A1178" i="1"/>
  <c r="A46" i="1"/>
  <c r="A426" i="1"/>
  <c r="A312" i="1"/>
  <c r="A1366" i="1"/>
  <c r="A47" i="1"/>
  <c r="A1367" i="1"/>
  <c r="A825" i="1"/>
  <c r="A857" i="1"/>
  <c r="A142" i="1"/>
  <c r="A763" i="1"/>
  <c r="A183" i="1"/>
  <c r="A1368" i="1"/>
  <c r="A1369" i="1"/>
  <c r="A1370" i="1"/>
  <c r="A7" i="1"/>
  <c r="A764" i="1"/>
  <c r="A275" i="1"/>
  <c r="A1371" i="1"/>
  <c r="A1372" i="1"/>
  <c r="A974" i="1"/>
  <c r="A804" i="1"/>
  <c r="A184" i="1"/>
  <c r="A1373" i="1"/>
  <c r="A938" i="1"/>
  <c r="A635" i="1"/>
  <c r="A668" i="1"/>
  <c r="A669" i="1"/>
  <c r="A703" i="1"/>
  <c r="A735" i="1"/>
  <c r="A736" i="1"/>
  <c r="A8" i="1"/>
  <c r="A1796" i="1"/>
  <c r="A1374" i="1"/>
  <c r="A1375" i="1"/>
  <c r="A1376" i="1"/>
  <c r="A1377" i="1"/>
  <c r="A1378" i="1"/>
  <c r="A1187" i="1"/>
  <c r="A751" i="1"/>
  <c r="A817" i="1"/>
  <c r="A792" i="1"/>
  <c r="A723" i="1"/>
  <c r="A1233" i="1"/>
  <c r="A724" i="1"/>
  <c r="A984" i="1"/>
  <c r="A1379" i="1"/>
  <c r="A704" i="1"/>
  <c r="A705" i="1"/>
  <c r="A1225" i="1"/>
  <c r="A1226" i="1"/>
  <c r="A1380" i="1"/>
  <c r="A1381" i="1"/>
  <c r="A477" i="1"/>
  <c r="A1523" i="1"/>
  <c r="A1382" i="1"/>
  <c r="A1383" i="1"/>
  <c r="A1384" i="1"/>
  <c r="A1385" i="1"/>
  <c r="A1386" i="1"/>
  <c r="A1387" i="1"/>
  <c r="A1388" i="1"/>
  <c r="A1389" i="1"/>
  <c r="A1390" i="1"/>
  <c r="A1391" i="1"/>
  <c r="A1392" i="1"/>
  <c r="A1524" i="1"/>
  <c r="A1011" i="1"/>
  <c r="A1393" i="1"/>
  <c r="A1150" i="1"/>
  <c r="A1527" i="1"/>
  <c r="A1528" i="1"/>
  <c r="A1188" i="1"/>
  <c r="A1195" i="1"/>
  <c r="A1206" i="1"/>
  <c r="A143" i="1"/>
  <c r="A998" i="1"/>
  <c r="A1394" i="1"/>
  <c r="A1210" i="1"/>
  <c r="A1212" i="1"/>
  <c r="A1531" i="1"/>
  <c r="A1395" i="1"/>
  <c r="A1396" i="1"/>
  <c r="A1397" i="1"/>
  <c r="A1533" i="1"/>
  <c r="A1534" i="1"/>
  <c r="A1535" i="1"/>
  <c r="A1398" i="1"/>
  <c r="A1208" i="1"/>
  <c r="A1399" i="1"/>
  <c r="A1536" i="1"/>
  <c r="A1400" i="1"/>
  <c r="A1537" i="1"/>
  <c r="A1401" i="1"/>
  <c r="A276" i="1"/>
  <c r="A1544" i="1"/>
  <c r="A1402" i="1"/>
  <c r="A1403" i="1"/>
  <c r="A1404" i="1"/>
  <c r="A1405" i="1"/>
  <c r="A1406" i="1"/>
  <c r="A1407" i="1"/>
  <c r="A1408" i="1"/>
  <c r="A1409" i="1"/>
  <c r="A1410" i="1"/>
  <c r="A1411" i="1"/>
  <c r="A1412" i="1"/>
  <c r="A1413" i="1"/>
  <c r="A1111" i="1"/>
  <c r="A1181" i="1"/>
  <c r="A1183" i="1"/>
  <c r="A1138" i="1"/>
  <c r="A1414" i="1"/>
  <c r="A1415" i="1"/>
  <c r="A1416" i="1"/>
  <c r="A1112" i="1"/>
  <c r="A1574" i="1"/>
  <c r="A1418" i="1"/>
  <c r="A1203" i="1"/>
  <c r="A1419" i="1"/>
  <c r="A1420" i="1"/>
  <c r="A1421" i="1"/>
  <c r="A1422" i="1"/>
  <c r="A349" i="1"/>
  <c r="A1691" i="1"/>
  <c r="A1107" i="1"/>
  <c r="A1423" i="1"/>
  <c r="A1424" i="1"/>
  <c r="A1425" i="1"/>
  <c r="A1426" i="1"/>
  <c r="A1427" i="1"/>
  <c r="A1428" i="1"/>
  <c r="A1429" i="1"/>
  <c r="A313" i="1"/>
  <c r="A1184" i="1"/>
  <c r="A858" i="1"/>
  <c r="A350" i="1"/>
  <c r="A1692" i="1"/>
  <c r="A1693" i="1"/>
  <c r="A1697" i="1"/>
  <c r="A1698" i="1"/>
  <c r="A1699" i="1"/>
  <c r="A1700" i="1"/>
  <c r="A1434" i="1"/>
  <c r="A1435" i="1"/>
  <c r="A1199" i="1"/>
  <c r="A507" i="1"/>
  <c r="A427" i="1"/>
  <c r="A1438" i="1"/>
  <c r="A1701" i="1"/>
  <c r="A1702" i="1"/>
  <c r="A351" i="1"/>
  <c r="A1704" i="1"/>
  <c r="A985" i="1"/>
  <c r="A1442" i="1"/>
  <c r="A1443" i="1"/>
  <c r="A1444" i="1"/>
  <c r="A1445" i="1"/>
  <c r="A1446" i="1"/>
  <c r="A1447" i="1"/>
  <c r="A1448" i="1"/>
  <c r="A597" i="1"/>
  <c r="A1450" i="1"/>
  <c r="A1451" i="1"/>
  <c r="A1452" i="1"/>
  <c r="A1453" i="1"/>
  <c r="A1454" i="1"/>
  <c r="A1455" i="1"/>
  <c r="A1456" i="1"/>
  <c r="A1457" i="1"/>
  <c r="A1458" i="1"/>
  <c r="A1459" i="1"/>
  <c r="A1460" i="1"/>
  <c r="A1461" i="1"/>
  <c r="A230" i="1"/>
  <c r="A978" i="1"/>
  <c r="A1463" i="1"/>
  <c r="A1464" i="1"/>
  <c r="A1465" i="1"/>
  <c r="A1466" i="1"/>
  <c r="A1467" i="1"/>
  <c r="A1468" i="1"/>
  <c r="A1469" i="1"/>
  <c r="A1470" i="1"/>
  <c r="A1471" i="1"/>
  <c r="A1472" i="1"/>
  <c r="A1473" i="1"/>
  <c r="A1048" i="1"/>
  <c r="A1474" i="1"/>
  <c r="A1475" i="1"/>
  <c r="A1476" i="1"/>
  <c r="A1477" i="1"/>
  <c r="A1478" i="1"/>
  <c r="A1479" i="1"/>
  <c r="A1480" i="1"/>
  <c r="A1481" i="1"/>
  <c r="A1482" i="1"/>
  <c r="A1483" i="1"/>
  <c r="A416" i="1"/>
  <c r="A2349" i="1"/>
  <c r="A2350" i="1"/>
  <c r="A2400" i="1"/>
  <c r="A2401" i="1"/>
  <c r="A2402" i="1"/>
  <c r="A1484" i="1"/>
  <c r="A1485" i="1"/>
  <c r="A1486" i="1"/>
  <c r="A1706" i="1"/>
  <c r="A1709" i="1"/>
  <c r="A1489" i="1"/>
  <c r="A1069" i="1"/>
  <c r="A1710" i="1"/>
  <c r="A1711" i="1"/>
  <c r="A1493" i="1"/>
  <c r="A1712" i="1"/>
  <c r="A850" i="1"/>
  <c r="A1496" i="1"/>
  <c r="A1713" i="1"/>
  <c r="A1498" i="1"/>
  <c r="A1499" i="1"/>
  <c r="A1500" i="1"/>
  <c r="A1714" i="1"/>
  <c r="A1103" i="1"/>
  <c r="A1503" i="1"/>
  <c r="A1227" i="1"/>
  <c r="A1228" i="1"/>
  <c r="A1715" i="1"/>
  <c r="A1506" i="1"/>
  <c r="A1716" i="1"/>
  <c r="A1508" i="1"/>
  <c r="A1717" i="1"/>
  <c r="A1718" i="1"/>
  <c r="A1719" i="1"/>
  <c r="A1720" i="1"/>
  <c r="A1721" i="1"/>
  <c r="A1722" i="1"/>
  <c r="A1723" i="1"/>
  <c r="A1724" i="1"/>
  <c r="A1220" i="1"/>
  <c r="A1726" i="1"/>
  <c r="A1519" i="1"/>
  <c r="A1737" i="1"/>
  <c r="A1748" i="1"/>
  <c r="A1749" i="1"/>
  <c r="A1104" i="1"/>
  <c r="A1750" i="1"/>
  <c r="A1751" i="1"/>
  <c r="A1522" i="1"/>
  <c r="A1752" i="1"/>
  <c r="A1753" i="1"/>
  <c r="A1525" i="1"/>
  <c r="A1526" i="1"/>
  <c r="A1754" i="1"/>
  <c r="A1755" i="1"/>
  <c r="A947" i="1"/>
  <c r="A1756" i="1"/>
  <c r="A1757" i="1"/>
  <c r="A1529" i="1"/>
  <c r="A1530" i="1"/>
  <c r="A1758" i="1"/>
  <c r="A1532" i="1"/>
  <c r="A1164" i="1"/>
  <c r="A1759" i="1"/>
  <c r="A1760" i="1"/>
  <c r="A277" i="1"/>
  <c r="A1761" i="1"/>
  <c r="A1762" i="1"/>
  <c r="A1538" i="1"/>
  <c r="A1539" i="1"/>
  <c r="A1540" i="1"/>
  <c r="A1541" i="1"/>
  <c r="A1542" i="1"/>
  <c r="A517" i="1"/>
  <c r="A737" i="1"/>
  <c r="A706" i="1"/>
  <c r="A1543" i="1"/>
  <c r="A9" i="1"/>
  <c r="A1763" i="1"/>
  <c r="A1545" i="1"/>
  <c r="A1546" i="1"/>
  <c r="A1547" i="1"/>
  <c r="A1548" i="1"/>
  <c r="A1549" i="1"/>
  <c r="A1550" i="1"/>
  <c r="A278" i="1"/>
  <c r="A231" i="1"/>
  <c r="A1551" i="1"/>
  <c r="A1552" i="1"/>
  <c r="A636" i="1"/>
  <c r="A1553" i="1"/>
  <c r="A859" i="1"/>
  <c r="A1554" i="1"/>
  <c r="A1555" i="1"/>
  <c r="A1137" i="1"/>
  <c r="A1804" i="1"/>
  <c r="A609" i="1"/>
  <c r="A352" i="1"/>
  <c r="A1556" i="1"/>
  <c r="A1557" i="1"/>
  <c r="A1805" i="1"/>
  <c r="A2403" i="1"/>
  <c r="A1558" i="1"/>
  <c r="A1559" i="1"/>
  <c r="A1560" i="1"/>
  <c r="A80" i="1"/>
  <c r="A921" i="1"/>
  <c r="A1561" i="1"/>
  <c r="A1562" i="1"/>
  <c r="A1563" i="1"/>
  <c r="A1564" i="1"/>
  <c r="A1565" i="1"/>
  <c r="A2404" i="1"/>
  <c r="A478" i="1"/>
  <c r="A2412" i="1"/>
  <c r="A2413" i="1"/>
  <c r="A2405" i="1"/>
  <c r="A566" i="1"/>
  <c r="A1566" i="1"/>
  <c r="A2414" i="1"/>
  <c r="A2406" i="1"/>
  <c r="A1567" i="1"/>
  <c r="A1568" i="1"/>
  <c r="A2407" i="1"/>
  <c r="A793" i="1"/>
  <c r="A1569" i="1"/>
  <c r="A2415" i="1"/>
  <c r="A2416" i="1"/>
  <c r="A2417" i="1"/>
  <c r="A2418" i="1"/>
  <c r="A1570" i="1"/>
  <c r="A1571" i="1"/>
  <c r="A2419" i="1"/>
  <c r="A1572" i="1"/>
  <c r="A2420" i="1"/>
  <c r="A2421" i="1"/>
  <c r="A2422" i="1"/>
  <c r="A1573" i="1"/>
  <c r="A2423" i="1"/>
  <c r="A2424" i="1"/>
  <c r="A2425" i="1"/>
  <c r="A340" i="1"/>
  <c r="A428" i="1"/>
  <c r="A2426" i="1"/>
  <c r="A826" i="1"/>
  <c r="A2427" i="1"/>
  <c r="A2428" i="1"/>
  <c r="A1575" i="1"/>
  <c r="A2429" i="1"/>
  <c r="A2430" i="1"/>
  <c r="A2408" i="1"/>
  <c r="A1576" i="1"/>
  <c r="A1577" i="1"/>
  <c r="A232" i="1"/>
  <c r="A986" i="1"/>
  <c r="A305" i="1"/>
  <c r="A1578" i="1"/>
  <c r="A1579" i="1"/>
  <c r="A1580" i="1"/>
  <c r="A1581" i="1"/>
  <c r="A1582" i="1"/>
  <c r="A221" i="1"/>
  <c r="A1583" i="1"/>
  <c r="A922" i="1"/>
  <c r="A509" i="1"/>
  <c r="A1584" i="1"/>
  <c r="A1585" i="1"/>
  <c r="A1586" i="1"/>
  <c r="A2431" i="1"/>
  <c r="A1094" i="1"/>
  <c r="A1113" i="1"/>
  <c r="A479" i="1"/>
  <c r="A1587" i="1"/>
  <c r="A144" i="1"/>
  <c r="A233" i="1"/>
  <c r="A1014" i="1"/>
  <c r="A1588" i="1"/>
  <c r="A279" i="1"/>
  <c r="A1589" i="1"/>
  <c r="A1590" i="1"/>
  <c r="A547" i="1"/>
  <c r="A1015" i="1"/>
  <c r="A1016" i="1"/>
  <c r="A2432" i="1"/>
  <c r="A2383" i="1"/>
  <c r="A1591" i="1"/>
  <c r="A1592" i="1"/>
  <c r="A1593" i="1"/>
  <c r="A1594" i="1"/>
  <c r="A1595" i="1"/>
  <c r="A116" i="1"/>
  <c r="A1596" i="1"/>
  <c r="A234" i="1"/>
  <c r="A1597" i="1"/>
  <c r="A1598" i="1"/>
  <c r="A1599" i="1"/>
  <c r="A1600" i="1"/>
  <c r="A1601" i="1"/>
  <c r="A1602" i="1"/>
  <c r="A827" i="1"/>
  <c r="A1221" i="1"/>
  <c r="A1603" i="1"/>
  <c r="A765" i="1"/>
  <c r="A1604" i="1"/>
  <c r="A975" i="1"/>
  <c r="A805" i="1"/>
  <c r="A1605" i="1"/>
  <c r="A394" i="1"/>
  <c r="A738" i="1"/>
  <c r="A1606" i="1"/>
  <c r="A576" i="1"/>
  <c r="A145" i="1"/>
  <c r="A1607" i="1"/>
  <c r="A670" i="1"/>
  <c r="A1608" i="1"/>
  <c r="A1609" i="1"/>
  <c r="A1610" i="1"/>
  <c r="A610" i="1"/>
  <c r="A1611" i="1"/>
  <c r="A146" i="1"/>
  <c r="A828" i="1"/>
  <c r="A577" i="1"/>
  <c r="A1612" i="1"/>
  <c r="A1613" i="1"/>
  <c r="A1004" i="1"/>
  <c r="A987" i="1"/>
  <c r="A766" i="1"/>
  <c r="A671" i="1"/>
  <c r="A1614" i="1"/>
  <c r="A486" i="1"/>
  <c r="A988" i="1"/>
  <c r="A235" i="1"/>
  <c r="A185" i="1"/>
  <c r="A1615" i="1"/>
  <c r="A1616" i="1"/>
  <c r="A1617" i="1"/>
  <c r="A1618" i="1"/>
  <c r="A2013" i="1"/>
  <c r="A1811" i="1"/>
  <c r="A1812" i="1"/>
  <c r="A1619" i="1"/>
  <c r="A1620" i="1"/>
  <c r="A1822" i="1"/>
  <c r="A1831" i="1"/>
  <c r="A1621" i="1"/>
  <c r="A1018" i="1"/>
  <c r="A1622" i="1"/>
  <c r="A1623" i="1"/>
  <c r="A1624" i="1"/>
  <c r="A1625" i="1"/>
  <c r="A117" i="1"/>
  <c r="A1626" i="1"/>
  <c r="A1627" i="1"/>
  <c r="A1628" i="1"/>
  <c r="A1629" i="1"/>
  <c r="A1630" i="1"/>
  <c r="A1631" i="1"/>
  <c r="A1632" i="1"/>
  <c r="A1633" i="1"/>
  <c r="A1634" i="1"/>
  <c r="A1635" i="1"/>
  <c r="A1636" i="1"/>
  <c r="A1637" i="1"/>
  <c r="A1638" i="1"/>
  <c r="A81" i="1"/>
  <c r="A1639" i="1"/>
  <c r="A2433" i="1"/>
  <c r="A1640" i="1"/>
  <c r="A1641" i="1"/>
  <c r="A1642" i="1"/>
  <c r="A1643" i="1"/>
  <c r="A1644" i="1"/>
  <c r="A1645" i="1"/>
  <c r="A1646" i="1"/>
  <c r="A1647" i="1"/>
  <c r="A1648" i="1"/>
  <c r="A395" i="1"/>
  <c r="A1649" i="1"/>
  <c r="A1650" i="1"/>
  <c r="A1651" i="1"/>
  <c r="A1652" i="1"/>
  <c r="A1653" i="1"/>
  <c r="A1654" i="1"/>
  <c r="A518" i="1"/>
  <c r="A118" i="1"/>
  <c r="A1655" i="1"/>
  <c r="A1656" i="1"/>
  <c r="A1657" i="1"/>
  <c r="A1658" i="1"/>
  <c r="A1659" i="1"/>
  <c r="A186" i="1"/>
  <c r="A1660" i="1"/>
  <c r="A1661" i="1"/>
  <c r="A1662" i="1"/>
  <c r="A1663" i="1"/>
  <c r="A1664" i="1"/>
  <c r="A1665" i="1"/>
  <c r="A1005" i="1"/>
  <c r="A1666" i="1"/>
  <c r="A1667" i="1"/>
  <c r="A1668" i="1"/>
  <c r="A1669" i="1"/>
  <c r="A1670" i="1"/>
  <c r="A1671" i="1"/>
  <c r="A1672" i="1"/>
  <c r="A1673" i="1"/>
  <c r="A1057" i="1"/>
  <c r="A1674" i="1"/>
  <c r="A1675" i="1"/>
  <c r="A767" i="1"/>
  <c r="A1676" i="1"/>
  <c r="A1677" i="1"/>
  <c r="A1678" i="1"/>
  <c r="A1679" i="1"/>
  <c r="A187" i="1"/>
  <c r="A1680" i="1"/>
  <c r="A1681" i="1"/>
  <c r="A672" i="1"/>
  <c r="A1682" i="1"/>
  <c r="A1683" i="1"/>
  <c r="A1684" i="1"/>
  <c r="A1685" i="1"/>
  <c r="A637" i="1"/>
  <c r="A1686" i="1"/>
  <c r="A1687" i="1"/>
  <c r="A1688" i="1"/>
  <c r="A638" i="1"/>
  <c r="A1689" i="1"/>
  <c r="A119" i="1"/>
  <c r="A353" i="1"/>
  <c r="A1690" i="1"/>
  <c r="A1222" i="1"/>
  <c r="A1764" i="1"/>
  <c r="A1040" i="1"/>
  <c r="A1694" i="1"/>
  <c r="A354" i="1"/>
  <c r="A1695" i="1"/>
  <c r="A487" i="1"/>
  <c r="A1696" i="1"/>
  <c r="A1765" i="1"/>
  <c r="A1134" i="1"/>
  <c r="A692" i="1"/>
  <c r="A1041" i="1"/>
  <c r="A693" i="1"/>
  <c r="A939" i="1"/>
  <c r="A1703" i="1"/>
  <c r="A1766" i="1"/>
  <c r="A1705" i="1"/>
  <c r="A1767" i="1"/>
  <c r="A1771" i="1"/>
  <c r="A1707" i="1"/>
  <c r="A429" i="1"/>
  <c r="A1708" i="1"/>
  <c r="A1772" i="1"/>
  <c r="A1775" i="1"/>
  <c r="A1776" i="1"/>
  <c r="A1777" i="1"/>
  <c r="A1782" i="1"/>
  <c r="A1783" i="1"/>
  <c r="A1786" i="1"/>
  <c r="A532" i="1"/>
  <c r="A1791" i="1"/>
  <c r="A1794" i="1"/>
  <c r="A1204" i="1"/>
  <c r="A1797" i="1"/>
  <c r="A966" i="1"/>
  <c r="A1800" i="1"/>
  <c r="A1042" i="1"/>
  <c r="A1801" i="1"/>
  <c r="A1200" i="1"/>
  <c r="A1802" i="1"/>
  <c r="A1803" i="1"/>
  <c r="A1725" i="1"/>
  <c r="A829" i="1"/>
  <c r="A1807" i="1"/>
  <c r="A1727" i="1"/>
  <c r="A1728" i="1"/>
  <c r="A1729" i="1"/>
  <c r="A1730" i="1"/>
  <c r="A1731" i="1"/>
  <c r="A1732" i="1"/>
  <c r="A1733" i="1"/>
  <c r="A1734" i="1"/>
  <c r="A1735" i="1"/>
  <c r="A1736" i="1"/>
  <c r="A1229" i="1"/>
  <c r="A1738" i="1"/>
  <c r="A1739" i="1"/>
  <c r="A1740" i="1"/>
  <c r="A1741" i="1"/>
  <c r="A1742" i="1"/>
  <c r="A1743" i="1"/>
  <c r="A1744" i="1"/>
  <c r="A1006" i="1"/>
  <c r="A1745" i="1"/>
  <c r="A1746" i="1"/>
  <c r="A1747" i="1"/>
  <c r="A1808" i="1"/>
  <c r="A1815" i="1"/>
  <c r="A1819" i="1"/>
  <c r="A1820" i="1"/>
  <c r="A1821" i="1"/>
  <c r="A1834" i="1"/>
  <c r="A1835" i="1"/>
  <c r="A1836" i="1"/>
  <c r="A1214" i="1"/>
  <c r="A1837" i="1"/>
  <c r="A1839" i="1"/>
  <c r="A1840" i="1"/>
  <c r="A1842" i="1"/>
  <c r="A1843" i="1"/>
  <c r="A1844" i="1"/>
  <c r="A1845" i="1"/>
  <c r="A1846" i="1"/>
  <c r="A1847" i="1"/>
  <c r="A1850" i="1"/>
  <c r="A1023" i="1"/>
  <c r="A999" i="1"/>
  <c r="A1230" i="1"/>
  <c r="A1768" i="1"/>
  <c r="A923" i="1"/>
  <c r="A1851" i="1"/>
  <c r="A2032" i="1"/>
  <c r="A2033" i="1"/>
  <c r="A860" i="1"/>
  <c r="A739" i="1"/>
  <c r="A82" i="1"/>
  <c r="A1769" i="1"/>
  <c r="A2434" i="1"/>
  <c r="A2034" i="1"/>
  <c r="A1852" i="1"/>
  <c r="A1853" i="1"/>
  <c r="A1773" i="1"/>
  <c r="A1774" i="1"/>
  <c r="A1854" i="1"/>
  <c r="A598" i="1"/>
  <c r="A599" i="1"/>
  <c r="A48" i="1"/>
  <c r="A1778" i="1"/>
  <c r="A1779" i="1"/>
  <c r="A1780" i="1"/>
  <c r="A1781" i="1"/>
  <c r="A1217" i="1"/>
  <c r="A1855" i="1"/>
  <c r="A1996" i="1"/>
  <c r="A1785" i="1"/>
  <c r="A280" i="1"/>
  <c r="A1858" i="1"/>
  <c r="A2001" i="1"/>
  <c r="A2002" i="1"/>
  <c r="A2409" i="1"/>
  <c r="A2003" i="1"/>
  <c r="A1859" i="1"/>
  <c r="A10" i="1"/>
  <c r="A948" i="1"/>
  <c r="A49" i="1"/>
  <c r="A1792" i="1"/>
  <c r="A1793" i="1"/>
  <c r="A1860" i="1"/>
  <c r="A1795" i="1"/>
  <c r="A2435" i="1"/>
  <c r="A1863" i="1"/>
  <c r="A1798" i="1"/>
  <c r="A1799" i="1"/>
  <c r="A1948" i="1"/>
  <c r="A2436" i="1"/>
  <c r="A1949" i="1"/>
  <c r="A1950" i="1"/>
  <c r="A1218" i="1"/>
  <c r="A1951" i="1"/>
  <c r="A2437" i="1"/>
  <c r="A639" i="1"/>
  <c r="A2004" i="1"/>
  <c r="A1806" i="1"/>
  <c r="A1952" i="1"/>
  <c r="A1953" i="1"/>
  <c r="A1954" i="1"/>
  <c r="A1809" i="1"/>
  <c r="A1810" i="1"/>
  <c r="A2438" i="1"/>
  <c r="A2439" i="1"/>
  <c r="A1813" i="1"/>
  <c r="A1814" i="1"/>
  <c r="A1955" i="1"/>
  <c r="A1816" i="1"/>
  <c r="A1817" i="1"/>
  <c r="A1818" i="1"/>
  <c r="A1956" i="1"/>
  <c r="A1957" i="1"/>
  <c r="A1958" i="1"/>
  <c r="A2440" i="1"/>
  <c r="A1823" i="1"/>
  <c r="A1824" i="1"/>
  <c r="A1825" i="1"/>
  <c r="A924" i="1"/>
  <c r="A1095" i="1"/>
  <c r="A1826" i="1"/>
  <c r="A1827" i="1"/>
  <c r="A1828" i="1"/>
  <c r="A1829" i="1"/>
  <c r="A1830" i="1"/>
  <c r="A1832" i="1"/>
  <c r="A1833" i="1"/>
  <c r="A2014" i="1"/>
  <c r="A2027" i="1"/>
  <c r="A2028" i="1"/>
  <c r="A2029" i="1"/>
  <c r="A1838" i="1"/>
  <c r="A2030" i="1"/>
  <c r="A2031" i="1"/>
  <c r="A1841" i="1"/>
  <c r="A2035" i="1"/>
  <c r="A2038" i="1"/>
  <c r="A2046" i="1"/>
  <c r="A2060" i="1"/>
  <c r="A2087" i="1"/>
  <c r="A2214" i="1"/>
  <c r="A1848" i="1"/>
  <c r="A1849" i="1"/>
  <c r="A2217" i="1"/>
  <c r="A2221" i="1"/>
  <c r="A341" i="1"/>
  <c r="A2267" i="1"/>
  <c r="A2308" i="1"/>
  <c r="A2313" i="1"/>
  <c r="A2317" i="1"/>
  <c r="A2351" i="1"/>
  <c r="A1856" i="1"/>
  <c r="A1857" i="1"/>
  <c r="A2355" i="1"/>
  <c r="A2356" i="1"/>
  <c r="A2364" i="1"/>
  <c r="A1861" i="1"/>
  <c r="A1862" i="1"/>
  <c r="A622" i="1"/>
  <c r="A1864" i="1"/>
  <c r="A1865" i="1"/>
  <c r="A314" i="1"/>
  <c r="A1866" i="1"/>
  <c r="A83" i="1"/>
  <c r="A1867" i="1"/>
  <c r="A11" i="1"/>
  <c r="A12" i="1"/>
  <c r="A578" i="1"/>
  <c r="A281" i="1"/>
  <c r="A488" i="1"/>
  <c r="A1868" i="1"/>
  <c r="A1869" i="1"/>
  <c r="A1870" i="1"/>
  <c r="A84" i="1"/>
  <c r="A1871" i="1"/>
  <c r="A85" i="1"/>
  <c r="A1872" i="1"/>
  <c r="A1007" i="1"/>
  <c r="A315" i="1"/>
  <c r="A430" i="1"/>
  <c r="A1873" i="1"/>
  <c r="A768" i="1"/>
  <c r="A1874" i="1"/>
  <c r="A1875" i="1"/>
  <c r="A1876" i="1"/>
  <c r="A1877" i="1"/>
  <c r="A1878" i="1"/>
  <c r="A769" i="1"/>
  <c r="A316" i="1"/>
  <c r="A1879" i="1"/>
  <c r="A489" i="1"/>
  <c r="A519" i="1"/>
  <c r="A1880" i="1"/>
  <c r="A396" i="1"/>
  <c r="A1881" i="1"/>
  <c r="A1882" i="1"/>
  <c r="A1883" i="1"/>
  <c r="A520" i="1"/>
  <c r="A1884" i="1"/>
  <c r="A1885" i="1"/>
  <c r="A1886" i="1"/>
  <c r="A1887" i="1"/>
  <c r="A1888" i="1"/>
  <c r="A1889" i="1"/>
  <c r="A50" i="1"/>
  <c r="A431" i="1"/>
  <c r="A1890" i="1"/>
  <c r="A989" i="1"/>
  <c r="A1891" i="1"/>
  <c r="A1892" i="1"/>
  <c r="A1008" i="1"/>
  <c r="A1893" i="1"/>
  <c r="A1894" i="1"/>
  <c r="A1895" i="1"/>
  <c r="A1896" i="1"/>
  <c r="A1897" i="1"/>
  <c r="A1898" i="1"/>
  <c r="A188" i="1"/>
  <c r="A1899" i="1"/>
  <c r="A1900" i="1"/>
  <c r="A1901" i="1"/>
  <c r="A1902" i="1"/>
  <c r="A1903" i="1"/>
  <c r="A1904" i="1"/>
  <c r="A1905" i="1"/>
  <c r="A1906" i="1"/>
  <c r="A1907" i="1"/>
  <c r="A1908" i="1"/>
  <c r="A1909" i="1"/>
  <c r="A1910" i="1"/>
  <c r="A1911" i="1"/>
  <c r="A1912" i="1"/>
  <c r="A1913" i="1"/>
  <c r="A1914" i="1"/>
  <c r="A1915" i="1"/>
  <c r="A640" i="1"/>
  <c r="A1916" i="1"/>
  <c r="A641" i="1"/>
  <c r="A1917" i="1"/>
  <c r="A1918" i="1"/>
  <c r="A1919" i="1"/>
  <c r="A1920" i="1"/>
  <c r="A1921" i="1"/>
  <c r="A673" i="1"/>
  <c r="A1922" i="1"/>
  <c r="A147" i="1"/>
  <c r="A236" i="1"/>
  <c r="A770" i="1"/>
  <c r="A1923" i="1"/>
  <c r="A1924" i="1"/>
  <c r="A490" i="1"/>
  <c r="A1925" i="1"/>
  <c r="A1926" i="1"/>
  <c r="A1927" i="1"/>
  <c r="A1928" i="1"/>
  <c r="A1929" i="1"/>
  <c r="A1930" i="1"/>
  <c r="A1931" i="1"/>
  <c r="A355" i="1"/>
  <c r="A356" i="1"/>
  <c r="A1932" i="1"/>
  <c r="A1933" i="1"/>
  <c r="A1934" i="1"/>
  <c r="A861" i="1"/>
  <c r="A1935" i="1"/>
  <c r="A1936" i="1"/>
  <c r="A1937" i="1"/>
  <c r="A1938" i="1"/>
  <c r="A458" i="1"/>
  <c r="A892" i="1"/>
  <c r="A1939" i="1"/>
  <c r="A1940" i="1"/>
  <c r="A1941" i="1"/>
  <c r="A925" i="1"/>
  <c r="A1942" i="1"/>
  <c r="A1943" i="1"/>
  <c r="A1944" i="1"/>
  <c r="A1945" i="1"/>
  <c r="A707" i="1"/>
  <c r="A432" i="1"/>
  <c r="A1946" i="1"/>
  <c r="A1947" i="1"/>
  <c r="A893" i="1"/>
  <c r="A658" i="1"/>
  <c r="A397" i="1"/>
  <c r="A398" i="1"/>
  <c r="A913" i="1"/>
  <c r="A533" i="1"/>
  <c r="A967" i="1"/>
  <c r="A1043" i="1"/>
  <c r="A13" i="1"/>
  <c r="A2374" i="1"/>
  <c r="A2444" i="1"/>
  <c r="A1197" i="1"/>
  <c r="A1198" i="1"/>
  <c r="A2445" i="1"/>
  <c r="A1223" i="1"/>
  <c r="A433" i="1"/>
  <c r="A521" i="1"/>
  <c r="A2410" i="1"/>
  <c r="A2353" i="1"/>
  <c r="A1959" i="1"/>
  <c r="A1960" i="1"/>
  <c r="A1961" i="1"/>
  <c r="A740" i="1"/>
  <c r="A1962" i="1"/>
  <c r="A1963" i="1"/>
  <c r="A1964" i="1"/>
  <c r="A1965" i="1"/>
  <c r="A148" i="1"/>
  <c r="A1966" i="1"/>
  <c r="A1967" i="1"/>
  <c r="A14" i="1"/>
  <c r="A1968" i="1"/>
  <c r="A1969" i="1"/>
  <c r="A1970" i="1"/>
  <c r="A741" i="1"/>
  <c r="A1971" i="1"/>
  <c r="A237" i="1"/>
  <c r="A1972" i="1"/>
  <c r="A1973" i="1"/>
  <c r="A459" i="1"/>
  <c r="A238" i="1"/>
  <c r="A1974" i="1"/>
  <c r="A189" i="1"/>
  <c r="A1975" i="1"/>
  <c r="A149" i="1"/>
  <c r="A1976" i="1"/>
  <c r="A491" i="1"/>
  <c r="A1977" i="1"/>
  <c r="A1978" i="1"/>
  <c r="A120" i="1"/>
  <c r="A399" i="1"/>
  <c r="A282" i="1"/>
  <c r="A1979" i="1"/>
  <c r="A1980" i="1"/>
  <c r="A1981" i="1"/>
  <c r="A1982" i="1"/>
  <c r="A1983" i="1"/>
  <c r="A1984" i="1"/>
  <c r="A86" i="1"/>
  <c r="A1985" i="1"/>
  <c r="A1986" i="1"/>
  <c r="A1987" i="1"/>
  <c r="A1988" i="1"/>
  <c r="A1989" i="1"/>
  <c r="A1990" i="1"/>
  <c r="A121" i="1"/>
  <c r="A87" i="1"/>
  <c r="A1991" i="1"/>
  <c r="A15" i="1"/>
  <c r="A239" i="1"/>
  <c r="A434" i="1"/>
  <c r="A150" i="1"/>
  <c r="A1992" i="1"/>
  <c r="A1993" i="1"/>
  <c r="A1994" i="1"/>
  <c r="A1995" i="1"/>
  <c r="A2359" i="1"/>
  <c r="A1997" i="1"/>
  <c r="A283" i="1"/>
  <c r="A151" i="1"/>
  <c r="A435" i="1"/>
  <c r="A1998" i="1"/>
  <c r="A1999" i="1"/>
  <c r="A1075" i="1"/>
  <c r="A16" i="1"/>
  <c r="A2000" i="1"/>
  <c r="A460" i="1"/>
  <c r="A894" i="1"/>
  <c r="A386" i="1"/>
  <c r="A1032" i="1"/>
  <c r="A190" i="1"/>
  <c r="A895" i="1"/>
  <c r="A2411" i="1"/>
  <c r="A240" i="1"/>
  <c r="A1009" i="1"/>
  <c r="A317" i="1"/>
  <c r="A217" i="1"/>
  <c r="A2005" i="1"/>
  <c r="A2006" i="1"/>
  <c r="A2007" i="1"/>
  <c r="A2008" i="1"/>
  <c r="A2009" i="1"/>
  <c r="A318" i="1"/>
  <c r="A88" i="1"/>
  <c r="A51" i="1"/>
  <c r="A461" i="1"/>
  <c r="A152" i="1"/>
  <c r="A357" i="1"/>
  <c r="A400" i="1"/>
  <c r="A2010" i="1"/>
  <c r="A2011" i="1"/>
  <c r="A191" i="1"/>
  <c r="A192" i="1"/>
  <c r="A1028" i="1"/>
  <c r="A173" i="1"/>
  <c r="A2446" i="1"/>
  <c r="A2015" i="1"/>
  <c r="A492" i="1"/>
  <c r="A2016" i="1"/>
  <c r="A771" i="1"/>
  <c r="A2017" i="1"/>
  <c r="A319" i="1"/>
  <c r="A2018" i="1"/>
  <c r="A579" i="1"/>
  <c r="A358" i="1"/>
  <c r="A2019" i="1"/>
  <c r="A17" i="1"/>
  <c r="A708" i="1"/>
  <c r="A2020" i="1"/>
  <c r="A2021" i="1"/>
  <c r="A2022" i="1"/>
  <c r="A2023" i="1"/>
  <c r="A122" i="1"/>
  <c r="A2024" i="1"/>
  <c r="A2025" i="1"/>
  <c r="A2026" i="1"/>
  <c r="A2447" i="1"/>
  <c r="A2448" i="1"/>
  <c r="A2449" i="1"/>
  <c r="A1025" i="1"/>
  <c r="A623" i="1"/>
  <c r="A2037" i="1"/>
  <c r="A2218" i="1"/>
  <c r="A109" i="1"/>
  <c r="A2012" i="1"/>
  <c r="A1211" i="1"/>
  <c r="A2036" i="1"/>
  <c r="A123" i="1"/>
  <c r="A193" i="1"/>
  <c r="A359" i="1"/>
  <c r="A360" i="1"/>
  <c r="A642" i="1"/>
  <c r="A110" i="1"/>
  <c r="A18" i="1"/>
  <c r="A2451" i="1"/>
  <c r="A2039" i="1"/>
  <c r="A2040" i="1"/>
  <c r="A772" i="1"/>
  <c r="A2041" i="1"/>
  <c r="A990" i="1"/>
  <c r="A361" i="1"/>
  <c r="A284" i="1"/>
  <c r="A2042" i="1"/>
  <c r="A2043" i="1"/>
  <c r="A580" i="1"/>
  <c r="A2044" i="1"/>
  <c r="A2045" i="1"/>
  <c r="A285" i="1"/>
  <c r="A2452" i="1"/>
  <c r="A2047" i="1"/>
  <c r="A2048" i="1"/>
  <c r="A2049" i="1"/>
  <c r="A2050" i="1"/>
  <c r="A2051" i="1"/>
  <c r="A2052" i="1"/>
  <c r="A2053" i="1"/>
  <c r="A806" i="1"/>
  <c r="A2054" i="1"/>
  <c r="A2055" i="1"/>
  <c r="A2056" i="1"/>
  <c r="A2057" i="1"/>
  <c r="A153" i="1"/>
  <c r="A2058" i="1"/>
  <c r="A2059" i="1"/>
  <c r="A624" i="1"/>
  <c r="A2061" i="1"/>
  <c r="A493"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19" i="1"/>
  <c r="A2453" i="1"/>
  <c r="A2088" i="1"/>
  <c r="A2089" i="1"/>
  <c r="A2090" i="1"/>
  <c r="A2091" i="1"/>
  <c r="A2092" i="1"/>
  <c r="A2093" i="1"/>
  <c r="A2094" i="1"/>
  <c r="A2095" i="1"/>
  <c r="A2096" i="1"/>
  <c r="A2097" i="1"/>
  <c r="A2098" i="1"/>
  <c r="A2099" i="1"/>
  <c r="A2100" i="1"/>
  <c r="A2101" i="1"/>
  <c r="A2102" i="1"/>
  <c r="A2103" i="1"/>
  <c r="A2104" i="1"/>
  <c r="A89" i="1"/>
  <c r="A2105" i="1"/>
  <c r="A2106" i="1"/>
  <c r="A548" i="1"/>
  <c r="A2107" i="1"/>
  <c r="A2108" i="1"/>
  <c r="A2109" i="1"/>
  <c r="A581" i="1"/>
  <c r="A2110" i="1"/>
  <c r="A2111" i="1"/>
  <c r="A2112" i="1"/>
  <c r="A2113" i="1"/>
  <c r="A2114" i="1"/>
  <c r="A2115" i="1"/>
  <c r="A2116" i="1"/>
  <c r="A2117" i="1"/>
  <c r="A2118" i="1"/>
  <c r="A286" i="1"/>
  <c r="A2119" i="1"/>
  <c r="A2120" i="1"/>
  <c r="A549" i="1"/>
  <c r="A52" i="1"/>
  <c r="A2121" i="1"/>
  <c r="A20" i="1"/>
  <c r="A2122" i="1"/>
  <c r="A2123" i="1"/>
  <c r="A2124" i="1"/>
  <c r="A2125" i="1"/>
  <c r="A2126" i="1"/>
  <c r="A194" i="1"/>
  <c r="A401" i="1"/>
  <c r="A195" i="1"/>
  <c r="A362" i="1"/>
  <c r="A2127" i="1"/>
  <c r="A949" i="1"/>
  <c r="A2128" i="1"/>
  <c r="A522" i="1"/>
  <c r="A2129" i="1"/>
  <c r="A2130" i="1"/>
  <c r="A950" i="1"/>
  <c r="A611" i="1"/>
  <c r="A2131" i="1"/>
  <c r="A2132" i="1"/>
  <c r="A2133" i="1"/>
  <c r="A2134" i="1"/>
  <c r="A582"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462" i="1"/>
  <c r="A2165" i="1"/>
  <c r="A363" i="1"/>
  <c r="A2166" i="1"/>
  <c r="A436" i="1"/>
  <c r="A2167" i="1"/>
  <c r="A2168" i="1"/>
  <c r="A437" i="1"/>
  <c r="A21" i="1"/>
  <c r="A2169" i="1"/>
  <c r="A2170" i="1"/>
  <c r="A2171" i="1"/>
  <c r="A2172" i="1"/>
  <c r="A2173" i="1"/>
  <c r="A2174" i="1"/>
  <c r="A2175" i="1"/>
  <c r="A320" i="1"/>
  <c r="A2176" i="1"/>
  <c r="A2177" i="1"/>
  <c r="A2178" i="1"/>
  <c r="A2179" i="1"/>
  <c r="A2180" i="1"/>
  <c r="A2181" i="1"/>
  <c r="A124" i="1"/>
  <c r="A154" i="1"/>
  <c r="A2182" i="1"/>
  <c r="A2183" i="1"/>
  <c r="A2184" i="1"/>
  <c r="A674" i="1"/>
  <c r="A463" i="1"/>
  <c r="A2185" i="1"/>
  <c r="A2186" i="1"/>
  <c r="A675" i="1"/>
  <c r="A2187" i="1"/>
  <c r="A2188" i="1"/>
  <c r="A2189" i="1"/>
  <c r="A2190" i="1"/>
  <c r="A2191" i="1"/>
  <c r="A2192" i="1"/>
  <c r="A196" i="1"/>
  <c r="A2193" i="1"/>
  <c r="A2194" i="1"/>
  <c r="A2195" i="1"/>
  <c r="A2196" i="1"/>
  <c r="A2197" i="1"/>
  <c r="A2198" i="1"/>
  <c r="A321" i="1"/>
  <c r="A2199" i="1"/>
  <c r="A2200" i="1"/>
  <c r="A2201" i="1"/>
  <c r="A2202" i="1"/>
  <c r="A2203" i="1"/>
  <c r="A2204" i="1"/>
  <c r="A2205" i="1"/>
  <c r="A2206" i="1"/>
  <c r="A2207" i="1"/>
  <c r="A2208" i="1"/>
  <c r="A2209" i="1"/>
  <c r="A2210" i="1"/>
  <c r="A2211" i="1"/>
  <c r="A2212" i="1"/>
  <c r="A90" i="1"/>
  <c r="A364" i="1"/>
  <c r="A241" i="1"/>
  <c r="A2213" i="1"/>
  <c r="A1105" i="1"/>
  <c r="A91" i="1"/>
  <c r="A2215" i="1"/>
  <c r="A2216" i="1"/>
  <c r="A1109" i="1"/>
  <c r="A2220" i="1"/>
  <c r="A2454" i="1"/>
  <c r="A2222" i="1"/>
  <c r="A22" i="1"/>
  <c r="A2223" i="1"/>
  <c r="A2224" i="1"/>
  <c r="A2225" i="1"/>
  <c r="A2226" i="1"/>
  <c r="A2227" i="1"/>
  <c r="A2229" i="1"/>
  <c r="A2230" i="1"/>
  <c r="A242" i="1"/>
  <c r="A2231" i="1"/>
  <c r="A2232" i="1"/>
  <c r="A2233" i="1"/>
  <c r="A2234" i="1"/>
  <c r="A2235" i="1"/>
  <c r="A2236" i="1"/>
  <c r="A2237" i="1"/>
  <c r="A2238" i="1"/>
  <c r="A2239" i="1"/>
  <c r="A1158" i="1"/>
  <c r="A896" i="1"/>
  <c r="A2240" i="1"/>
  <c r="A197" i="1"/>
  <c r="A365" i="1"/>
  <c r="A92" i="1"/>
  <c r="A2241" i="1"/>
  <c r="A155" i="1"/>
  <c r="A742" i="1"/>
  <c r="A2242" i="1"/>
  <c r="A2243" i="1"/>
  <c r="A366" i="1"/>
  <c r="A156" i="1"/>
  <c r="A2244" i="1"/>
  <c r="A2245" i="1"/>
  <c r="A2246" i="1"/>
  <c r="A2247" i="1"/>
  <c r="A2248" i="1"/>
  <c r="A2249" i="1"/>
  <c r="A2250" i="1"/>
  <c r="A2251" i="1"/>
  <c r="A2252" i="1"/>
  <c r="A2253" i="1"/>
  <c r="A2254" i="1"/>
  <c r="A2255" i="1"/>
  <c r="A2256" i="1"/>
  <c r="A2257" i="1"/>
  <c r="A2258" i="1"/>
  <c r="A53" i="1"/>
  <c r="A583" i="1"/>
  <c r="A1058" i="1"/>
  <c r="A1167" i="1"/>
  <c r="A612" i="1"/>
  <c r="A1139" i="1"/>
  <c r="A157" i="1"/>
  <c r="A2259" i="1"/>
  <c r="A2260" i="1"/>
  <c r="A2261" i="1"/>
  <c r="A2262" i="1"/>
  <c r="A2263" i="1"/>
  <c r="A2264" i="1"/>
  <c r="A2265" i="1"/>
  <c r="A2266" i="1"/>
  <c r="A2455" i="1"/>
  <c r="A2268" i="1"/>
  <c r="A2269" i="1"/>
  <c r="A676" i="1"/>
  <c r="A677" i="1"/>
  <c r="A897" i="1"/>
  <c r="A243" i="1"/>
  <c r="A2270" i="1"/>
  <c r="A93" i="1"/>
  <c r="A2271" i="1"/>
  <c r="A2272" i="1"/>
  <c r="A2273" i="1"/>
  <c r="A2274" i="1"/>
  <c r="A2275" i="1"/>
  <c r="A158" i="1"/>
  <c r="A2276" i="1"/>
  <c r="A2277" i="1"/>
  <c r="A2278" i="1"/>
  <c r="A2279" i="1"/>
  <c r="A2280" i="1"/>
  <c r="A2281" i="1"/>
  <c r="A2282" i="1"/>
  <c r="A2283" i="1"/>
  <c r="A2284" i="1"/>
  <c r="A2285" i="1"/>
  <c r="A2286" i="1"/>
  <c r="A2287" i="1"/>
  <c r="A2288" i="1"/>
  <c r="A2289" i="1"/>
  <c r="A2290" i="1"/>
  <c r="A523" i="1"/>
  <c r="A2291" i="1"/>
  <c r="A2292" i="1"/>
  <c r="A2293" i="1"/>
  <c r="A2294" i="1"/>
  <c r="A2295" i="1"/>
  <c r="A2296" i="1"/>
  <c r="A2297" i="1"/>
  <c r="A2298" i="1"/>
  <c r="A1159" i="1"/>
  <c r="A2299" i="1"/>
  <c r="A2300" i="1"/>
  <c r="A2301" i="1"/>
  <c r="A2302" i="1"/>
  <c r="A2303" i="1"/>
  <c r="A2304" i="1"/>
  <c r="A2305" i="1"/>
  <c r="A2306" i="1"/>
  <c r="A2307" i="1"/>
  <c r="A2456" i="1"/>
  <c r="A2309" i="1"/>
  <c r="A2310" i="1"/>
  <c r="A2311" i="1"/>
  <c r="A2312" i="1"/>
  <c r="A2457" i="1"/>
  <c r="A2314" i="1"/>
  <c r="A2315" i="1"/>
  <c r="A2316" i="1"/>
  <c r="A2458" i="1"/>
  <c r="A2318" i="1"/>
  <c r="A2319" i="1"/>
  <c r="A2320" i="1"/>
  <c r="A2321" i="1"/>
  <c r="A2322" i="1"/>
  <c r="A2323" i="1"/>
  <c r="A2324" i="1"/>
  <c r="A2325" i="1"/>
  <c r="A159" i="1"/>
  <c r="A2326" i="1"/>
  <c r="A2327" i="1"/>
  <c r="A2328" i="1"/>
  <c r="A2329" i="1"/>
  <c r="A2330" i="1"/>
  <c r="A2331" i="1"/>
  <c r="A2332" i="1"/>
  <c r="A2333" i="1"/>
  <c r="A643" i="1"/>
  <c r="A2334" i="1"/>
  <c r="A2335" i="1"/>
  <c r="A613" i="1"/>
  <c r="A2336" i="1"/>
  <c r="A2337" i="1"/>
  <c r="A94" i="1"/>
  <c r="A2338" i="1"/>
  <c r="A2339" i="1"/>
  <c r="A2340" i="1"/>
  <c r="A464" i="1"/>
  <c r="A550" i="1"/>
  <c r="A2341" i="1"/>
  <c r="A898" i="1"/>
  <c r="A743" i="1"/>
  <c r="A644" i="1"/>
  <c r="A2342" i="1"/>
  <c r="A2343" i="1"/>
  <c r="A54" i="1"/>
  <c r="A1140" i="1"/>
  <c r="A744" i="1"/>
  <c r="A438" i="1"/>
  <c r="A23" i="1"/>
  <c r="A2344" i="1"/>
  <c r="A773" i="1"/>
  <c r="A2345" i="1"/>
  <c r="A2346" i="1"/>
  <c r="A2347" i="1"/>
  <c r="A367" i="1"/>
  <c r="A709" i="1"/>
  <c r="A2219" i="1"/>
  <c r="A2" i="1"/>
  <c r="A756" i="1"/>
  <c r="A710" i="1"/>
  <c r="A1033" i="1"/>
  <c r="A2228" i="1"/>
  <c r="A1034" i="1"/>
  <c r="A926" i="1"/>
  <c r="A262" i="1"/>
  <c r="A198" i="1"/>
  <c r="A24" i="1"/>
  <c r="A368" i="1"/>
  <c r="A2459" i="1"/>
  <c r="A25" i="1"/>
  <c r="A2352" i="1"/>
  <c r="A344" i="1"/>
  <c r="A2354" i="1"/>
  <c r="A645" i="1"/>
  <c r="A1224" i="1"/>
  <c r="A125" i="1"/>
  <c r="A369" i="1"/>
  <c r="A1201" i="1"/>
  <c r="A322" i="1"/>
  <c r="A2357" i="1"/>
  <c r="A2358" i="1"/>
  <c r="A160" i="1"/>
  <c r="A126" i="1"/>
  <c r="A161" i="1"/>
  <c r="A323" i="1"/>
  <c r="A2348" i="1"/>
  <c r="A2360" i="1"/>
  <c r="A2361" i="1"/>
  <c r="A244" i="1"/>
  <c r="A2362" i="1"/>
  <c r="A26" i="1"/>
  <c r="A2363" i="1"/>
  <c r="A1035" i="1"/>
  <c r="A2460" i="1"/>
  <c r="A2461" i="1"/>
  <c r="A2365" i="1"/>
  <c r="A55" i="1"/>
  <c r="A862" i="1"/>
  <c r="A2366" i="1"/>
  <c r="A2367" i="1"/>
  <c r="A2462" i="1"/>
  <c r="A2368" i="1"/>
  <c r="A1788" i="1"/>
  <c r="A2370" i="1"/>
  <c r="A2371" i="1"/>
  <c r="A807" i="1"/>
  <c r="A2372" i="1"/>
  <c r="A324" i="1"/>
  <c r="A245" i="1"/>
  <c r="A246" i="1"/>
  <c r="A2373" i="1"/>
  <c r="A1207" i="1"/>
  <c r="A2375" i="1"/>
  <c r="A370" i="1"/>
  <c r="A371" i="1"/>
  <c r="A372" i="1"/>
  <c r="A373" i="1"/>
  <c r="A439" i="1"/>
  <c r="A440" i="1"/>
  <c r="A465" i="1"/>
  <c r="A745" i="1"/>
  <c r="A1238" i="1"/>
  <c r="A1015" i="2"/>
  <c r="A1128" i="2"/>
  <c r="A1129" i="2"/>
  <c r="A1130" i="2"/>
  <c r="A1098" i="2"/>
  <c r="A1099" i="2"/>
  <c r="A1100" i="2"/>
  <c r="A1101" i="2"/>
  <c r="A1058" i="2"/>
  <c r="A1059" i="2"/>
  <c r="A1016" i="2"/>
  <c r="A1017" i="2"/>
  <c r="A970" i="2"/>
  <c r="A971" i="2"/>
  <c r="A935" i="2"/>
  <c r="A936" i="2"/>
  <c r="A937" i="2"/>
  <c r="A1014" i="2"/>
  <c r="L11" i="1"/>
  <c r="G11" i="1"/>
  <c r="F11" i="1"/>
  <c r="F1015" i="2"/>
  <c r="F1128" i="2"/>
  <c r="F1129" i="2"/>
  <c r="F1130" i="2"/>
  <c r="F1098" i="2"/>
  <c r="F1099" i="2"/>
  <c r="F1100" i="2"/>
  <c r="F1101" i="2"/>
  <c r="F1058" i="2"/>
  <c r="F1059" i="2"/>
  <c r="F1016" i="2"/>
  <c r="F1017" i="2"/>
  <c r="F970" i="2"/>
  <c r="F971" i="2"/>
  <c r="F935" i="2"/>
  <c r="F936" i="2"/>
  <c r="F937" i="2"/>
  <c r="F880" i="2"/>
  <c r="F881" i="2"/>
  <c r="F882" i="2"/>
  <c r="F883" i="2"/>
  <c r="F841" i="2"/>
  <c r="F842" i="2"/>
  <c r="F843" i="2"/>
  <c r="F844" i="2"/>
  <c r="F845" i="2"/>
  <c r="F799" i="2"/>
  <c r="F800" i="2"/>
  <c r="F746" i="2"/>
  <c r="F747" i="2"/>
  <c r="F748" i="2"/>
  <c r="F703" i="2"/>
  <c r="F704" i="2"/>
  <c r="F705" i="2"/>
  <c r="F706" i="2"/>
  <c r="F662" i="2"/>
  <c r="F663" i="2"/>
  <c r="F631" i="2"/>
  <c r="F585" i="2"/>
  <c r="F586" i="2"/>
  <c r="F556" i="2"/>
  <c r="F557" i="2"/>
  <c r="F558" i="2"/>
  <c r="F518" i="2"/>
  <c r="F484" i="2"/>
  <c r="F485" i="2"/>
  <c r="F486" i="2"/>
  <c r="F443" i="2"/>
  <c r="F444" i="2"/>
  <c r="F445" i="2"/>
  <c r="F423" i="2"/>
  <c r="F394" i="2"/>
  <c r="F360" i="2"/>
  <c r="F361" i="2"/>
  <c r="F362" i="2"/>
  <c r="F363" i="2"/>
  <c r="F364" i="2"/>
  <c r="F330" i="2"/>
  <c r="F287" i="2"/>
  <c r="F288" i="2"/>
  <c r="F289" i="2"/>
  <c r="F260" i="2"/>
  <c r="F261" i="2"/>
  <c r="F262" i="2"/>
  <c r="F151" i="2"/>
  <c r="F1131" i="2"/>
  <c r="F226" i="2"/>
  <c r="F1132" i="2"/>
  <c r="F197" i="2"/>
  <c r="F198" i="2"/>
  <c r="F199" i="2"/>
  <c r="F168" i="2"/>
  <c r="F169" i="2"/>
  <c r="F126" i="2"/>
  <c r="F1102" i="2"/>
  <c r="F127" i="2"/>
  <c r="F1060" i="2"/>
  <c r="F1061" i="2"/>
  <c r="F1062" i="2"/>
  <c r="F1063" i="2"/>
  <c r="F1064" i="2"/>
  <c r="F1065" i="2"/>
  <c r="F1018" i="2"/>
  <c r="F972" i="2"/>
  <c r="F938" i="2"/>
  <c r="F884" i="2"/>
  <c r="F885" i="2"/>
  <c r="F846" i="2"/>
  <c r="F801" i="2"/>
  <c r="F802" i="2"/>
  <c r="F803" i="2"/>
  <c r="F749" i="2"/>
  <c r="F750" i="2"/>
  <c r="F751" i="2"/>
  <c r="F752" i="2"/>
  <c r="F707" i="2"/>
  <c r="F664" i="2"/>
  <c r="F632" i="2"/>
  <c r="F587" i="2"/>
  <c r="F588" i="2"/>
  <c r="F589" i="2"/>
  <c r="F559" i="2"/>
  <c r="F128" i="2"/>
  <c r="F129" i="2"/>
  <c r="F130" i="2"/>
  <c r="F1133" i="2"/>
  <c r="F560" i="2"/>
  <c r="F561" i="2"/>
  <c r="F1134" i="2"/>
  <c r="F1135" i="2"/>
  <c r="F519" i="2"/>
  <c r="F520" i="2"/>
  <c r="F1066" i="2"/>
  <c r="F1067" i="2"/>
  <c r="F1019" i="2"/>
  <c r="F939" i="2"/>
  <c r="F940" i="2"/>
  <c r="F973" i="2"/>
  <c r="F886" i="2"/>
  <c r="F887" i="2"/>
  <c r="F847" i="2"/>
  <c r="F848" i="2"/>
  <c r="F804" i="2"/>
  <c r="F753" i="2"/>
  <c r="F754" i="2"/>
  <c r="F708" i="2"/>
  <c r="F709" i="2"/>
  <c r="F710" i="2"/>
  <c r="F711" i="2"/>
  <c r="F665" i="2"/>
  <c r="F633" i="2"/>
  <c r="F590" i="2"/>
  <c r="F591" i="2"/>
  <c r="F562" i="2"/>
  <c r="F1136" i="2"/>
  <c r="F563" i="2"/>
  <c r="F564" i="2"/>
  <c r="F1137" i="2"/>
  <c r="F1138" i="2"/>
  <c r="F1103" i="2"/>
  <c r="F1068" i="2"/>
  <c r="F1069" i="2"/>
  <c r="F1070" i="2"/>
  <c r="F1020" i="2"/>
  <c r="F974" i="2"/>
  <c r="F975" i="2"/>
  <c r="F976" i="2"/>
  <c r="F977" i="2"/>
  <c r="F941" i="2"/>
  <c r="F521" i="2"/>
  <c r="F522" i="2"/>
  <c r="F523" i="2"/>
  <c r="F524" i="2"/>
  <c r="F525" i="2"/>
  <c r="F526" i="2"/>
  <c r="F942" i="2"/>
  <c r="F527" i="2"/>
  <c r="F528" i="2"/>
  <c r="F529" i="2"/>
  <c r="F530" i="2"/>
  <c r="F487" i="2"/>
  <c r="F488" i="2"/>
  <c r="F489" i="2"/>
  <c r="F490" i="2"/>
  <c r="F446" i="2"/>
  <c r="F447" i="2"/>
  <c r="F448" i="2"/>
  <c r="F449" i="2"/>
  <c r="F450" i="2"/>
  <c r="F451" i="2"/>
  <c r="F452" i="2"/>
  <c r="F849" i="2"/>
  <c r="F850" i="2"/>
  <c r="F491" i="2"/>
  <c r="F805" i="2"/>
  <c r="F806" i="2"/>
  <c r="F492" i="2"/>
  <c r="F493" i="2"/>
  <c r="F755" i="2"/>
  <c r="F756" i="2"/>
  <c r="F757" i="2"/>
  <c r="F758" i="2"/>
  <c r="F759" i="2"/>
  <c r="F712" i="2"/>
  <c r="F713" i="2"/>
  <c r="F714" i="2"/>
  <c r="F715" i="2"/>
  <c r="F716" i="2"/>
  <c r="F453" i="2"/>
  <c r="F454" i="2"/>
  <c r="F455" i="2"/>
  <c r="F456" i="2"/>
  <c r="F424" i="2"/>
  <c r="F395" i="2"/>
  <c r="F396" i="2"/>
  <c r="F365" i="2"/>
  <c r="F366" i="2"/>
  <c r="F331" i="2"/>
  <c r="F290" i="2"/>
  <c r="F263" i="2"/>
  <c r="F264" i="2"/>
  <c r="F227" i="2"/>
  <c r="F228" i="2"/>
  <c r="F229" i="2"/>
  <c r="F200" i="2"/>
  <c r="F201" i="2"/>
  <c r="F170" i="2"/>
  <c r="F171" i="2"/>
  <c r="F397" i="2"/>
  <c r="F398" i="2"/>
  <c r="F399" i="2"/>
  <c r="F400" i="2"/>
  <c r="F666" i="2"/>
  <c r="F667" i="2"/>
  <c r="F634" i="2"/>
  <c r="F592" i="2"/>
  <c r="F1139" i="2"/>
  <c r="F1140" i="2"/>
  <c r="F1104" i="2"/>
  <c r="F1071" i="2"/>
  <c r="F1021" i="2"/>
  <c r="F1022" i="2"/>
  <c r="F1023" i="2"/>
  <c r="F978" i="2"/>
  <c r="F979" i="2"/>
  <c r="F980" i="2"/>
  <c r="F943" i="2"/>
  <c r="F944" i="2"/>
  <c r="F888" i="2"/>
  <c r="F889" i="2"/>
  <c r="F890" i="2"/>
  <c r="F891" i="2"/>
  <c r="F851" i="2"/>
  <c r="F807" i="2"/>
  <c r="F401" i="2"/>
  <c r="F367" i="2"/>
  <c r="F368" i="2"/>
  <c r="F332" i="2"/>
  <c r="F333" i="2"/>
  <c r="F334" i="2"/>
  <c r="F335" i="2"/>
  <c r="F760" i="2"/>
  <c r="F761" i="2"/>
  <c r="F717" i="2"/>
  <c r="F718" i="2"/>
  <c r="F719" i="2"/>
  <c r="F720" i="2"/>
  <c r="F721" i="2"/>
  <c r="F668" i="2"/>
  <c r="F635" i="2"/>
  <c r="F593" i="2"/>
  <c r="F594" i="2"/>
  <c r="F595" i="2"/>
  <c r="F565" i="2"/>
  <c r="F566" i="2"/>
  <c r="F567" i="2"/>
  <c r="F531" i="2"/>
  <c r="F494" i="2"/>
  <c r="F495" i="2"/>
  <c r="F496" i="2"/>
  <c r="F457" i="2"/>
  <c r="F458" i="2"/>
  <c r="F459" i="2"/>
  <c r="F425" i="2"/>
  <c r="F426" i="2"/>
  <c r="F402" i="2"/>
  <c r="F403" i="2"/>
  <c r="F291" i="2"/>
  <c r="F292" i="2"/>
  <c r="F293" i="2"/>
  <c r="F369" i="2"/>
  <c r="F370" i="2"/>
  <c r="F371" i="2"/>
  <c r="F336" i="2"/>
  <c r="F337" i="2"/>
  <c r="F265" i="2"/>
  <c r="F230" i="2"/>
  <c r="F231" i="2"/>
  <c r="F1141" i="2"/>
  <c r="F1142" i="2"/>
  <c r="F1105" i="2"/>
  <c r="F1106" i="2"/>
  <c r="F1072" i="2"/>
  <c r="F1024" i="2"/>
  <c r="F1025" i="2"/>
  <c r="F1026" i="2"/>
  <c r="F1027" i="2"/>
  <c r="F892" i="2"/>
  <c r="F893" i="2"/>
  <c r="F894" i="2"/>
  <c r="F895" i="2"/>
  <c r="F896" i="2"/>
  <c r="F981" i="2"/>
  <c r="F897" i="2"/>
  <c r="F898" i="2"/>
  <c r="F899" i="2"/>
  <c r="F900" i="2"/>
  <c r="F901" i="2"/>
  <c r="F945" i="2"/>
  <c r="F946" i="2"/>
  <c r="F852" i="2"/>
  <c r="F853" i="2"/>
  <c r="F808" i="2"/>
  <c r="F809" i="2"/>
  <c r="F762" i="2"/>
  <c r="F763" i="2"/>
  <c r="F764" i="2"/>
  <c r="F722" i="2"/>
  <c r="F669" i="2"/>
  <c r="F670" i="2"/>
  <c r="F671" i="2"/>
  <c r="F636" i="2"/>
  <c r="F637" i="2"/>
  <c r="F596" i="2"/>
  <c r="F597" i="2"/>
  <c r="F568" i="2"/>
  <c r="F569" i="2"/>
  <c r="F202" i="2"/>
  <c r="F203" i="2"/>
  <c r="F532" i="2"/>
  <c r="F533" i="2"/>
  <c r="F497" i="2"/>
  <c r="F498" i="2"/>
  <c r="F499" i="2"/>
  <c r="F500" i="2"/>
  <c r="F460" i="2"/>
  <c r="F461" i="2"/>
  <c r="F462" i="2"/>
  <c r="F463" i="2"/>
  <c r="F427" i="2"/>
  <c r="F404" i="2"/>
  <c r="F405" i="2"/>
  <c r="F338" i="2"/>
  <c r="F339" i="2"/>
  <c r="F340" i="2"/>
  <c r="F372" i="2"/>
  <c r="F373" i="2"/>
  <c r="F294" i="2"/>
  <c r="F295" i="2"/>
  <c r="F266" i="2"/>
  <c r="F267" i="2"/>
  <c r="F232" i="2"/>
  <c r="F233" i="2"/>
  <c r="F234" i="2"/>
  <c r="F204" i="2"/>
  <c r="F205" i="2"/>
  <c r="F206" i="2"/>
  <c r="F207" i="2"/>
  <c r="F208" i="2"/>
  <c r="F1143" i="2"/>
  <c r="F1144" i="2"/>
  <c r="F1107" i="2"/>
  <c r="F1108" i="2"/>
  <c r="F1073" i="2"/>
  <c r="F1074" i="2"/>
  <c r="F1075" i="2"/>
  <c r="F1028" i="2"/>
  <c r="F1029" i="2"/>
  <c r="F982" i="2"/>
  <c r="F983" i="2"/>
  <c r="F947" i="2"/>
  <c r="F902" i="2"/>
  <c r="F903" i="2"/>
  <c r="F904" i="2"/>
  <c r="F905" i="2"/>
  <c r="F854" i="2"/>
  <c r="F855" i="2"/>
  <c r="F856" i="2"/>
  <c r="F765" i="2"/>
  <c r="F766" i="2"/>
  <c r="F152" i="2"/>
  <c r="F153" i="2"/>
  <c r="F154" i="2"/>
  <c r="F810" i="2"/>
  <c r="F811" i="2"/>
  <c r="F131" i="2"/>
  <c r="F132" i="2"/>
  <c r="F767" i="2"/>
  <c r="F768" i="2"/>
  <c r="F119" i="2"/>
  <c r="F108" i="2"/>
  <c r="F109" i="2"/>
  <c r="F110" i="2"/>
  <c r="F296" i="2"/>
  <c r="F297" i="2"/>
  <c r="F298" i="2"/>
  <c r="F299" i="2"/>
  <c r="F172" i="2"/>
  <c r="F173" i="2"/>
  <c r="F174" i="2"/>
  <c r="F175" i="2"/>
  <c r="F176" i="2"/>
  <c r="F155" i="2"/>
  <c r="F156" i="2"/>
  <c r="F157" i="2"/>
  <c r="F158" i="2"/>
  <c r="F159" i="2"/>
  <c r="F160" i="2"/>
  <c r="F1145" i="2"/>
  <c r="F672" i="2"/>
  <c r="F673" i="2"/>
  <c r="F674" i="2"/>
  <c r="F675" i="2"/>
  <c r="F676" i="2"/>
  <c r="F677" i="2"/>
  <c r="F678" i="2"/>
  <c r="F638" i="2"/>
  <c r="F639" i="2"/>
  <c r="F640" i="2"/>
  <c r="F641" i="2"/>
  <c r="F642" i="2"/>
  <c r="F598" i="2"/>
  <c r="F1109" i="2"/>
  <c r="F1076" i="2"/>
  <c r="F1077" i="2"/>
  <c r="F1078" i="2"/>
  <c r="F1079" i="2"/>
  <c r="F1030" i="2"/>
  <c r="F984" i="2"/>
  <c r="F985" i="2"/>
  <c r="F986" i="2"/>
  <c r="F570" i="2"/>
  <c r="F571" i="2"/>
  <c r="F534" i="2"/>
  <c r="F501" i="2"/>
  <c r="F464" i="2"/>
  <c r="F465" i="2"/>
  <c r="F466" i="2"/>
  <c r="F467" i="2"/>
  <c r="F428" i="2"/>
  <c r="F429" i="2"/>
  <c r="F430" i="2"/>
  <c r="F431" i="2"/>
  <c r="F948" i="2"/>
  <c r="F949" i="2"/>
  <c r="F406" i="2"/>
  <c r="F407" i="2"/>
  <c r="F408" i="2"/>
  <c r="F374" i="2"/>
  <c r="F375" i="2"/>
  <c r="F341" i="2"/>
  <c r="F342" i="2"/>
  <c r="F343" i="2"/>
  <c r="F344" i="2"/>
  <c r="F345" i="2"/>
  <c r="F300" i="2"/>
  <c r="F301" i="2"/>
  <c r="F302" i="2"/>
  <c r="F268" i="2"/>
  <c r="F269" i="2"/>
  <c r="F270" i="2"/>
  <c r="F271" i="2"/>
  <c r="F235" i="2"/>
  <c r="F236" i="2"/>
  <c r="F209" i="2"/>
  <c r="F177" i="2"/>
  <c r="F857" i="2"/>
  <c r="F858" i="2"/>
  <c r="F859" i="2"/>
  <c r="F1175" i="2"/>
  <c r="F860" i="2"/>
  <c r="F861" i="2"/>
  <c r="F862" i="2"/>
  <c r="F161" i="2"/>
  <c r="F178" i="2"/>
  <c r="F179" i="2"/>
  <c r="F162" i="2"/>
  <c r="F133" i="2"/>
  <c r="F134" i="2"/>
  <c r="F120" i="2"/>
  <c r="F111" i="2"/>
  <c r="F98" i="2"/>
  <c r="F83" i="2"/>
  <c r="F71" i="2"/>
  <c r="F72" i="2"/>
  <c r="F73" i="2"/>
  <c r="F59" i="2"/>
  <c r="F60" i="2"/>
  <c r="F61" i="2"/>
  <c r="F62" i="2"/>
  <c r="F723" i="2"/>
  <c r="F724" i="2"/>
  <c r="F725" i="2"/>
  <c r="F679" i="2"/>
  <c r="F680" i="2"/>
  <c r="F681" i="2"/>
  <c r="F682" i="2"/>
  <c r="F643" i="2"/>
  <c r="F644" i="2"/>
  <c r="F645" i="2"/>
  <c r="F40" i="2"/>
  <c r="F1146" i="2"/>
  <c r="F1147" i="2"/>
  <c r="F1148" i="2"/>
  <c r="F1110" i="2"/>
  <c r="F1080" i="2"/>
  <c r="F1081" i="2"/>
  <c r="F987" i="2"/>
  <c r="F988" i="2"/>
  <c r="F989" i="2"/>
  <c r="F990" i="2"/>
  <c r="F991" i="2"/>
  <c r="F992" i="2"/>
  <c r="F993" i="2"/>
  <c r="F950" i="2"/>
  <c r="F951" i="2"/>
  <c r="F906" i="2"/>
  <c r="F907" i="2"/>
  <c r="F908" i="2"/>
  <c r="F909" i="2"/>
  <c r="F910" i="2"/>
  <c r="F911" i="2"/>
  <c r="F912" i="2"/>
  <c r="F599" i="2"/>
  <c r="F572" i="2"/>
  <c r="F573" i="2"/>
  <c r="F535" i="2"/>
  <c r="F536" i="2"/>
  <c r="F537" i="2"/>
  <c r="F502" i="2"/>
  <c r="F503" i="2"/>
  <c r="F504" i="2"/>
  <c r="F505" i="2"/>
  <c r="F883" i="1"/>
  <c r="F1238" i="1"/>
  <c r="F1014" i="2"/>
  <c r="D1015" i="2"/>
  <c r="D1128" i="2"/>
  <c r="D1129" i="2"/>
  <c r="D1130" i="2"/>
  <c r="D1098" i="2"/>
  <c r="D1099" i="2"/>
  <c r="D1100" i="2"/>
  <c r="D1101" i="2"/>
  <c r="D1058" i="2"/>
  <c r="D1059" i="2"/>
  <c r="D1016" i="2"/>
  <c r="D1017" i="2"/>
  <c r="D970" i="2"/>
  <c r="D971" i="2"/>
  <c r="D935" i="2"/>
  <c r="D936" i="2"/>
  <c r="D937" i="2"/>
  <c r="D880" i="2"/>
  <c r="D881" i="2"/>
  <c r="D882" i="2"/>
  <c r="D883" i="2"/>
  <c r="D841" i="2"/>
  <c r="D842" i="2"/>
  <c r="D843" i="2"/>
  <c r="D844" i="2"/>
  <c r="D845" i="2"/>
  <c r="D799" i="2"/>
  <c r="D800" i="2"/>
  <c r="D746" i="2"/>
  <c r="D747" i="2"/>
  <c r="D748" i="2"/>
  <c r="D703" i="2"/>
  <c r="D704" i="2"/>
  <c r="D705" i="2"/>
  <c r="D706" i="2"/>
  <c r="D662" i="2"/>
  <c r="D663" i="2"/>
  <c r="D631" i="2"/>
  <c r="D585" i="2"/>
  <c r="D586" i="2"/>
  <c r="D556" i="2"/>
  <c r="D557" i="2"/>
  <c r="D558" i="2"/>
  <c r="D518" i="2"/>
  <c r="D484" i="2"/>
  <c r="D485" i="2"/>
  <c r="D486" i="2"/>
  <c r="D443" i="2"/>
  <c r="D444" i="2"/>
  <c r="D445" i="2"/>
  <c r="D423" i="2"/>
  <c r="D394" i="2"/>
  <c r="D360" i="2"/>
  <c r="D361" i="2"/>
  <c r="D362" i="2"/>
  <c r="D363" i="2"/>
  <c r="D364" i="2"/>
  <c r="D330" i="2"/>
  <c r="D287" i="2"/>
  <c r="D288" i="2"/>
  <c r="D260" i="2"/>
  <c r="D261" i="2"/>
  <c r="D262" i="2"/>
  <c r="D151" i="2"/>
  <c r="D1131" i="2"/>
  <c r="D226" i="2"/>
  <c r="D1132" i="2"/>
  <c r="D197" i="2"/>
  <c r="D198" i="2"/>
  <c r="D199" i="2"/>
  <c r="D168" i="2"/>
  <c r="D169" i="2"/>
  <c r="D126" i="2"/>
  <c r="D1102" i="2"/>
  <c r="D127" i="2"/>
  <c r="D1060" i="2"/>
  <c r="D1061" i="2"/>
  <c r="D1062" i="2"/>
  <c r="D1063" i="2"/>
  <c r="D1064" i="2"/>
  <c r="D1065" i="2"/>
  <c r="D1018" i="2"/>
  <c r="D972" i="2"/>
  <c r="D938" i="2"/>
  <c r="D884" i="2"/>
  <c r="D885" i="2"/>
  <c r="D846" i="2"/>
  <c r="D801" i="2"/>
  <c r="D802" i="2"/>
  <c r="D803" i="2"/>
  <c r="D749" i="2"/>
  <c r="D750" i="2"/>
  <c r="D751" i="2"/>
  <c r="D752" i="2"/>
  <c r="D707" i="2"/>
  <c r="D664" i="2"/>
  <c r="D632" i="2"/>
  <c r="D587" i="2"/>
  <c r="D588" i="2"/>
  <c r="D589" i="2"/>
  <c r="D559" i="2"/>
  <c r="D128" i="2"/>
  <c r="D129" i="2"/>
  <c r="D130" i="2"/>
  <c r="D1133" i="2"/>
  <c r="D560" i="2"/>
  <c r="D561" i="2"/>
  <c r="D1134" i="2"/>
  <c r="D1135" i="2"/>
  <c r="D519" i="2"/>
  <c r="D520" i="2"/>
  <c r="D1066" i="2"/>
  <c r="D1067" i="2"/>
  <c r="D1019" i="2"/>
  <c r="D939" i="2"/>
  <c r="D940" i="2"/>
  <c r="D973" i="2"/>
  <c r="D886" i="2"/>
  <c r="D887" i="2"/>
  <c r="D847" i="2"/>
  <c r="D848" i="2"/>
  <c r="D804" i="2"/>
  <c r="D753" i="2"/>
  <c r="D754" i="2"/>
  <c r="D708" i="2"/>
  <c r="D709" i="2"/>
  <c r="D710" i="2"/>
  <c r="D711" i="2"/>
  <c r="D665" i="2"/>
  <c r="D633" i="2"/>
  <c r="D590" i="2"/>
  <c r="D591" i="2"/>
  <c r="D562" i="2"/>
  <c r="D1136" i="2"/>
  <c r="D563" i="2"/>
  <c r="D564" i="2"/>
  <c r="D1137" i="2"/>
  <c r="D1138" i="2"/>
  <c r="D1103" i="2"/>
  <c r="D1068" i="2"/>
  <c r="D1070" i="2"/>
  <c r="D1020" i="2"/>
  <c r="D974" i="2"/>
  <c r="D975" i="2"/>
  <c r="D976" i="2"/>
  <c r="D977" i="2"/>
  <c r="D941" i="2"/>
  <c r="D521" i="2"/>
  <c r="D522" i="2"/>
  <c r="D523" i="2"/>
  <c r="D524" i="2"/>
  <c r="D525" i="2"/>
  <c r="D526" i="2"/>
  <c r="D942" i="2"/>
  <c r="D527" i="2"/>
  <c r="D528" i="2"/>
  <c r="D529" i="2"/>
  <c r="D530" i="2"/>
  <c r="D487" i="2"/>
  <c r="D488" i="2"/>
  <c r="D489" i="2"/>
  <c r="D490" i="2"/>
  <c r="D446" i="2"/>
  <c r="D447" i="2"/>
  <c r="D448" i="2"/>
  <c r="D450" i="2"/>
  <c r="D451" i="2"/>
  <c r="D452" i="2"/>
  <c r="D849" i="2"/>
  <c r="D850" i="2"/>
  <c r="D491" i="2"/>
  <c r="D805" i="2"/>
  <c r="D806" i="2"/>
  <c r="D492" i="2"/>
  <c r="D493" i="2"/>
  <c r="D755" i="2"/>
  <c r="D756" i="2"/>
  <c r="D757" i="2"/>
  <c r="D758" i="2"/>
  <c r="D759" i="2"/>
  <c r="D712" i="2"/>
  <c r="D713" i="2"/>
  <c r="D714" i="2"/>
  <c r="D715" i="2"/>
  <c r="D716" i="2"/>
  <c r="D453" i="2"/>
  <c r="D454" i="2"/>
  <c r="D455" i="2"/>
  <c r="D456" i="2"/>
  <c r="D424" i="2"/>
  <c r="D395" i="2"/>
  <c r="D396" i="2"/>
  <c r="D365" i="2"/>
  <c r="D366" i="2"/>
  <c r="D331" i="2"/>
  <c r="D290" i="2"/>
  <c r="D263" i="2"/>
  <c r="D264" i="2"/>
  <c r="D227" i="2"/>
  <c r="D228" i="2"/>
  <c r="D229" i="2"/>
  <c r="D200" i="2"/>
  <c r="D201" i="2"/>
  <c r="D170" i="2"/>
  <c r="D171" i="2"/>
  <c r="D397" i="2"/>
  <c r="D398" i="2"/>
  <c r="D399" i="2"/>
  <c r="D400" i="2"/>
  <c r="D666" i="2"/>
  <c r="D667" i="2"/>
  <c r="D634" i="2"/>
  <c r="D592" i="2"/>
  <c r="D1139" i="2"/>
  <c r="D1140" i="2"/>
  <c r="D1104" i="2"/>
  <c r="D1071" i="2"/>
  <c r="D1021" i="2"/>
  <c r="D1022" i="2"/>
  <c r="D1023" i="2"/>
  <c r="D978" i="2"/>
  <c r="D979" i="2"/>
  <c r="D980" i="2"/>
  <c r="D943" i="2"/>
  <c r="D944" i="2"/>
  <c r="D888" i="2"/>
  <c r="D889" i="2"/>
  <c r="D890" i="2"/>
  <c r="D891" i="2"/>
  <c r="D851" i="2"/>
  <c r="D807" i="2"/>
  <c r="D401" i="2"/>
  <c r="D367" i="2"/>
  <c r="D368" i="2"/>
  <c r="D332" i="2"/>
  <c r="D333" i="2"/>
  <c r="D334" i="2"/>
  <c r="D335" i="2"/>
  <c r="D760" i="2"/>
  <c r="D761" i="2"/>
  <c r="D717" i="2"/>
  <c r="D718" i="2"/>
  <c r="D719" i="2"/>
  <c r="D720" i="2"/>
  <c r="D721" i="2"/>
  <c r="D668" i="2"/>
  <c r="D635" i="2"/>
  <c r="D593" i="2"/>
  <c r="D594" i="2"/>
  <c r="D595" i="2"/>
  <c r="D565" i="2"/>
  <c r="D566" i="2"/>
  <c r="D567" i="2"/>
  <c r="D531" i="2"/>
  <c r="D494" i="2"/>
  <c r="D495" i="2"/>
  <c r="D496" i="2"/>
  <c r="D457" i="2"/>
  <c r="D458" i="2"/>
  <c r="D459" i="2"/>
  <c r="D425" i="2"/>
  <c r="D426" i="2"/>
  <c r="D402" i="2"/>
  <c r="D403" i="2"/>
  <c r="D291" i="2"/>
  <c r="D292" i="2"/>
  <c r="D293" i="2"/>
  <c r="D369" i="2"/>
  <c r="D370" i="2"/>
  <c r="D371" i="2"/>
  <c r="D336" i="2"/>
  <c r="D337" i="2"/>
  <c r="D265" i="2"/>
  <c r="D230" i="2"/>
  <c r="D231" i="2"/>
  <c r="D1141" i="2"/>
  <c r="D1142" i="2"/>
  <c r="D1105" i="2"/>
  <c r="D1106" i="2"/>
  <c r="D1072" i="2"/>
  <c r="D1024" i="2"/>
  <c r="D1025" i="2"/>
  <c r="D1026" i="2"/>
  <c r="D1027" i="2"/>
  <c r="D892" i="2"/>
  <c r="D893" i="2"/>
  <c r="D894" i="2"/>
  <c r="D895" i="2"/>
  <c r="D896" i="2"/>
  <c r="D981" i="2"/>
  <c r="D897" i="2"/>
  <c r="D898" i="2"/>
  <c r="D899" i="2"/>
  <c r="D900" i="2"/>
  <c r="D901" i="2"/>
  <c r="D945" i="2"/>
  <c r="D946" i="2"/>
  <c r="D852" i="2"/>
  <c r="D853" i="2"/>
  <c r="D808" i="2"/>
  <c r="D809" i="2"/>
  <c r="D762" i="2"/>
  <c r="D763" i="2"/>
  <c r="D764" i="2"/>
  <c r="D722" i="2"/>
  <c r="D669" i="2"/>
  <c r="D670" i="2"/>
  <c r="D671" i="2"/>
  <c r="D636" i="2"/>
  <c r="D637" i="2"/>
  <c r="D597" i="2"/>
  <c r="D568" i="2"/>
  <c r="D569" i="2"/>
  <c r="D202" i="2"/>
  <c r="D203" i="2"/>
  <c r="D532" i="2"/>
  <c r="D533" i="2"/>
  <c r="D497" i="2"/>
  <c r="D498" i="2"/>
  <c r="D499" i="2"/>
  <c r="D500" i="2"/>
  <c r="D460" i="2"/>
  <c r="D461" i="2"/>
  <c r="D462" i="2"/>
  <c r="D463" i="2"/>
  <c r="D427" i="2"/>
  <c r="D404" i="2"/>
  <c r="D405" i="2"/>
  <c r="D338" i="2"/>
  <c r="D339" i="2"/>
  <c r="D340" i="2"/>
  <c r="D372" i="2"/>
  <c r="D373" i="2"/>
  <c r="D294" i="2"/>
  <c r="D295" i="2"/>
  <c r="D266" i="2"/>
  <c r="D267" i="2"/>
  <c r="D232" i="2"/>
  <c r="D233" i="2"/>
  <c r="D234" i="2"/>
  <c r="D204" i="2"/>
  <c r="D205" i="2"/>
  <c r="D206" i="2"/>
  <c r="D207" i="2"/>
  <c r="D208" i="2"/>
  <c r="D1143" i="2"/>
  <c r="D1144" i="2"/>
  <c r="D1107" i="2"/>
  <c r="D1108" i="2"/>
  <c r="D1073" i="2"/>
  <c r="D1074" i="2"/>
  <c r="D1075" i="2"/>
  <c r="D1028" i="2"/>
  <c r="D1029" i="2"/>
  <c r="D982" i="2"/>
  <c r="D983" i="2"/>
  <c r="D947" i="2"/>
  <c r="D902" i="2"/>
  <c r="D903" i="2"/>
  <c r="D904" i="2"/>
  <c r="D905" i="2"/>
  <c r="D854" i="2"/>
  <c r="D855" i="2"/>
  <c r="D856" i="2"/>
  <c r="D765" i="2"/>
  <c r="D766" i="2"/>
  <c r="D152" i="2"/>
  <c r="D153" i="2"/>
  <c r="D154" i="2"/>
  <c r="D810" i="2"/>
  <c r="D811" i="2"/>
  <c r="D131" i="2"/>
  <c r="D132" i="2"/>
  <c r="D767" i="2"/>
  <c r="D1014" i="2"/>
  <c r="G1238" i="1"/>
  <c r="I331" i="3"/>
  <c r="I330" i="3"/>
  <c r="I407" i="3"/>
  <c r="I409" i="3"/>
  <c r="I356" i="3"/>
  <c r="I396" i="3"/>
  <c r="I275" i="3"/>
  <c r="I2" i="3"/>
  <c r="I190" i="3"/>
  <c r="I403" i="3"/>
  <c r="I329" i="3"/>
  <c r="I227" i="3"/>
  <c r="I397" i="3"/>
  <c r="I366" i="3"/>
  <c r="I69" i="3"/>
  <c r="I118" i="3"/>
  <c r="I402" i="3"/>
  <c r="I162" i="3"/>
  <c r="I332" i="3"/>
  <c r="I137" i="3"/>
  <c r="I404" i="3"/>
  <c r="G636" i="1"/>
  <c r="F1388" i="1"/>
  <c r="F1389" i="1"/>
  <c r="B22" i="11"/>
  <c r="B23" i="11"/>
  <c r="B24" i="11"/>
  <c r="B2" i="11"/>
  <c r="B4" i="11"/>
  <c r="B5" i="11"/>
  <c r="B6" i="11"/>
  <c r="B7" i="11"/>
  <c r="B8" i="11"/>
  <c r="B9" i="11"/>
  <c r="B10" i="11"/>
  <c r="B11" i="11"/>
  <c r="B12" i="11"/>
  <c r="B13" i="11"/>
  <c r="B14" i="11"/>
  <c r="B15" i="11"/>
  <c r="B16" i="11"/>
  <c r="B17" i="11"/>
  <c r="B18" i="11"/>
  <c r="B21" i="11"/>
  <c r="B3" i="11"/>
  <c r="F303" i="1"/>
  <c r="F383" i="1"/>
  <c r="F264" i="1"/>
  <c r="F382" i="1"/>
  <c r="F1241" i="1"/>
  <c r="F135" i="1"/>
  <c r="F108" i="1"/>
  <c r="F218" i="1"/>
  <c r="F1240" i="1"/>
  <c r="F71" i="1"/>
  <c r="F35" i="1"/>
  <c r="F107" i="1"/>
  <c r="F1239" i="1"/>
  <c r="F342" i="1"/>
  <c r="F370" i="1"/>
  <c r="F2375" i="1"/>
  <c r="F1207" i="1"/>
  <c r="F2373" i="1"/>
  <c r="F246" i="1"/>
  <c r="F245" i="1"/>
  <c r="F324" i="1"/>
  <c r="F2372" i="1"/>
  <c r="F807" i="1"/>
  <c r="F2371" i="1"/>
  <c r="F2370" i="1"/>
  <c r="F1788" i="1"/>
  <c r="F2368" i="1"/>
  <c r="F2462" i="1"/>
  <c r="F2367" i="1"/>
  <c r="F2366" i="1"/>
  <c r="F862" i="1"/>
  <c r="F55" i="1"/>
  <c r="F2365" i="1"/>
  <c r="F2461" i="1"/>
  <c r="F2460" i="1"/>
  <c r="F1035" i="1"/>
  <c r="F2363" i="1"/>
  <c r="F26" i="1"/>
  <c r="F2362" i="1"/>
  <c r="F244" i="1"/>
  <c r="F2361" i="1"/>
  <c r="F2360" i="1"/>
  <c r="F2348" i="1"/>
  <c r="F323" i="1"/>
  <c r="F161" i="1"/>
  <c r="F126" i="1"/>
  <c r="F160" i="1"/>
  <c r="F2358" i="1"/>
  <c r="F2357" i="1"/>
  <c r="F322" i="1"/>
  <c r="F1201" i="1"/>
  <c r="F369" i="1"/>
  <c r="F125" i="1"/>
  <c r="F1224" i="1"/>
  <c r="F645" i="1"/>
  <c r="F2354" i="1"/>
  <c r="F344" i="1"/>
  <c r="F2352" i="1"/>
  <c r="F25" i="1"/>
  <c r="F2459" i="1"/>
  <c r="F368" i="1"/>
  <c r="F24" i="1"/>
  <c r="F198" i="1"/>
  <c r="F262" i="1"/>
  <c r="F926" i="1"/>
  <c r="F1034" i="1"/>
  <c r="F2228" i="1"/>
  <c r="F1033" i="1"/>
  <c r="F710" i="1"/>
  <c r="F756" i="1"/>
  <c r="F2219" i="1"/>
  <c r="F709" i="1"/>
  <c r="F367" i="1"/>
  <c r="F2347" i="1"/>
  <c r="F2346" i="1"/>
  <c r="F2345" i="1"/>
  <c r="F773" i="1"/>
  <c r="F2344" i="1"/>
  <c r="F23" i="1"/>
  <c r="F438" i="1"/>
  <c r="F744" i="1"/>
  <c r="F1140" i="1"/>
  <c r="F54" i="1"/>
  <c r="F2343" i="1"/>
  <c r="F2342" i="1"/>
  <c r="F644" i="1"/>
  <c r="F743" i="1"/>
  <c r="F898" i="1"/>
  <c r="F2341" i="1"/>
  <c r="F550" i="1"/>
  <c r="F464" i="1"/>
  <c r="F2340" i="1"/>
  <c r="F2339" i="1"/>
  <c r="F2338" i="1"/>
  <c r="F94" i="1"/>
  <c r="F2337" i="1"/>
  <c r="F2336" i="1"/>
  <c r="F613" i="1"/>
  <c r="F2335" i="1"/>
  <c r="F2334" i="1"/>
  <c r="F643" i="1"/>
  <c r="F2333" i="1"/>
  <c r="F2332" i="1"/>
  <c r="F2331" i="1"/>
  <c r="F2330" i="1"/>
  <c r="F2329" i="1"/>
  <c r="F2328" i="1"/>
  <c r="F2327" i="1"/>
  <c r="F2326" i="1"/>
  <c r="F159" i="1"/>
  <c r="F2325" i="1"/>
  <c r="F2324" i="1"/>
  <c r="F2323" i="1"/>
  <c r="F2322" i="1"/>
  <c r="F2321" i="1"/>
  <c r="F2320" i="1"/>
  <c r="F2319" i="1"/>
  <c r="F2318" i="1"/>
  <c r="F2458" i="1"/>
  <c r="F2316" i="1"/>
  <c r="F2315" i="1"/>
  <c r="F2314" i="1"/>
  <c r="F2457" i="1"/>
  <c r="F2312" i="1"/>
  <c r="F2311" i="1"/>
  <c r="F2310" i="1"/>
  <c r="F2309" i="1"/>
  <c r="F2456" i="1"/>
  <c r="F2307" i="1"/>
  <c r="F2306" i="1"/>
  <c r="F2305" i="1"/>
  <c r="F2304" i="1"/>
  <c r="F2303" i="1"/>
  <c r="F2302" i="1"/>
  <c r="F2301" i="1"/>
  <c r="F2300" i="1"/>
  <c r="F2299" i="1"/>
  <c r="F1159" i="1"/>
  <c r="F2298" i="1"/>
  <c r="F2297" i="1"/>
  <c r="F2296" i="1"/>
  <c r="F2295" i="1"/>
  <c r="F2294" i="1"/>
  <c r="F2293" i="1"/>
  <c r="F2292" i="1"/>
  <c r="F2291" i="1"/>
  <c r="F523" i="1"/>
  <c r="F2290" i="1"/>
  <c r="F2289" i="1"/>
  <c r="F2288" i="1"/>
  <c r="F2287" i="1"/>
  <c r="F2286" i="1"/>
  <c r="F2285" i="1"/>
  <c r="F2284" i="1"/>
  <c r="F2283" i="1"/>
  <c r="F2282" i="1"/>
  <c r="F2281" i="1"/>
  <c r="F2280" i="1"/>
  <c r="F2279" i="1"/>
  <c r="F2278" i="1"/>
  <c r="F2277" i="1"/>
  <c r="F2276" i="1"/>
  <c r="F158" i="1"/>
  <c r="F2275" i="1"/>
  <c r="F2274" i="1"/>
  <c r="F2273" i="1"/>
  <c r="F2272" i="1"/>
  <c r="F2271" i="1"/>
  <c r="F93" i="1"/>
  <c r="F2270" i="1"/>
  <c r="F243" i="1"/>
  <c r="F897" i="1"/>
  <c r="F677" i="1"/>
  <c r="F676" i="1"/>
  <c r="F2269" i="1"/>
  <c r="F2268" i="1"/>
  <c r="F2455" i="1"/>
  <c r="F2266" i="1"/>
  <c r="F2265" i="1"/>
  <c r="F2264" i="1"/>
  <c r="F2263" i="1"/>
  <c r="F2262" i="1"/>
  <c r="F2261" i="1"/>
  <c r="F2260" i="1"/>
  <c r="F2259" i="1"/>
  <c r="F157" i="1"/>
  <c r="F1139" i="1"/>
  <c r="F612" i="1"/>
  <c r="F1167" i="1"/>
  <c r="F1058" i="1"/>
  <c r="F583" i="1"/>
  <c r="F53" i="1"/>
  <c r="F2258" i="1"/>
  <c r="F2257" i="1"/>
  <c r="F2256" i="1"/>
  <c r="F2255" i="1"/>
  <c r="F2254" i="1"/>
  <c r="F2253" i="1"/>
  <c r="F2252" i="1"/>
  <c r="F2251" i="1"/>
  <c r="F2250" i="1"/>
  <c r="F2249" i="1"/>
  <c r="F2248" i="1"/>
  <c r="F2247" i="1"/>
  <c r="F2246" i="1"/>
  <c r="F2245" i="1"/>
  <c r="F2244" i="1"/>
  <c r="F156" i="1"/>
  <c r="F366" i="1"/>
  <c r="F2243" i="1"/>
  <c r="F2242" i="1"/>
  <c r="F742" i="1"/>
  <c r="F155" i="1"/>
  <c r="F2241" i="1"/>
  <c r="F92" i="1"/>
  <c r="F365" i="1"/>
  <c r="F197" i="1"/>
  <c r="F2240" i="1"/>
  <c r="F896" i="1"/>
  <c r="F1158" i="1"/>
  <c r="F2239" i="1"/>
  <c r="F2238" i="1"/>
  <c r="F2237" i="1"/>
  <c r="F2236" i="1"/>
  <c r="F2235" i="1"/>
  <c r="F2234" i="1"/>
  <c r="F2233" i="1"/>
  <c r="F2232" i="1"/>
  <c r="F2231" i="1"/>
  <c r="F242" i="1"/>
  <c r="F2230" i="1"/>
  <c r="F2229" i="1"/>
  <c r="F2227" i="1"/>
  <c r="F2226" i="1"/>
  <c r="F2225" i="1"/>
  <c r="F2224" i="1"/>
  <c r="F2223" i="1"/>
  <c r="F22" i="1"/>
  <c r="F2222" i="1"/>
  <c r="F2454" i="1"/>
  <c r="F2220" i="1"/>
  <c r="F2443" i="1"/>
  <c r="F2442" i="1"/>
  <c r="F1109" i="1"/>
  <c r="F2216" i="1"/>
  <c r="F2215" i="1"/>
  <c r="F91" i="1"/>
  <c r="F1105" i="1"/>
  <c r="F2213" i="1"/>
  <c r="F241" i="1"/>
  <c r="F364" i="1"/>
  <c r="F90" i="1"/>
  <c r="F2212" i="1"/>
  <c r="F2211" i="1"/>
  <c r="F2210" i="1"/>
  <c r="F2209" i="1"/>
  <c r="F2208" i="1"/>
  <c r="F2207" i="1"/>
  <c r="F2206" i="1"/>
  <c r="F2205" i="1"/>
  <c r="F2204" i="1"/>
  <c r="F2203" i="1"/>
  <c r="F2202" i="1"/>
  <c r="F2201" i="1"/>
  <c r="F2200" i="1"/>
  <c r="F2199" i="1"/>
  <c r="F321" i="1"/>
  <c r="F2198" i="1"/>
  <c r="F2197" i="1"/>
  <c r="F2196" i="1"/>
  <c r="F2195" i="1"/>
  <c r="F2194" i="1"/>
  <c r="F2193" i="1"/>
  <c r="F196" i="1"/>
  <c r="F2192" i="1"/>
  <c r="F2191" i="1"/>
  <c r="F2190" i="1"/>
  <c r="F2189" i="1"/>
  <c r="F2188" i="1"/>
  <c r="F2187" i="1"/>
  <c r="F675" i="1"/>
  <c r="F2186" i="1"/>
  <c r="F2185" i="1"/>
  <c r="F463" i="1"/>
  <c r="F674" i="1"/>
  <c r="F2184" i="1"/>
  <c r="F2183" i="1"/>
  <c r="F2182" i="1"/>
  <c r="F154" i="1"/>
  <c r="F124" i="1"/>
  <c r="F2181" i="1"/>
  <c r="F2180" i="1"/>
  <c r="F2179" i="1"/>
  <c r="F2178" i="1"/>
  <c r="F2177" i="1"/>
  <c r="F2176" i="1"/>
  <c r="F320" i="1"/>
  <c r="F2175" i="1"/>
  <c r="F2174" i="1"/>
  <c r="F2173" i="1"/>
  <c r="F2172" i="1"/>
  <c r="F2171" i="1"/>
  <c r="F2170" i="1"/>
  <c r="F2169" i="1"/>
  <c r="F21" i="1"/>
  <c r="F437" i="1"/>
  <c r="F2168" i="1"/>
  <c r="F2167" i="1"/>
  <c r="F436" i="1"/>
  <c r="F2166" i="1"/>
  <c r="F363" i="1"/>
  <c r="F2165" i="1"/>
  <c r="F462" i="1"/>
  <c r="F2164" i="1"/>
  <c r="F2163" i="1"/>
  <c r="F2162" i="1"/>
  <c r="F2161" i="1"/>
  <c r="F2160" i="1"/>
  <c r="F2159" i="1"/>
  <c r="F2158" i="1"/>
  <c r="F2157" i="1"/>
  <c r="F2156" i="1"/>
  <c r="F2155" i="1"/>
  <c r="F2154" i="1"/>
  <c r="F2153" i="1"/>
  <c r="F2152" i="1"/>
  <c r="F2151" i="1"/>
  <c r="F2150" i="1"/>
  <c r="F2149" i="1"/>
  <c r="F2148" i="1"/>
  <c r="F2147" i="1"/>
  <c r="F2146" i="1"/>
  <c r="F2145" i="1"/>
  <c r="F2144" i="1"/>
  <c r="F2143" i="1"/>
  <c r="F2142" i="1"/>
  <c r="F2141" i="1"/>
  <c r="F2140" i="1"/>
  <c r="F2139" i="1"/>
  <c r="F2138" i="1"/>
  <c r="F2137" i="1"/>
  <c r="F2136" i="1"/>
  <c r="F2135" i="1"/>
  <c r="F582" i="1"/>
  <c r="F2134" i="1"/>
  <c r="F2133" i="1"/>
  <c r="F2132" i="1"/>
  <c r="F2131" i="1"/>
  <c r="F611" i="1"/>
  <c r="F950" i="1"/>
  <c r="F2130" i="1"/>
  <c r="F2129" i="1"/>
  <c r="F522" i="1"/>
  <c r="F2128" i="1"/>
  <c r="F949" i="1"/>
  <c r="F2127" i="1"/>
  <c r="F362" i="1"/>
  <c r="F195" i="1"/>
  <c r="F401" i="1"/>
  <c r="F194" i="1"/>
  <c r="F2126" i="1"/>
  <c r="F2125" i="1"/>
  <c r="F2124" i="1"/>
  <c r="F2123" i="1"/>
  <c r="F2122" i="1"/>
  <c r="F20" i="1"/>
  <c r="F2121" i="1"/>
  <c r="F52" i="1"/>
  <c r="F549" i="1"/>
  <c r="F2120" i="1"/>
  <c r="F2119" i="1"/>
  <c r="F286" i="1"/>
  <c r="F2118" i="1"/>
  <c r="F2117" i="1"/>
  <c r="F2116" i="1"/>
  <c r="F2115" i="1"/>
  <c r="F2114" i="1"/>
  <c r="F2113" i="1"/>
  <c r="F2112" i="1"/>
  <c r="F2111" i="1"/>
  <c r="F2110" i="1"/>
  <c r="F581" i="1"/>
  <c r="F2109" i="1"/>
  <c r="F2108" i="1"/>
  <c r="F2107" i="1"/>
  <c r="F548" i="1"/>
  <c r="F2106" i="1"/>
  <c r="F2105" i="1"/>
  <c r="F89" i="1"/>
  <c r="F2104" i="1"/>
  <c r="F2103" i="1"/>
  <c r="F2102" i="1"/>
  <c r="F2101" i="1"/>
  <c r="F2100" i="1"/>
  <c r="F2099" i="1"/>
  <c r="F2098" i="1"/>
  <c r="F2097" i="1"/>
  <c r="F2096" i="1"/>
  <c r="F2095" i="1"/>
  <c r="F2094" i="1"/>
  <c r="F2093" i="1"/>
  <c r="F2092" i="1"/>
  <c r="F2091" i="1"/>
  <c r="F2090" i="1"/>
  <c r="F2089" i="1"/>
  <c r="F2088" i="1"/>
  <c r="F2453" i="1"/>
  <c r="F19" i="1"/>
  <c r="F2086" i="1"/>
  <c r="F2085" i="1"/>
  <c r="F2084" i="1"/>
  <c r="F2083" i="1"/>
  <c r="F2082" i="1"/>
  <c r="F2081" i="1"/>
  <c r="F2080" i="1"/>
  <c r="F2079" i="1"/>
  <c r="F2078" i="1"/>
  <c r="F2077" i="1"/>
  <c r="F2076" i="1"/>
  <c r="F2075" i="1"/>
  <c r="F2074" i="1"/>
  <c r="F2073" i="1"/>
  <c r="F2072" i="1"/>
  <c r="F2071" i="1"/>
  <c r="F2070" i="1"/>
  <c r="F2069" i="1"/>
  <c r="F2068" i="1"/>
  <c r="F2067" i="1"/>
  <c r="F2066" i="1"/>
  <c r="F2065" i="1"/>
  <c r="F2064" i="1"/>
  <c r="F2063" i="1"/>
  <c r="F2062" i="1"/>
  <c r="F493" i="1"/>
  <c r="F2061" i="1"/>
  <c r="F624" i="1"/>
  <c r="F2059" i="1"/>
  <c r="F2058" i="1"/>
  <c r="F153" i="1"/>
  <c r="F2057" i="1"/>
  <c r="F2056" i="1"/>
  <c r="F2055" i="1"/>
  <c r="F2054" i="1"/>
  <c r="F806" i="1"/>
  <c r="F2053" i="1"/>
  <c r="F2052" i="1"/>
  <c r="F2051" i="1"/>
  <c r="F2050" i="1"/>
  <c r="F2049" i="1"/>
  <c r="F2048" i="1"/>
  <c r="F2047" i="1"/>
  <c r="F2452" i="1"/>
  <c r="F285" i="1"/>
  <c r="F2045" i="1"/>
  <c r="F2044" i="1"/>
  <c r="F580" i="1"/>
  <c r="F2043" i="1"/>
  <c r="F2042" i="1"/>
  <c r="F284" i="1"/>
  <c r="F361" i="1"/>
  <c r="F990" i="1"/>
  <c r="F2041" i="1"/>
  <c r="F772" i="1"/>
  <c r="F2040" i="1"/>
  <c r="F2039" i="1"/>
  <c r="F2451" i="1"/>
  <c r="F18" i="1"/>
  <c r="F110" i="1"/>
  <c r="F642" i="1"/>
  <c r="F360" i="1"/>
  <c r="F359" i="1"/>
  <c r="F193" i="1"/>
  <c r="F123" i="1"/>
  <c r="F2036" i="1"/>
  <c r="F1211" i="1"/>
  <c r="F2012" i="1"/>
  <c r="F109" i="1"/>
  <c r="F2218" i="1"/>
  <c r="F2037" i="1"/>
  <c r="F623" i="1"/>
  <c r="F1025" i="1"/>
  <c r="F2449" i="1"/>
  <c r="F2448" i="1"/>
  <c r="F2447" i="1"/>
  <c r="F2026" i="1"/>
  <c r="F2025" i="1"/>
  <c r="F2024" i="1"/>
  <c r="F122" i="1"/>
  <c r="F2023" i="1"/>
  <c r="F2022" i="1"/>
  <c r="F2021" i="1"/>
  <c r="F2020" i="1"/>
  <c r="F708" i="1"/>
  <c r="F17" i="1"/>
  <c r="F2019" i="1"/>
  <c r="F358" i="1"/>
  <c r="F579" i="1"/>
  <c r="F2018" i="1"/>
  <c r="F319" i="1"/>
  <c r="F2017" i="1"/>
  <c r="F771" i="1"/>
  <c r="F2016" i="1"/>
  <c r="F492" i="1"/>
  <c r="F2015" i="1"/>
  <c r="F2446" i="1"/>
  <c r="F173" i="1"/>
  <c r="F1028" i="1"/>
  <c r="F192" i="1"/>
  <c r="F191" i="1"/>
  <c r="F2011" i="1"/>
  <c r="F2010" i="1"/>
  <c r="F400" i="1"/>
  <c r="F357" i="1"/>
  <c r="F152" i="1"/>
  <c r="F461" i="1"/>
  <c r="F51" i="1"/>
  <c r="F88" i="1"/>
  <c r="F318" i="1"/>
  <c r="F2009" i="1"/>
  <c r="F2008" i="1"/>
  <c r="F2007" i="1"/>
  <c r="F2006" i="1"/>
  <c r="F2005" i="1"/>
  <c r="F217" i="1"/>
  <c r="F317" i="1"/>
  <c r="F1009" i="1"/>
  <c r="F240" i="1"/>
  <c r="F2411" i="1"/>
  <c r="F895" i="1"/>
  <c r="F190" i="1"/>
  <c r="F1032" i="1"/>
  <c r="F386" i="1"/>
  <c r="F894" i="1"/>
  <c r="F460" i="1"/>
  <c r="F2000" i="1"/>
  <c r="F16" i="1"/>
  <c r="F1075" i="1"/>
  <c r="F1999" i="1"/>
  <c r="F1998" i="1"/>
  <c r="F435" i="1"/>
  <c r="F151" i="1"/>
  <c r="F283" i="1"/>
  <c r="F1997" i="1"/>
  <c r="F2359" i="1"/>
  <c r="F1995" i="1"/>
  <c r="F1994" i="1"/>
  <c r="F1993" i="1"/>
  <c r="F1992" i="1"/>
  <c r="F150" i="1"/>
  <c r="F434" i="1"/>
  <c r="F239" i="1"/>
  <c r="F15" i="1"/>
  <c r="F1991" i="1"/>
  <c r="F87" i="1"/>
  <c r="F121" i="1"/>
  <c r="F1990" i="1"/>
  <c r="F1989" i="1"/>
  <c r="F1988" i="1"/>
  <c r="F1987" i="1"/>
  <c r="F1986" i="1"/>
  <c r="F1985" i="1"/>
  <c r="F86" i="1"/>
  <c r="F1984" i="1"/>
  <c r="F1983" i="1"/>
  <c r="F1982" i="1"/>
  <c r="F1981" i="1"/>
  <c r="F1980" i="1"/>
  <c r="F1979" i="1"/>
  <c r="F282" i="1"/>
  <c r="F399" i="1"/>
  <c r="F120" i="1"/>
  <c r="F1978" i="1"/>
  <c r="F1977" i="1"/>
  <c r="F491" i="1"/>
  <c r="F1976" i="1"/>
  <c r="F149" i="1"/>
  <c r="F1975" i="1"/>
  <c r="F189" i="1"/>
  <c r="F1974" i="1"/>
  <c r="F238" i="1"/>
  <c r="F459" i="1"/>
  <c r="F1973" i="1"/>
  <c r="F1972" i="1"/>
  <c r="F237" i="1"/>
  <c r="F1971" i="1"/>
  <c r="F741" i="1"/>
  <c r="F1970" i="1"/>
  <c r="F1969" i="1"/>
  <c r="F1968" i="1"/>
  <c r="F14" i="1"/>
  <c r="F1967" i="1"/>
  <c r="F1966" i="1"/>
  <c r="F148" i="1"/>
  <c r="F1965" i="1"/>
  <c r="F1964" i="1"/>
  <c r="F1963" i="1"/>
  <c r="F1962" i="1"/>
  <c r="F740" i="1"/>
  <c r="F1961" i="1"/>
  <c r="F1960" i="1"/>
  <c r="F1959" i="1"/>
  <c r="F2353" i="1"/>
  <c r="F2410" i="1"/>
  <c r="F521" i="1"/>
  <c r="F433" i="1"/>
  <c r="F1223" i="1"/>
  <c r="F2445" i="1"/>
  <c r="F1198" i="1"/>
  <c r="F1197" i="1"/>
  <c r="F2444" i="1"/>
  <c r="F2374" i="1"/>
  <c r="F13" i="1"/>
  <c r="F1043" i="1"/>
  <c r="F967" i="1"/>
  <c r="F533" i="1"/>
  <c r="F913" i="1"/>
  <c r="F398" i="1"/>
  <c r="F397" i="1"/>
  <c r="F658" i="1"/>
  <c r="F893" i="1"/>
  <c r="F1947" i="1"/>
  <c r="F1946" i="1"/>
  <c r="F432" i="1"/>
  <c r="F707" i="1"/>
  <c r="F1945" i="1"/>
  <c r="F1944" i="1"/>
  <c r="F1943" i="1"/>
  <c r="F1942" i="1"/>
  <c r="F925" i="1"/>
  <c r="F1941" i="1"/>
  <c r="F1940" i="1"/>
  <c r="F1939" i="1"/>
  <c r="F892" i="1"/>
  <c r="F458" i="1"/>
  <c r="F1938" i="1"/>
  <c r="F1937" i="1"/>
  <c r="F1936" i="1"/>
  <c r="F1935" i="1"/>
  <c r="F861" i="1"/>
  <c r="F70" i="1"/>
  <c r="F1934" i="1"/>
  <c r="F1933" i="1"/>
  <c r="F1932" i="1"/>
  <c r="F356" i="1"/>
  <c r="F355" i="1"/>
  <c r="F1931" i="1"/>
  <c r="F1930" i="1"/>
  <c r="F1929" i="1"/>
  <c r="F1928" i="1"/>
  <c r="F1927" i="1"/>
  <c r="F1926" i="1"/>
  <c r="F1925" i="1"/>
  <c r="F490" i="1"/>
  <c r="F1924" i="1"/>
  <c r="F1923" i="1"/>
  <c r="F770" i="1"/>
  <c r="F236" i="1"/>
  <c r="F147" i="1"/>
  <c r="F1922" i="1"/>
  <c r="F673" i="1"/>
  <c r="F1921" i="1"/>
  <c r="F1920" i="1"/>
  <c r="F69" i="1"/>
  <c r="F1919" i="1"/>
  <c r="F68" i="1"/>
  <c r="F1918" i="1"/>
  <c r="F1917" i="1"/>
  <c r="F641" i="1"/>
  <c r="F1916" i="1"/>
  <c r="F640" i="1"/>
  <c r="F1915" i="1"/>
  <c r="F1914" i="1"/>
  <c r="F1913" i="1"/>
  <c r="F1912" i="1"/>
  <c r="F1911" i="1"/>
  <c r="F1910" i="1"/>
  <c r="F1909" i="1"/>
  <c r="F1908" i="1"/>
  <c r="F1907" i="1"/>
  <c r="F1906" i="1"/>
  <c r="F1905" i="1"/>
  <c r="F1904" i="1"/>
  <c r="F1903" i="1"/>
  <c r="F1902" i="1"/>
  <c r="F1901" i="1"/>
  <c r="F1900" i="1"/>
  <c r="F1899" i="1"/>
  <c r="F188" i="1"/>
  <c r="F1898" i="1"/>
  <c r="F1897" i="1"/>
  <c r="F1896" i="1"/>
  <c r="F1895" i="1"/>
  <c r="F1894" i="1"/>
  <c r="F1893" i="1"/>
  <c r="F1008" i="1"/>
  <c r="F1892" i="1"/>
  <c r="F1891" i="1"/>
  <c r="F989" i="1"/>
  <c r="F1890" i="1"/>
  <c r="F431" i="1"/>
  <c r="F50" i="1"/>
  <c r="F1889" i="1"/>
  <c r="F1888" i="1"/>
  <c r="F1887" i="1"/>
  <c r="F1886" i="1"/>
  <c r="F1885" i="1"/>
  <c r="F1884" i="1"/>
  <c r="F520" i="1"/>
  <c r="F1883" i="1"/>
  <c r="F1882" i="1"/>
  <c r="F1881" i="1"/>
  <c r="F396" i="1"/>
  <c r="F1880" i="1"/>
  <c r="F519" i="1"/>
  <c r="F489" i="1"/>
  <c r="F1879" i="1"/>
  <c r="F316" i="1"/>
  <c r="F769" i="1"/>
  <c r="F1878" i="1"/>
  <c r="F1877" i="1"/>
  <c r="F1876" i="1"/>
  <c r="F1875" i="1"/>
  <c r="F1874" i="1"/>
  <c r="F768" i="1"/>
  <c r="F1873" i="1"/>
  <c r="F430" i="1"/>
  <c r="F315" i="1"/>
  <c r="F1007" i="1"/>
  <c r="F1872" i="1"/>
  <c r="F85" i="1"/>
  <c r="F1871" i="1"/>
  <c r="F84" i="1"/>
  <c r="F1870" i="1"/>
  <c r="F1869" i="1"/>
  <c r="F1868" i="1"/>
  <c r="F488" i="1"/>
  <c r="F281" i="1"/>
  <c r="F578" i="1"/>
  <c r="F12" i="1"/>
  <c r="F1867" i="1"/>
  <c r="F83" i="1"/>
  <c r="F1866" i="1"/>
  <c r="F314" i="1"/>
  <c r="F1865" i="1"/>
  <c r="F1864" i="1"/>
  <c r="F622" i="1"/>
  <c r="F1862" i="1"/>
  <c r="F1861" i="1"/>
  <c r="F2364" i="1"/>
  <c r="F2356" i="1"/>
  <c r="F2355" i="1"/>
  <c r="F1857" i="1"/>
  <c r="F1856" i="1"/>
  <c r="F2351" i="1"/>
  <c r="F2317" i="1"/>
  <c r="F2313" i="1"/>
  <c r="F2308" i="1"/>
  <c r="F2267" i="1"/>
  <c r="F341" i="1"/>
  <c r="F2221" i="1"/>
  <c r="F2217" i="1"/>
  <c r="F1849" i="1"/>
  <c r="F1848" i="1"/>
  <c r="F2214" i="1"/>
  <c r="F2087" i="1"/>
  <c r="F2060" i="1"/>
  <c r="F2046" i="1"/>
  <c r="F2038" i="1"/>
  <c r="F2035" i="1"/>
  <c r="F1841" i="1"/>
  <c r="F2031" i="1"/>
  <c r="F2030" i="1"/>
  <c r="F1838" i="1"/>
  <c r="F2029" i="1"/>
  <c r="F2028" i="1"/>
  <c r="F2027" i="1"/>
  <c r="F2014" i="1"/>
  <c r="F1833" i="1"/>
  <c r="F1832" i="1"/>
  <c r="F2441" i="1"/>
  <c r="F1830" i="1"/>
  <c r="F1829" i="1"/>
  <c r="F1828" i="1"/>
  <c r="F1827" i="1"/>
  <c r="F1826" i="1"/>
  <c r="F1095" i="1"/>
  <c r="F924" i="1"/>
  <c r="F1825" i="1"/>
  <c r="F1824" i="1"/>
  <c r="F1823" i="1"/>
  <c r="F2440" i="1"/>
  <c r="F1958" i="1"/>
  <c r="F1957" i="1"/>
  <c r="F1956" i="1"/>
  <c r="F1818" i="1"/>
  <c r="F1817" i="1"/>
  <c r="F1816" i="1"/>
  <c r="F1955" i="1"/>
  <c r="F1814" i="1"/>
  <c r="F1813" i="1"/>
  <c r="F2439" i="1"/>
  <c r="F2438" i="1"/>
  <c r="F1810" i="1"/>
  <c r="F1809" i="1"/>
  <c r="F1954" i="1"/>
  <c r="F1953" i="1"/>
  <c r="F1952" i="1"/>
  <c r="F1806" i="1"/>
  <c r="F2004" i="1"/>
  <c r="F639" i="1"/>
  <c r="F2437" i="1"/>
  <c r="F1951" i="1"/>
  <c r="F1218" i="1"/>
  <c r="F1950" i="1"/>
  <c r="F1949" i="1"/>
  <c r="F2436" i="1"/>
  <c r="F1948" i="1"/>
  <c r="F1799" i="1"/>
  <c r="F1798" i="1"/>
  <c r="F1863" i="1"/>
  <c r="F2435" i="1"/>
  <c r="F1795" i="1"/>
  <c r="F1860" i="1"/>
  <c r="F1793" i="1"/>
  <c r="F1792" i="1"/>
  <c r="F49" i="1"/>
  <c r="F948" i="1"/>
  <c r="F10" i="1"/>
  <c r="F1859" i="1"/>
  <c r="F2003" i="1"/>
  <c r="F2409" i="1"/>
  <c r="F2002" i="1"/>
  <c r="F2001" i="1"/>
  <c r="F1858" i="1"/>
  <c r="F280" i="1"/>
  <c r="F1785" i="1"/>
  <c r="F1996" i="1"/>
  <c r="F1855" i="1"/>
  <c r="F1217" i="1"/>
  <c r="F1781" i="1"/>
  <c r="F1780" i="1"/>
  <c r="F1779" i="1"/>
  <c r="F1778" i="1"/>
  <c r="F48" i="1"/>
  <c r="F599" i="1"/>
  <c r="F598" i="1"/>
  <c r="F1854" i="1"/>
  <c r="F1774" i="1"/>
  <c r="F1773" i="1"/>
  <c r="F1853" i="1"/>
  <c r="F1852" i="1"/>
  <c r="F2034" i="1"/>
  <c r="F2434" i="1"/>
  <c r="F1769" i="1"/>
  <c r="F82" i="1"/>
  <c r="F739" i="1"/>
  <c r="F860" i="1"/>
  <c r="F2033" i="1"/>
  <c r="F2032" i="1"/>
  <c r="F1851" i="1"/>
  <c r="F923" i="1"/>
  <c r="F1768" i="1"/>
  <c r="F1230" i="1"/>
  <c r="F999" i="1"/>
  <c r="F1023" i="1"/>
  <c r="F1850" i="1"/>
  <c r="F1847" i="1"/>
  <c r="F1846" i="1"/>
  <c r="F1845" i="1"/>
  <c r="F1844" i="1"/>
  <c r="F1843" i="1"/>
  <c r="F1842" i="1"/>
  <c r="F1840" i="1"/>
  <c r="F1839" i="1"/>
  <c r="F1837" i="1"/>
  <c r="F1214" i="1"/>
  <c r="F1836" i="1"/>
  <c r="F1835" i="1"/>
  <c r="F1834" i="1"/>
  <c r="F1821" i="1"/>
  <c r="F1820" i="1"/>
  <c r="F1819" i="1"/>
  <c r="F1815" i="1"/>
  <c r="F1808" i="1"/>
  <c r="F1747" i="1"/>
  <c r="F1746" i="1"/>
  <c r="F1745" i="1"/>
  <c r="F1006" i="1"/>
  <c r="F1744" i="1"/>
  <c r="F1743" i="1"/>
  <c r="F1742" i="1"/>
  <c r="F1741" i="1"/>
  <c r="F1740" i="1"/>
  <c r="F1739" i="1"/>
  <c r="F1738" i="1"/>
  <c r="F1229" i="1"/>
  <c r="F1736" i="1"/>
  <c r="F1735" i="1"/>
  <c r="F1734" i="1"/>
  <c r="F1733" i="1"/>
  <c r="F1732" i="1"/>
  <c r="F1731" i="1"/>
  <c r="F1730" i="1"/>
  <c r="F1729" i="1"/>
  <c r="F1728" i="1"/>
  <c r="F1727" i="1"/>
  <c r="F1807" i="1"/>
  <c r="F829" i="1"/>
  <c r="F1725" i="1"/>
  <c r="F1803" i="1"/>
  <c r="F1802" i="1"/>
  <c r="F1200" i="1"/>
  <c r="F1801" i="1"/>
  <c r="F1042" i="1"/>
  <c r="F1800" i="1"/>
  <c r="F966" i="1"/>
  <c r="F1797" i="1"/>
  <c r="F1204" i="1"/>
  <c r="F1794" i="1"/>
  <c r="F1791" i="1"/>
  <c r="F532" i="1"/>
  <c r="F1786" i="1"/>
  <c r="F1783" i="1"/>
  <c r="F1782" i="1"/>
  <c r="F1777" i="1"/>
  <c r="F1776" i="1"/>
  <c r="F1775" i="1"/>
  <c r="F1772" i="1"/>
  <c r="F1708" i="1"/>
  <c r="F429" i="1"/>
  <c r="F1707" i="1"/>
  <c r="F1771" i="1"/>
  <c r="F1767" i="1"/>
  <c r="F1705" i="1"/>
  <c r="F1766" i="1"/>
  <c r="F1703" i="1"/>
  <c r="F939" i="1"/>
  <c r="F693" i="1"/>
  <c r="F1041" i="1"/>
  <c r="F692" i="1"/>
  <c r="F1134" i="1"/>
  <c r="F1765" i="1"/>
  <c r="F1696" i="1"/>
  <c r="F487" i="1"/>
  <c r="F1695" i="1"/>
  <c r="F354" i="1"/>
  <c r="F1694" i="1"/>
  <c r="F1040" i="1"/>
  <c r="F1764" i="1"/>
  <c r="F1222" i="1"/>
  <c r="F1690" i="1"/>
  <c r="F353" i="1"/>
  <c r="F119" i="1"/>
  <c r="F1689" i="1"/>
  <c r="F638" i="1"/>
  <c r="F1688" i="1"/>
  <c r="F1687" i="1"/>
  <c r="F1686" i="1"/>
  <c r="F637" i="1"/>
  <c r="F1685" i="1"/>
  <c r="F1684" i="1"/>
  <c r="F1683" i="1"/>
  <c r="F1682" i="1"/>
  <c r="F672" i="1"/>
  <c r="F1681" i="1"/>
  <c r="F1680" i="1"/>
  <c r="F187" i="1"/>
  <c r="F1679" i="1"/>
  <c r="F1678" i="1"/>
  <c r="F1677" i="1"/>
  <c r="F1676" i="1"/>
  <c r="F767" i="1"/>
  <c r="F1675" i="1"/>
  <c r="F1674" i="1"/>
  <c r="F1057" i="1"/>
  <c r="F1673" i="1"/>
  <c r="F1672" i="1"/>
  <c r="F1671" i="1"/>
  <c r="F1670" i="1"/>
  <c r="F1669" i="1"/>
  <c r="F1668" i="1"/>
  <c r="F1667" i="1"/>
  <c r="F1666" i="1"/>
  <c r="F1005" i="1"/>
  <c r="F1665" i="1"/>
  <c r="F1664" i="1"/>
  <c r="F1663" i="1"/>
  <c r="F1662" i="1"/>
  <c r="F1661" i="1"/>
  <c r="F1660" i="1"/>
  <c r="F186" i="1"/>
  <c r="F1659" i="1"/>
  <c r="F1658" i="1"/>
  <c r="F1657" i="1"/>
  <c r="F1656" i="1"/>
  <c r="F1655" i="1"/>
  <c r="F118" i="1"/>
  <c r="F518" i="1"/>
  <c r="F1654" i="1"/>
  <c r="F1653" i="1"/>
  <c r="F1652" i="1"/>
  <c r="F1651" i="1"/>
  <c r="F1650" i="1"/>
  <c r="F1649" i="1"/>
  <c r="F395" i="1"/>
  <c r="F1648" i="1"/>
  <c r="F1647" i="1"/>
  <c r="F1646" i="1"/>
  <c r="F1645" i="1"/>
  <c r="F1644" i="1"/>
  <c r="F1643" i="1"/>
  <c r="F1642" i="1"/>
  <c r="F1641" i="1"/>
  <c r="F1640" i="1"/>
  <c r="F2433" i="1"/>
  <c r="F1639" i="1"/>
  <c r="F81" i="1"/>
  <c r="F1638" i="1"/>
  <c r="F1637" i="1"/>
  <c r="F1636" i="1"/>
  <c r="F1635" i="1"/>
  <c r="F1634" i="1"/>
  <c r="F1633" i="1"/>
  <c r="F1632" i="1"/>
  <c r="F1631" i="1"/>
  <c r="F1630" i="1"/>
  <c r="F1629" i="1"/>
  <c r="F1628" i="1"/>
  <c r="F1627" i="1"/>
  <c r="F1626" i="1"/>
  <c r="F117" i="1"/>
  <c r="F1625" i="1"/>
  <c r="F1624" i="1"/>
  <c r="F1623" i="1"/>
  <c r="F1622" i="1"/>
  <c r="F1018" i="1"/>
  <c r="F1621" i="1"/>
  <c r="F1831" i="1"/>
  <c r="F1822" i="1"/>
  <c r="F1620" i="1"/>
  <c r="F1619" i="1"/>
  <c r="F1812" i="1"/>
  <c r="F1811" i="1"/>
  <c r="F2013" i="1"/>
  <c r="F1618" i="1"/>
  <c r="F1617" i="1"/>
  <c r="F1616" i="1"/>
  <c r="F1615" i="1"/>
  <c r="F185" i="1"/>
  <c r="F235" i="1"/>
  <c r="F988" i="1"/>
  <c r="F486" i="1"/>
  <c r="F1614" i="1"/>
  <c r="F671" i="1"/>
  <c r="F766" i="1"/>
  <c r="F987" i="1"/>
  <c r="F1004" i="1"/>
  <c r="F1613" i="1"/>
  <c r="F1612" i="1"/>
  <c r="F577" i="1"/>
  <c r="F828" i="1"/>
  <c r="F146" i="1"/>
  <c r="F1611" i="1"/>
  <c r="F610" i="1"/>
  <c r="F1610" i="1"/>
  <c r="F1609" i="1"/>
  <c r="F1608" i="1"/>
  <c r="F670" i="1"/>
  <c r="F1607" i="1"/>
  <c r="F145" i="1"/>
  <c r="F576" i="1"/>
  <c r="F1606" i="1"/>
  <c r="F738" i="1"/>
  <c r="F394" i="1"/>
  <c r="F1605" i="1"/>
  <c r="F805" i="1"/>
  <c r="F975" i="1"/>
  <c r="F1604" i="1"/>
  <c r="F765" i="1"/>
  <c r="F1603" i="1"/>
  <c r="F1221" i="1"/>
  <c r="F827" i="1"/>
  <c r="F1602" i="1"/>
  <c r="F1601" i="1"/>
  <c r="F1600" i="1"/>
  <c r="F1599" i="1"/>
  <c r="F1598" i="1"/>
  <c r="F1597" i="1"/>
  <c r="F234" i="1"/>
  <c r="F1596" i="1"/>
  <c r="F116" i="1"/>
  <c r="F1595" i="1"/>
  <c r="F1594" i="1"/>
  <c r="F1593" i="1"/>
  <c r="F1592" i="1"/>
  <c r="F1591" i="1"/>
  <c r="F2383" i="1"/>
  <c r="F2432" i="1"/>
  <c r="F1016" i="1"/>
  <c r="F1015" i="1"/>
  <c r="F547" i="1"/>
  <c r="F1590" i="1"/>
  <c r="F1589" i="1"/>
  <c r="F279" i="1"/>
  <c r="F1588" i="1"/>
  <c r="F1014" i="1"/>
  <c r="F233" i="1"/>
  <c r="F144" i="1"/>
  <c r="F1587" i="1"/>
  <c r="F479" i="1"/>
  <c r="F1113" i="1"/>
  <c r="F1094" i="1"/>
  <c r="F2431" i="1"/>
  <c r="F1586" i="1"/>
  <c r="F1585" i="1"/>
  <c r="F1584" i="1"/>
  <c r="F509" i="1"/>
  <c r="F922" i="1"/>
  <c r="F1583" i="1"/>
  <c r="F221" i="1"/>
  <c r="F1582" i="1"/>
  <c r="F1581" i="1"/>
  <c r="F1580" i="1"/>
  <c r="F1579" i="1"/>
  <c r="F1578" i="1"/>
  <c r="F305" i="1"/>
  <c r="F986" i="1"/>
  <c r="F232" i="1"/>
  <c r="F1577" i="1"/>
  <c r="F1576" i="1"/>
  <c r="F2408" i="1"/>
  <c r="F2430" i="1"/>
  <c r="F2429" i="1"/>
  <c r="F1575" i="1"/>
  <c r="F2428" i="1"/>
  <c r="F2427" i="1"/>
  <c r="F826" i="1"/>
  <c r="F2426" i="1"/>
  <c r="F428" i="1"/>
  <c r="F340" i="1"/>
  <c r="F2425" i="1"/>
  <c r="F2424" i="1"/>
  <c r="F2423" i="1"/>
  <c r="F1573" i="1"/>
  <c r="F2422" i="1"/>
  <c r="F2421" i="1"/>
  <c r="F2420" i="1"/>
  <c r="F1572" i="1"/>
  <c r="F2419" i="1"/>
  <c r="F1571" i="1"/>
  <c r="F1570" i="1"/>
  <c r="F2418" i="1"/>
  <c r="F2417" i="1"/>
  <c r="F2416" i="1"/>
  <c r="F2415" i="1"/>
  <c r="F1569" i="1"/>
  <c r="F793" i="1"/>
  <c r="F2407" i="1"/>
  <c r="F1568" i="1"/>
  <c r="F1567" i="1"/>
  <c r="F2406" i="1"/>
  <c r="F2414" i="1"/>
  <c r="F1566" i="1"/>
  <c r="F566" i="1"/>
  <c r="F2405" i="1"/>
  <c r="F2413" i="1"/>
  <c r="F2412" i="1"/>
  <c r="F478" i="1"/>
  <c r="F2404" i="1"/>
  <c r="F1565" i="1"/>
  <c r="F1564" i="1"/>
  <c r="F1563" i="1"/>
  <c r="F1562" i="1"/>
  <c r="F1561" i="1"/>
  <c r="F921" i="1"/>
  <c r="F80" i="1"/>
  <c r="F1560" i="1"/>
  <c r="F1559" i="1"/>
  <c r="F1558" i="1"/>
  <c r="F2403" i="1"/>
  <c r="F1805" i="1"/>
  <c r="F1557" i="1"/>
  <c r="F1556" i="1"/>
  <c r="F352" i="1"/>
  <c r="F609" i="1"/>
  <c r="F1804" i="1"/>
  <c r="F1137" i="1"/>
  <c r="F1555" i="1"/>
  <c r="F1554" i="1"/>
  <c r="F859" i="1"/>
  <c r="F1553" i="1"/>
  <c r="F636" i="1"/>
  <c r="F1552" i="1"/>
  <c r="F1551" i="1"/>
  <c r="F231" i="1"/>
  <c r="F278" i="1"/>
  <c r="F1550" i="1"/>
  <c r="F1549" i="1"/>
  <c r="F1548" i="1"/>
  <c r="F1547" i="1"/>
  <c r="F1546" i="1"/>
  <c r="F1545" i="1"/>
  <c r="F1763" i="1"/>
  <c r="F9" i="1"/>
  <c r="F1543" i="1"/>
  <c r="F706" i="1"/>
  <c r="F737" i="1"/>
  <c r="F517" i="1"/>
  <c r="F1542" i="1"/>
  <c r="F1541" i="1"/>
  <c r="F1540" i="1"/>
  <c r="F1539" i="1"/>
  <c r="F1538" i="1"/>
  <c r="F1762" i="1"/>
  <c r="F1761" i="1"/>
  <c r="F277" i="1"/>
  <c r="F1760" i="1"/>
  <c r="F1759" i="1"/>
  <c r="F1164" i="1"/>
  <c r="F1532" i="1"/>
  <c r="F1758" i="1"/>
  <c r="F1530" i="1"/>
  <c r="F1529" i="1"/>
  <c r="F1757" i="1"/>
  <c r="F1756" i="1"/>
  <c r="F947" i="1"/>
  <c r="F1755" i="1"/>
  <c r="F1754" i="1"/>
  <c r="F1526" i="1"/>
  <c r="F1525" i="1"/>
  <c r="F1753" i="1"/>
  <c r="F1752" i="1"/>
  <c r="F1522" i="1"/>
  <c r="F1751" i="1"/>
  <c r="F1750" i="1"/>
  <c r="F1104" i="1"/>
  <c r="F1749" i="1"/>
  <c r="F1748" i="1"/>
  <c r="F1737" i="1"/>
  <c r="F1519" i="1"/>
  <c r="F1726" i="1"/>
  <c r="F1220" i="1"/>
  <c r="F1724" i="1"/>
  <c r="F1723" i="1"/>
  <c r="F1722" i="1"/>
  <c r="F1721" i="1"/>
  <c r="F1720" i="1"/>
  <c r="F1719" i="1"/>
  <c r="F1718" i="1"/>
  <c r="F1717" i="1"/>
  <c r="F1508" i="1"/>
  <c r="F1716" i="1"/>
  <c r="F1506" i="1"/>
  <c r="F1715" i="1"/>
  <c r="F1228" i="1"/>
  <c r="F1227" i="1"/>
  <c r="F1503" i="1"/>
  <c r="F1103" i="1"/>
  <c r="F1714" i="1"/>
  <c r="F1500" i="1"/>
  <c r="F1499" i="1"/>
  <c r="F1498" i="1"/>
  <c r="F1713" i="1"/>
  <c r="F1496" i="1"/>
  <c r="F850" i="1"/>
  <c r="F1712" i="1"/>
  <c r="F1493" i="1"/>
  <c r="F1711" i="1"/>
  <c r="F1710" i="1"/>
  <c r="F1069" i="1"/>
  <c r="F1489" i="1"/>
  <c r="F1709" i="1"/>
  <c r="F1706" i="1"/>
  <c r="F1486" i="1"/>
  <c r="F1485" i="1"/>
  <c r="F1484" i="1"/>
  <c r="F2402" i="1"/>
  <c r="F2401" i="1"/>
  <c r="F2400" i="1"/>
  <c r="F2350" i="1"/>
  <c r="F2349" i="1"/>
  <c r="F416" i="1"/>
  <c r="F1483" i="1"/>
  <c r="F1482" i="1"/>
  <c r="F1481" i="1"/>
  <c r="F1480" i="1"/>
  <c r="F1479" i="1"/>
  <c r="F1478" i="1"/>
  <c r="F1477" i="1"/>
  <c r="F1476" i="1"/>
  <c r="F1475" i="1"/>
  <c r="F1474" i="1"/>
  <c r="F1048" i="1"/>
  <c r="F1473" i="1"/>
  <c r="F1472" i="1"/>
  <c r="F1471" i="1"/>
  <c r="F1470" i="1"/>
  <c r="F1469" i="1"/>
  <c r="F1468" i="1"/>
  <c r="F1467" i="1"/>
  <c r="F1466" i="1"/>
  <c r="F1465" i="1"/>
  <c r="F1464" i="1"/>
  <c r="F1463" i="1"/>
  <c r="F978" i="1"/>
  <c r="F230" i="1"/>
  <c r="F1461" i="1"/>
  <c r="F1460" i="1"/>
  <c r="F1459" i="1"/>
  <c r="F1458" i="1"/>
  <c r="F1457" i="1"/>
  <c r="F1456" i="1"/>
  <c r="F1455" i="1"/>
  <c r="F1454" i="1"/>
  <c r="F1453" i="1"/>
  <c r="F1452" i="1"/>
  <c r="F1451" i="1"/>
  <c r="F1450" i="1"/>
  <c r="F597" i="1"/>
  <c r="F1448" i="1"/>
  <c r="F1447" i="1"/>
  <c r="F1446" i="1"/>
  <c r="F1445" i="1"/>
  <c r="F1444" i="1"/>
  <c r="F1443" i="1"/>
  <c r="F1442" i="1"/>
  <c r="F985" i="1"/>
  <c r="F1704" i="1"/>
  <c r="F351" i="1"/>
  <c r="F1702" i="1"/>
  <c r="F1701" i="1"/>
  <c r="F1438" i="1"/>
  <c r="F427" i="1"/>
  <c r="F507" i="1"/>
  <c r="F1199" i="1"/>
  <c r="F1435" i="1"/>
  <c r="F1434" i="1"/>
  <c r="F1700" i="1"/>
  <c r="F1699" i="1"/>
  <c r="F1698" i="1"/>
  <c r="F1697" i="1"/>
  <c r="F1693" i="1"/>
  <c r="F1692" i="1"/>
  <c r="F350" i="1"/>
  <c r="F858" i="1"/>
  <c r="F1184" i="1"/>
  <c r="F313" i="1"/>
  <c r="F1429" i="1"/>
  <c r="F1428" i="1"/>
  <c r="F1427" i="1"/>
  <c r="F1426" i="1"/>
  <c r="F1425" i="1"/>
  <c r="F1424" i="1"/>
  <c r="F1423" i="1"/>
  <c r="F1107" i="1"/>
  <c r="F1691" i="1"/>
  <c r="F349" i="1"/>
  <c r="F1422" i="1"/>
  <c r="F1421" i="1"/>
  <c r="F1420" i="1"/>
  <c r="F1419" i="1"/>
  <c r="F1203" i="1"/>
  <c r="F1418" i="1"/>
  <c r="F1574" i="1"/>
  <c r="F1112" i="1"/>
  <c r="F1416" i="1"/>
  <c r="F1415" i="1"/>
  <c r="F1414" i="1"/>
  <c r="F1138" i="1"/>
  <c r="F1183" i="1"/>
  <c r="F1181" i="1"/>
  <c r="F1111" i="1"/>
  <c r="F1413" i="1"/>
  <c r="F1412" i="1"/>
  <c r="F1411" i="1"/>
  <c r="F1410" i="1"/>
  <c r="F1409" i="1"/>
  <c r="F1408" i="1"/>
  <c r="F1407" i="1"/>
  <c r="F1406" i="1"/>
  <c r="F1405" i="1"/>
  <c r="F1404" i="1"/>
  <c r="F1403" i="1"/>
  <c r="F1402" i="1"/>
  <c r="F1544" i="1"/>
  <c r="F276" i="1"/>
  <c r="F1401" i="1"/>
  <c r="F1537" i="1"/>
  <c r="F1400" i="1"/>
  <c r="F1536" i="1"/>
  <c r="F1399" i="1"/>
  <c r="F1208" i="1"/>
  <c r="F1398" i="1"/>
  <c r="F1535" i="1"/>
  <c r="F1534" i="1"/>
  <c r="F1533" i="1"/>
  <c r="F1397" i="1"/>
  <c r="F1396" i="1"/>
  <c r="F1395" i="1"/>
  <c r="F1531" i="1"/>
  <c r="F1212" i="1"/>
  <c r="F1210" i="1"/>
  <c r="F1394" i="1"/>
  <c r="F998" i="1"/>
  <c r="F143" i="1"/>
  <c r="F1206" i="1"/>
  <c r="F1195" i="1"/>
  <c r="F1188" i="1"/>
  <c r="F1528" i="1"/>
  <c r="F1527" i="1"/>
  <c r="F1150" i="1"/>
  <c r="F1393" i="1"/>
  <c r="F1011" i="1"/>
  <c r="F1524" i="1"/>
  <c r="F1392" i="1"/>
  <c r="F1391" i="1"/>
  <c r="F1390" i="1"/>
  <c r="F1387" i="1"/>
  <c r="F1386" i="1"/>
  <c r="F1385" i="1"/>
  <c r="F1384" i="1"/>
  <c r="F1383" i="1"/>
  <c r="F1382" i="1"/>
  <c r="F1523" i="1"/>
  <c r="F477" i="1"/>
  <c r="F1381" i="1"/>
  <c r="F1380" i="1"/>
  <c r="F1226" i="1"/>
  <c r="F1225" i="1"/>
  <c r="F705" i="1"/>
  <c r="F704" i="1"/>
  <c r="F1379" i="1"/>
  <c r="F984" i="1"/>
  <c r="F724" i="1"/>
  <c r="F1233" i="1"/>
  <c r="F723" i="1"/>
  <c r="F792" i="1"/>
  <c r="F817" i="1"/>
  <c r="F751" i="1"/>
  <c r="F1187" i="1"/>
  <c r="F1378" i="1"/>
  <c r="F1377" i="1"/>
  <c r="F1376" i="1"/>
  <c r="F1375" i="1"/>
  <c r="F1374" i="1"/>
  <c r="F1796" i="1"/>
  <c r="F8" i="1"/>
  <c r="F736" i="1"/>
  <c r="F735" i="1"/>
  <c r="F703" i="1"/>
  <c r="F669" i="1"/>
  <c r="F668" i="1"/>
  <c r="F635" i="1"/>
  <c r="F938" i="1"/>
  <c r="F1373" i="1"/>
  <c r="F184" i="1"/>
  <c r="F804" i="1"/>
  <c r="F974" i="1"/>
  <c r="F1372" i="1"/>
  <c r="F1371" i="1"/>
  <c r="F275" i="1"/>
  <c r="F764" i="1"/>
  <c r="F7" i="1"/>
  <c r="F1370" i="1"/>
  <c r="F1369" i="1"/>
  <c r="F1368" i="1"/>
  <c r="F183" i="1"/>
  <c r="F763" i="1"/>
  <c r="F142" i="1"/>
  <c r="F857" i="1"/>
  <c r="F825" i="1"/>
  <c r="F1367" i="1"/>
  <c r="F47" i="1"/>
  <c r="F1366" i="1"/>
  <c r="F312" i="1"/>
  <c r="F426" i="1"/>
  <c r="F46" i="1"/>
  <c r="F1178" i="1"/>
  <c r="F667" i="1"/>
  <c r="F666" i="1"/>
  <c r="F79" i="1"/>
  <c r="F1365" i="1"/>
  <c r="F457" i="1"/>
  <c r="F6" i="1"/>
  <c r="F1364" i="1"/>
  <c r="F665" i="1"/>
  <c r="F1363" i="1"/>
  <c r="F393" i="1"/>
  <c r="F1362" i="1"/>
  <c r="F1361" i="1"/>
  <c r="F803" i="1"/>
  <c r="F274" i="1"/>
  <c r="F229" i="1"/>
  <c r="F392" i="1"/>
  <c r="F348" i="1"/>
  <c r="F311" i="1"/>
  <c r="F273" i="1"/>
  <c r="F1205" i="1"/>
  <c r="F182" i="1"/>
  <c r="F1360" i="1"/>
  <c r="F1359" i="1"/>
  <c r="F1358" i="1"/>
  <c r="F802" i="1"/>
  <c r="F734" i="1"/>
  <c r="F946" i="1"/>
  <c r="F425" i="1"/>
  <c r="F1521" i="1"/>
  <c r="F1520" i="1"/>
  <c r="F1518" i="1"/>
  <c r="F1517" i="1"/>
  <c r="F1516" i="1"/>
  <c r="F1515" i="1"/>
  <c r="F1514" i="1"/>
  <c r="F1513" i="1"/>
  <c r="F1512" i="1"/>
  <c r="F1511" i="1"/>
  <c r="F1510" i="1"/>
  <c r="F1509" i="1"/>
  <c r="F824" i="1"/>
  <c r="F634" i="1"/>
  <c r="F45" i="1"/>
  <c r="F575" i="1"/>
  <c r="F1357" i="1"/>
  <c r="F310" i="1"/>
  <c r="F272" i="1"/>
  <c r="F309" i="1"/>
  <c r="F5" i="1"/>
  <c r="F891" i="1"/>
  <c r="F633" i="1"/>
  <c r="F1356" i="1"/>
  <c r="F733" i="1"/>
  <c r="F1355" i="1"/>
  <c r="F1157" i="1"/>
  <c r="F1354" i="1"/>
  <c r="F1353" i="1"/>
  <c r="F1352" i="1"/>
  <c r="F1156" i="1"/>
  <c r="F1351" i="1"/>
  <c r="F1350" i="1"/>
  <c r="F1349" i="1"/>
  <c r="F1348" i="1"/>
  <c r="F1347" i="1"/>
  <c r="F44" i="1"/>
  <c r="F1346" i="1"/>
  <c r="F516" i="1"/>
  <c r="F856" i="1"/>
  <c r="F1345" i="1"/>
  <c r="F546" i="1"/>
  <c r="F1344" i="1"/>
  <c r="F1343" i="1"/>
  <c r="F574" i="1"/>
  <c r="F424" i="1"/>
  <c r="F762" i="1"/>
  <c r="F1342" i="1"/>
  <c r="F1341" i="1"/>
  <c r="F732" i="1"/>
  <c r="F573" i="1"/>
  <c r="F702" i="1"/>
  <c r="F1340" i="1"/>
  <c r="F1133" i="1"/>
  <c r="F1339" i="1"/>
  <c r="F890" i="1"/>
  <c r="F1507" i="1"/>
  <c r="F920" i="1"/>
  <c r="F889" i="1"/>
  <c r="F888" i="1"/>
  <c r="F1338" i="1"/>
  <c r="F761" i="1"/>
  <c r="F1337" i="1"/>
  <c r="F1336" i="1"/>
  <c r="F181" i="1"/>
  <c r="F1335" i="1"/>
  <c r="F1334" i="1"/>
  <c r="F1333" i="1"/>
  <c r="F1332" i="1"/>
  <c r="F1331" i="1"/>
  <c r="F1330" i="1"/>
  <c r="F1329" i="1"/>
  <c r="F887" i="1"/>
  <c r="F726" i="1"/>
  <c r="F1328" i="1"/>
  <c r="F1327" i="1"/>
  <c r="F1326" i="1"/>
  <c r="F1325" i="1"/>
  <c r="F347" i="1"/>
  <c r="F346" i="1"/>
  <c r="F345" i="1"/>
  <c r="F1324" i="1"/>
  <c r="F271" i="1"/>
  <c r="F259" i="1"/>
  <c r="F4" i="1"/>
  <c r="F270" i="1"/>
  <c r="F455" i="1"/>
  <c r="F760" i="1"/>
  <c r="F572" i="1"/>
  <c r="F855" i="1"/>
  <c r="F1323" i="1"/>
  <c r="F423" i="1"/>
  <c r="F608" i="1"/>
  <c r="F391" i="1"/>
  <c r="F515" i="1"/>
  <c r="F607" i="1"/>
  <c r="F606" i="1"/>
  <c r="F1322" i="1"/>
  <c r="F141" i="1"/>
  <c r="F1321" i="1"/>
  <c r="F514" i="1"/>
  <c r="F1320" i="1"/>
  <c r="F664" i="1"/>
  <c r="F663" i="1"/>
  <c r="F632" i="1"/>
  <c r="F1319" i="1"/>
  <c r="F1318" i="1"/>
  <c r="F1317" i="1"/>
  <c r="F631" i="1"/>
  <c r="F1316" i="1"/>
  <c r="F1315" i="1"/>
  <c r="F1314" i="1"/>
  <c r="F1313" i="1"/>
  <c r="F1312" i="1"/>
  <c r="F390" i="1"/>
  <c r="F701" i="1"/>
  <c r="F1031" i="1"/>
  <c r="F1003" i="1"/>
  <c r="F1311" i="1"/>
  <c r="F1030" i="1"/>
  <c r="F1002" i="1"/>
  <c r="F1001" i="1"/>
  <c r="F545" i="1"/>
  <c r="F801" i="1"/>
  <c r="F1310" i="1"/>
  <c r="F115" i="1"/>
  <c r="F2395" i="1"/>
  <c r="F2394" i="1"/>
  <c r="F2393" i="1"/>
  <c r="F228" i="1"/>
  <c r="F605" i="1"/>
  <c r="F1237" i="1"/>
  <c r="F180" i="1"/>
  <c r="F759" i="1"/>
  <c r="F919" i="1"/>
  <c r="F1309" i="1"/>
  <c r="F1236" i="1"/>
  <c r="F1235" i="1"/>
  <c r="F1234" i="1"/>
  <c r="F171" i="1"/>
  <c r="F1308" i="1"/>
  <c r="F485" i="1"/>
  <c r="F604" i="1"/>
  <c r="F227" i="1"/>
  <c r="F2392" i="1"/>
  <c r="F2391" i="1"/>
  <c r="F2390" i="1"/>
  <c r="F1166" i="1"/>
  <c r="F454" i="1"/>
  <c r="F621" i="1"/>
  <c r="F179" i="1"/>
  <c r="F854" i="1"/>
  <c r="F571" i="1"/>
  <c r="F544" i="1"/>
  <c r="F997" i="1"/>
  <c r="F543" i="1"/>
  <c r="F1307" i="1"/>
  <c r="F886" i="1"/>
  <c r="F885" i="1"/>
  <c r="F570" i="1"/>
  <c r="F542" i="1"/>
  <c r="F758" i="1"/>
  <c r="F853" i="1"/>
  <c r="F389" i="1"/>
  <c r="F269" i="1"/>
  <c r="F226" i="1"/>
  <c r="F140" i="1"/>
  <c r="F800" i="1"/>
  <c r="F114" i="1"/>
  <c r="F541" i="1"/>
  <c r="F823" i="1"/>
  <c r="F1124" i="1"/>
  <c r="F1505" i="1"/>
  <c r="F513" i="1"/>
  <c r="F822" i="1"/>
  <c r="F512" i="1"/>
  <c r="F484" i="1"/>
  <c r="F302" i="1"/>
  <c r="F1306" i="1"/>
  <c r="F630" i="1"/>
  <c r="F225" i="1"/>
  <c r="F261" i="1"/>
  <c r="F224" i="1"/>
  <c r="F78" i="1"/>
  <c r="F43" i="1"/>
  <c r="F1305" i="1"/>
  <c r="F662" i="1"/>
  <c r="F178" i="1"/>
  <c r="F1790" i="1"/>
  <c r="F569" i="1"/>
  <c r="F731" i="1"/>
  <c r="F113" i="1"/>
  <c r="F757" i="1"/>
  <c r="F1304" i="1"/>
  <c r="F388" i="1"/>
  <c r="F387" i="1"/>
  <c r="F453" i="1"/>
  <c r="F42" i="1"/>
  <c r="F1120" i="1"/>
  <c r="F1303" i="1"/>
  <c r="F700" i="1"/>
  <c r="F268" i="1"/>
  <c r="F884" i="1"/>
  <c r="F177" i="1"/>
  <c r="F1302" i="1"/>
  <c r="F1301" i="1"/>
  <c r="F629" i="1"/>
  <c r="F1300" i="1"/>
  <c r="F77" i="1"/>
  <c r="F308" i="1"/>
  <c r="F1299" i="1"/>
  <c r="F483" i="1"/>
  <c r="F176" i="1"/>
  <c r="F1298" i="1"/>
  <c r="F1504" i="1"/>
  <c r="F1502" i="1"/>
  <c r="F1501" i="1"/>
  <c r="F1497" i="1"/>
  <c r="F1297" i="1"/>
  <c r="F1495" i="1"/>
  <c r="F260" i="1"/>
  <c r="F1296" i="1"/>
  <c r="F628" i="1"/>
  <c r="F1494" i="1"/>
  <c r="F1295" i="1"/>
  <c r="F1294" i="1"/>
  <c r="F540" i="1"/>
  <c r="F1293" i="1"/>
  <c r="F730" i="1"/>
  <c r="F1292" i="1"/>
  <c r="F1291" i="1"/>
  <c r="F1290" i="1"/>
  <c r="F1289" i="1"/>
  <c r="F1288" i="1"/>
  <c r="F1287" i="1"/>
  <c r="F1286" i="1"/>
  <c r="F1285" i="1"/>
  <c r="F1284" i="1"/>
  <c r="F1283" i="1"/>
  <c r="F1282" i="1"/>
  <c r="F1281" i="1"/>
  <c r="F1280" i="1"/>
  <c r="F1128" i="1"/>
  <c r="F1127" i="1"/>
  <c r="F2399" i="1"/>
  <c r="F1013" i="1"/>
  <c r="F729" i="1"/>
  <c r="F819" i="1"/>
  <c r="F307" i="1"/>
  <c r="F1121" i="1"/>
  <c r="F73" i="1"/>
  <c r="F1279" i="1"/>
  <c r="F1278" i="1"/>
  <c r="F1277" i="1"/>
  <c r="F821" i="1"/>
  <c r="F2398" i="1"/>
  <c r="F2397" i="1"/>
  <c r="F72" i="1"/>
  <c r="F982" i="1"/>
  <c r="F981" i="1"/>
  <c r="F1130" i="1"/>
  <c r="F799" i="1"/>
  <c r="F534" i="1"/>
  <c r="F1276" i="1"/>
  <c r="F1275" i="1"/>
  <c r="F697" i="1"/>
  <c r="F2382" i="1"/>
  <c r="F942" i="1"/>
  <c r="F941" i="1"/>
  <c r="F1154" i="1"/>
  <c r="F216" i="1"/>
  <c r="F1135" i="1"/>
  <c r="F2381" i="1"/>
  <c r="F2380" i="1"/>
  <c r="F2379" i="1"/>
  <c r="F2378" i="1"/>
  <c r="F1000" i="1"/>
  <c r="F1152" i="1"/>
  <c r="F1148" i="1"/>
  <c r="F2389" i="1"/>
  <c r="F1047" i="1"/>
  <c r="F1274" i="1"/>
  <c r="F1273" i="1"/>
  <c r="F1272" i="1"/>
  <c r="F1271" i="1"/>
  <c r="F1270" i="1"/>
  <c r="F538" i="1"/>
  <c r="F1172" i="1"/>
  <c r="F215" i="1"/>
  <c r="F567" i="1"/>
  <c r="F1269" i="1"/>
  <c r="F1268" i="1"/>
  <c r="F1267" i="1"/>
  <c r="F1266" i="1"/>
  <c r="F450" i="1"/>
  <c r="F1265" i="1"/>
  <c r="F417" i="1"/>
  <c r="F223" i="1"/>
  <c r="F1168" i="1"/>
  <c r="F37" i="1"/>
  <c r="F818" i="1"/>
  <c r="F1264" i="1"/>
  <c r="F660" i="1"/>
  <c r="F2377" i="1"/>
  <c r="F880" i="1"/>
  <c r="F2369" i="1"/>
  <c r="F508" i="1"/>
  <c r="F222" i="1"/>
  <c r="F965" i="1"/>
  <c r="F600" i="1"/>
  <c r="F421" i="1"/>
  <c r="F727" i="1"/>
  <c r="F1789" i="1"/>
  <c r="F1787" i="1"/>
  <c r="F1784" i="1"/>
  <c r="F973" i="1"/>
  <c r="F972" i="1"/>
  <c r="F1770" i="1"/>
  <c r="F971" i="1"/>
  <c r="F755" i="1"/>
  <c r="F1263" i="1"/>
  <c r="F3" i="1"/>
  <c r="F511" i="1"/>
  <c r="F482" i="1"/>
  <c r="F728" i="1"/>
  <c r="F112" i="1"/>
  <c r="F385" i="1"/>
  <c r="F41" i="1"/>
  <c r="F40" i="1"/>
  <c r="F452" i="1"/>
  <c r="F1132" i="1"/>
  <c r="F481" i="1"/>
  <c r="F39" i="1"/>
  <c r="F1262" i="1"/>
  <c r="F537" i="1"/>
  <c r="F139" i="1"/>
  <c r="F918" i="1"/>
  <c r="F1261" i="1"/>
  <c r="F1492" i="1"/>
  <c r="F1260" i="1"/>
  <c r="F1259" i="1"/>
  <c r="F1258" i="1"/>
  <c r="F1257" i="1"/>
  <c r="F1256" i="1"/>
  <c r="F1255" i="1"/>
  <c r="F1254" i="1"/>
  <c r="F1253" i="1"/>
  <c r="F1252" i="1"/>
  <c r="F603" i="1"/>
  <c r="F699" i="1"/>
  <c r="F1251" i="1"/>
  <c r="F820" i="1"/>
  <c r="F1250" i="1"/>
  <c r="F1491" i="1"/>
  <c r="F1131" i="1"/>
  <c r="F76" i="1"/>
  <c r="F1249" i="1"/>
  <c r="F1248" i="1"/>
  <c r="F1186" i="1"/>
  <c r="F220" i="1"/>
  <c r="F219" i="1"/>
  <c r="F798" i="1"/>
  <c r="F1490" i="1"/>
  <c r="F1182" i="1"/>
  <c r="F1488" i="1"/>
  <c r="F420" i="1"/>
  <c r="F175" i="1"/>
  <c r="F419" i="1"/>
  <c r="F174" i="1"/>
  <c r="F1487" i="1"/>
  <c r="F1462" i="1"/>
  <c r="F1175" i="1"/>
  <c r="F1247" i="1"/>
  <c r="F1449" i="1"/>
  <c r="F304" i="1"/>
  <c r="F2396" i="1"/>
  <c r="F265" i="1"/>
  <c r="F698" i="1"/>
  <c r="F1173" i="1"/>
  <c r="F1441" i="1"/>
  <c r="F1440" i="1"/>
  <c r="F1246" i="1"/>
  <c r="F1245" i="1"/>
  <c r="F1244" i="1"/>
  <c r="F138" i="1"/>
  <c r="F1053" i="1"/>
  <c r="F2388" i="1"/>
  <c r="F2387" i="1"/>
  <c r="F2386" i="1"/>
  <c r="F1439" i="1"/>
  <c r="F1437" i="1"/>
  <c r="F2385" i="1"/>
  <c r="F34" i="1"/>
  <c r="F510" i="1"/>
  <c r="F38" i="1"/>
  <c r="F2384" i="1"/>
  <c r="F1092" i="1"/>
  <c r="F1114" i="1"/>
  <c r="F1436" i="1"/>
  <c r="F1433" i="1"/>
  <c r="F1432" i="1"/>
  <c r="F1431" i="1"/>
  <c r="F1430" i="1"/>
  <c r="F1216" i="1"/>
  <c r="F1171" i="1"/>
  <c r="F1119" i="1"/>
  <c r="F1071" i="1"/>
  <c r="F1091" i="1"/>
  <c r="F1070" i="1"/>
  <c r="F1243" i="1"/>
  <c r="F797" i="1"/>
  <c r="F796" i="1"/>
  <c r="F795" i="1"/>
  <c r="F602" i="1"/>
  <c r="F601" i="1"/>
  <c r="F852" i="1"/>
  <c r="F36" i="1"/>
  <c r="F1089" i="1"/>
  <c r="F384" i="1"/>
  <c r="F1146" i="1"/>
  <c r="F794" i="1"/>
  <c r="F1141" i="1"/>
  <c r="F1242" i="1"/>
  <c r="F563" i="1"/>
  <c r="F480" i="1"/>
  <c r="F1068" i="1"/>
  <c r="L1239" i="1"/>
  <c r="L107" i="1"/>
  <c r="L35" i="1"/>
  <c r="L71" i="1"/>
  <c r="L1240" i="1"/>
  <c r="L218" i="1"/>
  <c r="L108" i="1"/>
  <c r="L135" i="1"/>
  <c r="L1241" i="1"/>
  <c r="L382" i="1"/>
  <c r="L264" i="1"/>
  <c r="L383" i="1"/>
  <c r="L303" i="1"/>
  <c r="L342" i="1"/>
  <c r="L1068" i="1"/>
  <c r="L480" i="1"/>
  <c r="L563" i="1"/>
  <c r="L1242" i="1"/>
  <c r="L36" i="1"/>
  <c r="L1089" i="1"/>
  <c r="L384" i="1"/>
  <c r="L1146" i="1"/>
  <c r="L794" i="1"/>
  <c r="L1141" i="1"/>
  <c r="L852" i="1"/>
  <c r="L601" i="1"/>
  <c r="L602" i="1"/>
  <c r="L795" i="1"/>
  <c r="L796" i="1"/>
  <c r="L797" i="1"/>
  <c r="L1243" i="1"/>
  <c r="L1142" i="1"/>
  <c r="L1070" i="1"/>
  <c r="L1091" i="1"/>
  <c r="L1071" i="1"/>
  <c r="L1119" i="1"/>
  <c r="L1171" i="1"/>
  <c r="L1216" i="1"/>
  <c r="L1430" i="1"/>
  <c r="L1431" i="1"/>
  <c r="L1432" i="1"/>
  <c r="L1433" i="1"/>
  <c r="L1436" i="1"/>
  <c r="L883" i="1"/>
  <c r="L1114" i="1"/>
  <c r="L1092" i="1"/>
  <c r="L2384" i="1"/>
  <c r="L38" i="1"/>
  <c r="L510" i="1"/>
  <c r="L34" i="1"/>
  <c r="L2385" i="1"/>
  <c r="L1437" i="1"/>
  <c r="L1439" i="1"/>
  <c r="L2386" i="1"/>
  <c r="L2387" i="1"/>
  <c r="L2388" i="1"/>
  <c r="L1053" i="1"/>
  <c r="L138" i="1"/>
  <c r="L1244" i="1"/>
  <c r="L1245" i="1"/>
  <c r="L1246" i="1"/>
  <c r="L1440" i="1"/>
  <c r="L1441" i="1"/>
  <c r="L1173" i="1"/>
  <c r="L698" i="1"/>
  <c r="L265" i="1"/>
  <c r="L2396" i="1"/>
  <c r="L304" i="1"/>
  <c r="L1449" i="1"/>
  <c r="L1247" i="1"/>
  <c r="L1175" i="1"/>
  <c r="L1462" i="1"/>
  <c r="L1487" i="1"/>
  <c r="L174" i="1"/>
  <c r="L419" i="1"/>
  <c r="L175" i="1"/>
  <c r="L420" i="1"/>
  <c r="L1488" i="1"/>
  <c r="L1182" i="1"/>
  <c r="L1490" i="1"/>
  <c r="L798" i="1"/>
  <c r="L219" i="1"/>
  <c r="L220" i="1"/>
  <c r="L1186" i="1"/>
  <c r="L1248" i="1"/>
  <c r="L1249" i="1"/>
  <c r="L76" i="1"/>
  <c r="L1131" i="1"/>
  <c r="L1491" i="1"/>
  <c r="L1250" i="1"/>
  <c r="L820" i="1"/>
  <c r="L1251" i="1"/>
  <c r="L699" i="1"/>
  <c r="L603" i="1"/>
  <c r="L1252" i="1"/>
  <c r="L1253" i="1"/>
  <c r="L1254" i="1"/>
  <c r="L1255" i="1"/>
  <c r="L1256" i="1"/>
  <c r="L1257" i="1"/>
  <c r="L1258" i="1"/>
  <c r="L1259" i="1"/>
  <c r="L1260" i="1"/>
  <c r="L1492" i="1"/>
  <c r="L1261" i="1"/>
  <c r="L918" i="1"/>
  <c r="L139" i="1"/>
  <c r="L537" i="1"/>
  <c r="L1262" i="1"/>
  <c r="L39" i="1"/>
  <c r="L481" i="1"/>
  <c r="L1132" i="1"/>
  <c r="L452" i="1"/>
  <c r="L40" i="1"/>
  <c r="L41" i="1"/>
  <c r="L385" i="1"/>
  <c r="L112" i="1"/>
  <c r="L728" i="1"/>
  <c r="L482" i="1"/>
  <c r="L511" i="1"/>
  <c r="L3" i="1"/>
  <c r="L1263" i="1"/>
  <c r="L755" i="1"/>
  <c r="L971" i="1"/>
  <c r="L1770" i="1"/>
  <c r="L972" i="1"/>
  <c r="L973" i="1"/>
  <c r="L1784" i="1"/>
  <c r="L1787" i="1"/>
  <c r="L1789" i="1"/>
  <c r="L727" i="1"/>
  <c r="L421" i="1"/>
  <c r="L600" i="1"/>
  <c r="L965" i="1"/>
  <c r="L222" i="1"/>
  <c r="L508" i="1"/>
  <c r="L2369" i="1"/>
  <c r="L880" i="1"/>
  <c r="L2377" i="1"/>
  <c r="L660" i="1"/>
  <c r="L1264" i="1"/>
  <c r="L818" i="1"/>
  <c r="L37" i="1"/>
  <c r="L1168" i="1"/>
  <c r="L223" i="1"/>
  <c r="L417" i="1"/>
  <c r="L1265" i="1"/>
  <c r="L450" i="1"/>
  <c r="L1266" i="1"/>
  <c r="L1267" i="1"/>
  <c r="L1268" i="1"/>
  <c r="L1269" i="1"/>
  <c r="L567" i="1"/>
  <c r="L215" i="1"/>
  <c r="L1172" i="1"/>
  <c r="L538" i="1"/>
  <c r="L1270" i="1"/>
  <c r="L1271" i="1"/>
  <c r="L1272" i="1"/>
  <c r="L1273" i="1"/>
  <c r="L1274" i="1"/>
  <c r="L1047" i="1"/>
  <c r="L2389" i="1"/>
  <c r="L1148" i="1"/>
  <c r="L1152" i="1"/>
  <c r="L1000" i="1"/>
  <c r="L2378" i="1"/>
  <c r="L2379" i="1"/>
  <c r="L2380" i="1"/>
  <c r="L2381" i="1"/>
  <c r="L1135" i="1"/>
  <c r="L216" i="1"/>
  <c r="L1154" i="1"/>
  <c r="L941" i="1"/>
  <c r="L942" i="1"/>
  <c r="L2382" i="1"/>
  <c r="L697" i="1"/>
  <c r="L1275" i="1"/>
  <c r="L1276" i="1"/>
  <c r="L534" i="1"/>
  <c r="L799" i="1"/>
  <c r="L1130" i="1"/>
  <c r="L981" i="1"/>
  <c r="L982" i="1"/>
  <c r="L72" i="1"/>
  <c r="L2397" i="1"/>
  <c r="L2398" i="1"/>
  <c r="L821" i="1"/>
  <c r="L1277" i="1"/>
  <c r="L1278" i="1"/>
  <c r="L1279" i="1"/>
  <c r="L73" i="1"/>
  <c r="L1121" i="1"/>
  <c r="L307" i="1"/>
  <c r="L819" i="1"/>
  <c r="L729" i="1"/>
  <c r="L1013" i="1"/>
  <c r="L2399" i="1"/>
  <c r="L1127" i="1"/>
  <c r="L1128" i="1"/>
  <c r="L1280" i="1"/>
  <c r="L1281" i="1"/>
  <c r="L1282" i="1"/>
  <c r="L1283" i="1"/>
  <c r="L1284" i="1"/>
  <c r="L1285" i="1"/>
  <c r="L1286" i="1"/>
  <c r="L1287" i="1"/>
  <c r="L1288" i="1"/>
  <c r="L1289" i="1"/>
  <c r="L1290" i="1"/>
  <c r="L1291" i="1"/>
  <c r="L1292" i="1"/>
  <c r="L730" i="1"/>
  <c r="L1293" i="1"/>
  <c r="L540" i="1"/>
  <c r="L1294" i="1"/>
  <c r="L1295" i="1"/>
  <c r="L1494" i="1"/>
  <c r="L628" i="1"/>
  <c r="L1296" i="1"/>
  <c r="L260" i="1"/>
  <c r="L1495" i="1"/>
  <c r="L1297" i="1"/>
  <c r="L1497" i="1"/>
  <c r="L1501" i="1"/>
  <c r="L1502" i="1"/>
  <c r="L1504" i="1"/>
  <c r="L1298" i="1"/>
  <c r="L176" i="1"/>
  <c r="L483" i="1"/>
  <c r="L1299" i="1"/>
  <c r="L308" i="1"/>
  <c r="L77" i="1"/>
  <c r="L1300" i="1"/>
  <c r="L629" i="1"/>
  <c r="L1301" i="1"/>
  <c r="L1302" i="1"/>
  <c r="L177" i="1"/>
  <c r="L884" i="1"/>
  <c r="L268" i="1"/>
  <c r="L700" i="1"/>
  <c r="L1303" i="1"/>
  <c r="L1120" i="1"/>
  <c r="L42" i="1"/>
  <c r="L453" i="1"/>
  <c r="L387" i="1"/>
  <c r="L388" i="1"/>
  <c r="L1304" i="1"/>
  <c r="L757" i="1"/>
  <c r="L113" i="1"/>
  <c r="L731" i="1"/>
  <c r="L569" i="1"/>
  <c r="L1790" i="1"/>
  <c r="L178" i="1"/>
  <c r="L662" i="1"/>
  <c r="L1305" i="1"/>
  <c r="L43" i="1"/>
  <c r="L78" i="1"/>
  <c r="L224" i="1"/>
  <c r="L261" i="1"/>
  <c r="L225" i="1"/>
  <c r="L630" i="1"/>
  <c r="L1306" i="1"/>
  <c r="L302" i="1"/>
  <c r="L484" i="1"/>
  <c r="L512" i="1"/>
  <c r="L822" i="1"/>
  <c r="L513" i="1"/>
  <c r="L1505" i="1"/>
  <c r="L1124" i="1"/>
  <c r="L823" i="1"/>
  <c r="L541" i="1"/>
  <c r="L114" i="1"/>
  <c r="L800" i="1"/>
  <c r="L140" i="1"/>
  <c r="L226" i="1"/>
  <c r="L389" i="1"/>
  <c r="L853" i="1"/>
  <c r="L758" i="1"/>
  <c r="L542" i="1"/>
  <c r="L570" i="1"/>
  <c r="L885" i="1"/>
  <c r="L886" i="1"/>
  <c r="L1307" i="1"/>
  <c r="L543" i="1"/>
  <c r="L997" i="1"/>
  <c r="L544" i="1"/>
  <c r="L571" i="1"/>
  <c r="L854" i="1"/>
  <c r="L179" i="1"/>
  <c r="L621" i="1"/>
  <c r="L454" i="1"/>
  <c r="L1166" i="1"/>
  <c r="L2390" i="1"/>
  <c r="L2391" i="1"/>
  <c r="L2392" i="1"/>
  <c r="L227" i="1"/>
  <c r="L604" i="1"/>
  <c r="L485" i="1"/>
  <c r="L1308" i="1"/>
  <c r="L171" i="1"/>
  <c r="L1234" i="1"/>
  <c r="L1235" i="1"/>
  <c r="L1236" i="1"/>
  <c r="L1309" i="1"/>
  <c r="L919" i="1"/>
  <c r="L759" i="1"/>
  <c r="L180" i="1"/>
  <c r="L1237" i="1"/>
  <c r="L605" i="1"/>
  <c r="L228" i="1"/>
  <c r="L2393" i="1"/>
  <c r="L2394" i="1"/>
  <c r="L2395" i="1"/>
  <c r="L115" i="1"/>
  <c r="L1310" i="1"/>
  <c r="L801" i="1"/>
  <c r="L545" i="1"/>
  <c r="L1001" i="1"/>
  <c r="L1002" i="1"/>
  <c r="L1030" i="1"/>
  <c r="L1311" i="1"/>
  <c r="L1003" i="1"/>
  <c r="L1031" i="1"/>
  <c r="L701" i="1"/>
  <c r="L390" i="1"/>
  <c r="L1312" i="1"/>
  <c r="L1313" i="1"/>
  <c r="L1314" i="1"/>
  <c r="L1315" i="1"/>
  <c r="L1316" i="1"/>
  <c r="L631" i="1"/>
  <c r="L1317" i="1"/>
  <c r="L1318" i="1"/>
  <c r="L1319" i="1"/>
  <c r="L632" i="1"/>
  <c r="L663" i="1"/>
  <c r="L664" i="1"/>
  <c r="L1320" i="1"/>
  <c r="L514" i="1"/>
  <c r="L1321" i="1"/>
  <c r="L141" i="1"/>
  <c r="L1322" i="1"/>
  <c r="L606" i="1"/>
  <c r="L607" i="1"/>
  <c r="L515" i="1"/>
  <c r="L391" i="1"/>
  <c r="L608" i="1"/>
  <c r="L423" i="1"/>
  <c r="L1323" i="1"/>
  <c r="L855" i="1"/>
  <c r="L572" i="1"/>
  <c r="L760" i="1"/>
  <c r="L455" i="1"/>
  <c r="L270" i="1"/>
  <c r="L4" i="1"/>
  <c r="L259" i="1"/>
  <c r="L271" i="1"/>
  <c r="L1324" i="1"/>
  <c r="L345" i="1"/>
  <c r="L346" i="1"/>
  <c r="L347" i="1"/>
  <c r="L1325" i="1"/>
  <c r="L1326" i="1"/>
  <c r="L1327" i="1"/>
  <c r="L1328" i="1"/>
  <c r="L726" i="1"/>
  <c r="L887" i="1"/>
  <c r="L1329" i="1"/>
  <c r="L1330" i="1"/>
  <c r="L1331" i="1"/>
  <c r="L1332" i="1"/>
  <c r="L1333" i="1"/>
  <c r="L1334" i="1"/>
  <c r="L1335" i="1"/>
  <c r="L181" i="1"/>
  <c r="L1336" i="1"/>
  <c r="L1337" i="1"/>
  <c r="L761" i="1"/>
  <c r="L1338" i="1"/>
  <c r="L888" i="1"/>
  <c r="L889" i="1"/>
  <c r="L920" i="1"/>
  <c r="L1507" i="1"/>
  <c r="L890" i="1"/>
  <c r="L1339" i="1"/>
  <c r="L1133" i="1"/>
  <c r="L1340" i="1"/>
  <c r="L702" i="1"/>
  <c r="L573" i="1"/>
  <c r="L732" i="1"/>
  <c r="L456" i="1"/>
  <c r="L1341" i="1"/>
  <c r="L1342" i="1"/>
  <c r="L762" i="1"/>
  <c r="L424" i="1"/>
  <c r="L574" i="1"/>
  <c r="L1343" i="1"/>
  <c r="L1344" i="1"/>
  <c r="L546" i="1"/>
  <c r="L1345" i="1"/>
  <c r="L856" i="1"/>
  <c r="L516" i="1"/>
  <c r="L1346" i="1"/>
  <c r="L44" i="1"/>
  <c r="L1347" i="1"/>
  <c r="L1348" i="1"/>
  <c r="L1349" i="1"/>
  <c r="L1350" i="1"/>
  <c r="L1351" i="1"/>
  <c r="L1156" i="1"/>
  <c r="L1352" i="1"/>
  <c r="L1353" i="1"/>
  <c r="L1354" i="1"/>
  <c r="L1157" i="1"/>
  <c r="L1355" i="1"/>
  <c r="L733" i="1"/>
  <c r="L1356" i="1"/>
  <c r="L633" i="1"/>
  <c r="L891" i="1"/>
  <c r="L5" i="1"/>
  <c r="L309" i="1"/>
  <c r="L272" i="1"/>
  <c r="L310" i="1"/>
  <c r="L1357" i="1"/>
  <c r="L575" i="1"/>
  <c r="L45" i="1"/>
  <c r="L634" i="1"/>
  <c r="L824" i="1"/>
  <c r="L1509" i="1"/>
  <c r="L1510" i="1"/>
  <c r="L1511" i="1"/>
  <c r="L1512" i="1"/>
  <c r="L1513" i="1"/>
  <c r="L1514" i="1"/>
  <c r="L1515" i="1"/>
  <c r="L1516" i="1"/>
  <c r="L1517" i="1"/>
  <c r="L1518" i="1"/>
  <c r="L1520" i="1"/>
  <c r="L1521" i="1"/>
  <c r="L425" i="1"/>
  <c r="L946" i="1"/>
  <c r="L734" i="1"/>
  <c r="L802" i="1"/>
  <c r="L1358" i="1"/>
  <c r="L1359" i="1"/>
  <c r="L1360" i="1"/>
  <c r="L182" i="1"/>
  <c r="L1205" i="1"/>
  <c r="L273" i="1"/>
  <c r="L311" i="1"/>
  <c r="L348" i="1"/>
  <c r="L392" i="1"/>
  <c r="L229" i="1"/>
  <c r="L274" i="1"/>
  <c r="L803" i="1"/>
  <c r="L1361" i="1"/>
  <c r="L1362" i="1"/>
  <c r="L393" i="1"/>
  <c r="L1363" i="1"/>
  <c r="L665" i="1"/>
  <c r="L1364" i="1"/>
  <c r="L6" i="1"/>
  <c r="L457" i="1"/>
  <c r="L1365" i="1"/>
  <c r="L79" i="1"/>
  <c r="L666" i="1"/>
  <c r="L667" i="1"/>
  <c r="L1178" i="1"/>
  <c r="L46" i="1"/>
  <c r="L426" i="1"/>
  <c r="L312" i="1"/>
  <c r="L1366" i="1"/>
  <c r="L47" i="1"/>
  <c r="L1367" i="1"/>
  <c r="L825" i="1"/>
  <c r="L857" i="1"/>
  <c r="L142" i="1"/>
  <c r="L763" i="1"/>
  <c r="L183" i="1"/>
  <c r="L1368" i="1"/>
  <c r="L1369" i="1"/>
  <c r="L1370" i="1"/>
  <c r="L7" i="1"/>
  <c r="L764" i="1"/>
  <c r="L275" i="1"/>
  <c r="L1371" i="1"/>
  <c r="L1372" i="1"/>
  <c r="L974" i="1"/>
  <c r="L804" i="1"/>
  <c r="L184" i="1"/>
  <c r="L1373" i="1"/>
  <c r="L938" i="1"/>
  <c r="L635" i="1"/>
  <c r="L668" i="1"/>
  <c r="L669" i="1"/>
  <c r="L703" i="1"/>
  <c r="L735" i="1"/>
  <c r="L736" i="1"/>
  <c r="L8" i="1"/>
  <c r="L1796" i="1"/>
  <c r="L1374" i="1"/>
  <c r="L1375" i="1"/>
  <c r="L1376" i="1"/>
  <c r="L1377" i="1"/>
  <c r="L1378" i="1"/>
  <c r="L1187" i="1"/>
  <c r="L751" i="1"/>
  <c r="L817" i="1"/>
  <c r="L792" i="1"/>
  <c r="L723" i="1"/>
  <c r="L1233" i="1"/>
  <c r="L724" i="1"/>
  <c r="L984" i="1"/>
  <c r="L1379" i="1"/>
  <c r="L704" i="1"/>
  <c r="L705" i="1"/>
  <c r="L1225" i="1"/>
  <c r="L1226" i="1"/>
  <c r="L1380" i="1"/>
  <c r="L1381" i="1"/>
  <c r="L477" i="1"/>
  <c r="L1523" i="1"/>
  <c r="L1382" i="1"/>
  <c r="L1383" i="1"/>
  <c r="L1384" i="1"/>
  <c r="L1385" i="1"/>
  <c r="L1386" i="1"/>
  <c r="L1387" i="1"/>
  <c r="L1388" i="1"/>
  <c r="L1389" i="1"/>
  <c r="L1390" i="1"/>
  <c r="L1391" i="1"/>
  <c r="L1392" i="1"/>
  <c r="L1524" i="1"/>
  <c r="L1011" i="1"/>
  <c r="L1393" i="1"/>
  <c r="L1150" i="1"/>
  <c r="L1527" i="1"/>
  <c r="L1528" i="1"/>
  <c r="L1188" i="1"/>
  <c r="L1195" i="1"/>
  <c r="L1206" i="1"/>
  <c r="L143" i="1"/>
  <c r="L998" i="1"/>
  <c r="L1394" i="1"/>
  <c r="L1210" i="1"/>
  <c r="L1212" i="1"/>
  <c r="L1531" i="1"/>
  <c r="L1395" i="1"/>
  <c r="L1396" i="1"/>
  <c r="L1397" i="1"/>
  <c r="L1533" i="1"/>
  <c r="L1534" i="1"/>
  <c r="L1535" i="1"/>
  <c r="L1398" i="1"/>
  <c r="L1208" i="1"/>
  <c r="L1399" i="1"/>
  <c r="L1536" i="1"/>
  <c r="L1400" i="1"/>
  <c r="L1537" i="1"/>
  <c r="L1401" i="1"/>
  <c r="L276" i="1"/>
  <c r="L1544" i="1"/>
  <c r="L1402" i="1"/>
  <c r="L1403" i="1"/>
  <c r="L1404" i="1"/>
  <c r="L1405" i="1"/>
  <c r="L1406" i="1"/>
  <c r="L1407" i="1"/>
  <c r="L1408" i="1"/>
  <c r="L1409" i="1"/>
  <c r="L1410" i="1"/>
  <c r="L1411" i="1"/>
  <c r="L1412" i="1"/>
  <c r="L1413" i="1"/>
  <c r="L1111" i="1"/>
  <c r="L1181" i="1"/>
  <c r="L1183" i="1"/>
  <c r="L1138" i="1"/>
  <c r="L1414" i="1"/>
  <c r="L1415" i="1"/>
  <c r="L1416" i="1"/>
  <c r="L1112" i="1"/>
  <c r="L1574" i="1"/>
  <c r="L1418" i="1"/>
  <c r="L1203" i="1"/>
  <c r="L1419" i="1"/>
  <c r="L1420" i="1"/>
  <c r="L1421" i="1"/>
  <c r="L1422" i="1"/>
  <c r="L349" i="1"/>
  <c r="L1691" i="1"/>
  <c r="L1107" i="1"/>
  <c r="L1423" i="1"/>
  <c r="L1424" i="1"/>
  <c r="L1425" i="1"/>
  <c r="L1426" i="1"/>
  <c r="L1427" i="1"/>
  <c r="L1428" i="1"/>
  <c r="L1429" i="1"/>
  <c r="L313" i="1"/>
  <c r="L1184" i="1"/>
  <c r="L858" i="1"/>
  <c r="L350" i="1"/>
  <c r="L1692" i="1"/>
  <c r="L1693" i="1"/>
  <c r="L1697" i="1"/>
  <c r="L1698" i="1"/>
  <c r="L1699" i="1"/>
  <c r="L1700" i="1"/>
  <c r="L1434" i="1"/>
  <c r="L1435" i="1"/>
  <c r="L1199" i="1"/>
  <c r="L507" i="1"/>
  <c r="L427" i="1"/>
  <c r="L1438" i="1"/>
  <c r="L1701" i="1"/>
  <c r="L1702" i="1"/>
  <c r="L351" i="1"/>
  <c r="L1704" i="1"/>
  <c r="L985" i="1"/>
  <c r="L1442" i="1"/>
  <c r="L1443" i="1"/>
  <c r="L1444" i="1"/>
  <c r="L1445" i="1"/>
  <c r="L1446" i="1"/>
  <c r="L1447" i="1"/>
  <c r="L1448" i="1"/>
  <c r="L597" i="1"/>
  <c r="L1450" i="1"/>
  <c r="L1451" i="1"/>
  <c r="L1452" i="1"/>
  <c r="L1453" i="1"/>
  <c r="L1454" i="1"/>
  <c r="L1455" i="1"/>
  <c r="L1456" i="1"/>
  <c r="L1457" i="1"/>
  <c r="L1458" i="1"/>
  <c r="L1459" i="1"/>
  <c r="L1460" i="1"/>
  <c r="L1461" i="1"/>
  <c r="L230" i="1"/>
  <c r="L978" i="1"/>
  <c r="L1463" i="1"/>
  <c r="L1464" i="1"/>
  <c r="L1465" i="1"/>
  <c r="L1466" i="1"/>
  <c r="L1467" i="1"/>
  <c r="L1468" i="1"/>
  <c r="L1469" i="1"/>
  <c r="L1470" i="1"/>
  <c r="L1471" i="1"/>
  <c r="L1472" i="1"/>
  <c r="L1473" i="1"/>
  <c r="L1048" i="1"/>
  <c r="L1474" i="1"/>
  <c r="L1475" i="1"/>
  <c r="L1476" i="1"/>
  <c r="L1477" i="1"/>
  <c r="L1478" i="1"/>
  <c r="L1479" i="1"/>
  <c r="L1480" i="1"/>
  <c r="L1481" i="1"/>
  <c r="L1482" i="1"/>
  <c r="L1483" i="1"/>
  <c r="L416" i="1"/>
  <c r="L2349" i="1"/>
  <c r="L2350" i="1"/>
  <c r="L2400" i="1"/>
  <c r="L2401" i="1"/>
  <c r="L2402" i="1"/>
  <c r="L1484" i="1"/>
  <c r="L1485" i="1"/>
  <c r="L1486" i="1"/>
  <c r="L1706" i="1"/>
  <c r="L1709" i="1"/>
  <c r="L1489" i="1"/>
  <c r="L1069" i="1"/>
  <c r="L1710" i="1"/>
  <c r="L1711" i="1"/>
  <c r="L1493" i="1"/>
  <c r="L1712" i="1"/>
  <c r="L850" i="1"/>
  <c r="L1496" i="1"/>
  <c r="L1713" i="1"/>
  <c r="L1498" i="1"/>
  <c r="L1499" i="1"/>
  <c r="L1500" i="1"/>
  <c r="L1714" i="1"/>
  <c r="L1103" i="1"/>
  <c r="L1503" i="1"/>
  <c r="L1227" i="1"/>
  <c r="L1228" i="1"/>
  <c r="L1715" i="1"/>
  <c r="L1506" i="1"/>
  <c r="L1716" i="1"/>
  <c r="L1508" i="1"/>
  <c r="L1717" i="1"/>
  <c r="L1718" i="1"/>
  <c r="L1719" i="1"/>
  <c r="L1720" i="1"/>
  <c r="L1721" i="1"/>
  <c r="L1722" i="1"/>
  <c r="L1723" i="1"/>
  <c r="L1724" i="1"/>
  <c r="L1220" i="1"/>
  <c r="L1726" i="1"/>
  <c r="L1519" i="1"/>
  <c r="L1737" i="1"/>
  <c r="L1748" i="1"/>
  <c r="L1749" i="1"/>
  <c r="L1104" i="1"/>
  <c r="L1750" i="1"/>
  <c r="L1751" i="1"/>
  <c r="L1522" i="1"/>
  <c r="L1752" i="1"/>
  <c r="L1753" i="1"/>
  <c r="L1525" i="1"/>
  <c r="L1526" i="1"/>
  <c r="L1754" i="1"/>
  <c r="L1755" i="1"/>
  <c r="L947" i="1"/>
  <c r="L1756" i="1"/>
  <c r="L1757" i="1"/>
  <c r="L1529" i="1"/>
  <c r="L1530" i="1"/>
  <c r="L1758" i="1"/>
  <c r="L1532" i="1"/>
  <c r="L1164" i="1"/>
  <c r="L1759" i="1"/>
  <c r="L1760" i="1"/>
  <c r="L277" i="1"/>
  <c r="L1761" i="1"/>
  <c r="L1762" i="1"/>
  <c r="L1538" i="1"/>
  <c r="L1539" i="1"/>
  <c r="L1540" i="1"/>
  <c r="L1541" i="1"/>
  <c r="L1542" i="1"/>
  <c r="L517" i="1"/>
  <c r="L737" i="1"/>
  <c r="L706" i="1"/>
  <c r="L1543" i="1"/>
  <c r="L9" i="1"/>
  <c r="L1763" i="1"/>
  <c r="L1545" i="1"/>
  <c r="L1546" i="1"/>
  <c r="L1547" i="1"/>
  <c r="L1548" i="1"/>
  <c r="L1549" i="1"/>
  <c r="L1550" i="1"/>
  <c r="L278" i="1"/>
  <c r="L231" i="1"/>
  <c r="L1551" i="1"/>
  <c r="L1552" i="1"/>
  <c r="L636" i="1"/>
  <c r="L1553" i="1"/>
  <c r="L859" i="1"/>
  <c r="L1554" i="1"/>
  <c r="L1555" i="1"/>
  <c r="L1137" i="1"/>
  <c r="L1804" i="1"/>
  <c r="L609" i="1"/>
  <c r="L352" i="1"/>
  <c r="L1556" i="1"/>
  <c r="L1557" i="1"/>
  <c r="L1805" i="1"/>
  <c r="L2403" i="1"/>
  <c r="L1558" i="1"/>
  <c r="L1559" i="1"/>
  <c r="L1560" i="1"/>
  <c r="L80" i="1"/>
  <c r="L921" i="1"/>
  <c r="L1561" i="1"/>
  <c r="L1562" i="1"/>
  <c r="L1563" i="1"/>
  <c r="L1564" i="1"/>
  <c r="L1565" i="1"/>
  <c r="L2404" i="1"/>
  <c r="L478" i="1"/>
  <c r="L2412" i="1"/>
  <c r="L2413" i="1"/>
  <c r="L2405" i="1"/>
  <c r="L566" i="1"/>
  <c r="L1566" i="1"/>
  <c r="L2414" i="1"/>
  <c r="L2406" i="1"/>
  <c r="L1567" i="1"/>
  <c r="L1568" i="1"/>
  <c r="L2407" i="1"/>
  <c r="L793" i="1"/>
  <c r="L1569" i="1"/>
  <c r="L2415" i="1"/>
  <c r="L2416" i="1"/>
  <c r="L2417" i="1"/>
  <c r="L2418" i="1"/>
  <c r="L1570" i="1"/>
  <c r="L1571" i="1"/>
  <c r="L2419" i="1"/>
  <c r="L1572" i="1"/>
  <c r="L2420" i="1"/>
  <c r="L2421" i="1"/>
  <c r="L2422" i="1"/>
  <c r="L1573" i="1"/>
  <c r="L2423" i="1"/>
  <c r="L2424" i="1"/>
  <c r="L2425" i="1"/>
  <c r="L340" i="1"/>
  <c r="L428" i="1"/>
  <c r="L2426" i="1"/>
  <c r="L826" i="1"/>
  <c r="L2427" i="1"/>
  <c r="L2428" i="1"/>
  <c r="L1575" i="1"/>
  <c r="L2429" i="1"/>
  <c r="L2430" i="1"/>
  <c r="L2408" i="1"/>
  <c r="L1576" i="1"/>
  <c r="L1577" i="1"/>
  <c r="L232" i="1"/>
  <c r="L986" i="1"/>
  <c r="L305" i="1"/>
  <c r="L1578" i="1"/>
  <c r="L1579" i="1"/>
  <c r="L1580" i="1"/>
  <c r="L1581" i="1"/>
  <c r="L1582" i="1"/>
  <c r="L221" i="1"/>
  <c r="L1583" i="1"/>
  <c r="L922" i="1"/>
  <c r="L509" i="1"/>
  <c r="L1584" i="1"/>
  <c r="L1585" i="1"/>
  <c r="L1586" i="1"/>
  <c r="L2431" i="1"/>
  <c r="L1094" i="1"/>
  <c r="L1113" i="1"/>
  <c r="L479" i="1"/>
  <c r="L1587" i="1"/>
  <c r="L144" i="1"/>
  <c r="L233" i="1"/>
  <c r="L1014" i="1"/>
  <c r="L1588" i="1"/>
  <c r="L279" i="1"/>
  <c r="L1589" i="1"/>
  <c r="L1590" i="1"/>
  <c r="L547" i="1"/>
  <c r="L1015" i="1"/>
  <c r="L1016" i="1"/>
  <c r="L2432" i="1"/>
  <c r="L2383" i="1"/>
  <c r="L1591" i="1"/>
  <c r="L1592" i="1"/>
  <c r="L1593" i="1"/>
  <c r="L1594" i="1"/>
  <c r="L1595" i="1"/>
  <c r="L116" i="1"/>
  <c r="L1596" i="1"/>
  <c r="L234" i="1"/>
  <c r="L1597" i="1"/>
  <c r="L1598" i="1"/>
  <c r="L1599" i="1"/>
  <c r="L1600" i="1"/>
  <c r="L1601" i="1"/>
  <c r="L1602" i="1"/>
  <c r="L827" i="1"/>
  <c r="L1221" i="1"/>
  <c r="L1603" i="1"/>
  <c r="L765" i="1"/>
  <c r="L1604" i="1"/>
  <c r="L975" i="1"/>
  <c r="L805" i="1"/>
  <c r="L1605" i="1"/>
  <c r="L394" i="1"/>
  <c r="L738" i="1"/>
  <c r="L1606" i="1"/>
  <c r="L576" i="1"/>
  <c r="L145" i="1"/>
  <c r="L1607" i="1"/>
  <c r="L670" i="1"/>
  <c r="L1608" i="1"/>
  <c r="L1609" i="1"/>
  <c r="L1610" i="1"/>
  <c r="L610" i="1"/>
  <c r="L1611" i="1"/>
  <c r="L146" i="1"/>
  <c r="L828" i="1"/>
  <c r="L577" i="1"/>
  <c r="L1612" i="1"/>
  <c r="L1613" i="1"/>
  <c r="L1004" i="1"/>
  <c r="L987" i="1"/>
  <c r="L766" i="1"/>
  <c r="L671" i="1"/>
  <c r="L1614" i="1"/>
  <c r="L486" i="1"/>
  <c r="L988" i="1"/>
  <c r="L235" i="1"/>
  <c r="L185" i="1"/>
  <c r="L1615" i="1"/>
  <c r="L1616" i="1"/>
  <c r="L1617" i="1"/>
  <c r="L1618" i="1"/>
  <c r="L2013" i="1"/>
  <c r="L1811" i="1"/>
  <c r="L1812" i="1"/>
  <c r="L1619" i="1"/>
  <c r="L1620" i="1"/>
  <c r="L1822" i="1"/>
  <c r="L1831" i="1"/>
  <c r="L1621" i="1"/>
  <c r="L1018" i="1"/>
  <c r="L1622" i="1"/>
  <c r="L1623" i="1"/>
  <c r="L1624" i="1"/>
  <c r="L1625" i="1"/>
  <c r="L117" i="1"/>
  <c r="L1626" i="1"/>
  <c r="L1627" i="1"/>
  <c r="L1628" i="1"/>
  <c r="L1629" i="1"/>
  <c r="L1630" i="1"/>
  <c r="L1631" i="1"/>
  <c r="L1632" i="1"/>
  <c r="L1633" i="1"/>
  <c r="L1634" i="1"/>
  <c r="L1635" i="1"/>
  <c r="L1636" i="1"/>
  <c r="L1637" i="1"/>
  <c r="L1638" i="1"/>
  <c r="L81" i="1"/>
  <c r="L1639" i="1"/>
  <c r="L2433" i="1"/>
  <c r="L1640" i="1"/>
  <c r="L1641" i="1"/>
  <c r="L1642" i="1"/>
  <c r="L1643" i="1"/>
  <c r="L1644" i="1"/>
  <c r="L1645" i="1"/>
  <c r="L1646" i="1"/>
  <c r="L1647" i="1"/>
  <c r="L1648" i="1"/>
  <c r="L395" i="1"/>
  <c r="L1649" i="1"/>
  <c r="L1650" i="1"/>
  <c r="L1651" i="1"/>
  <c r="L1652" i="1"/>
  <c r="L1653" i="1"/>
  <c r="L1654" i="1"/>
  <c r="L518" i="1"/>
  <c r="L118" i="1"/>
  <c r="L1655" i="1"/>
  <c r="L1656" i="1"/>
  <c r="L1657" i="1"/>
  <c r="L1658" i="1"/>
  <c r="L1659" i="1"/>
  <c r="L186" i="1"/>
  <c r="L1660" i="1"/>
  <c r="L1661" i="1"/>
  <c r="L1662" i="1"/>
  <c r="L1663" i="1"/>
  <c r="L1664" i="1"/>
  <c r="L1665" i="1"/>
  <c r="L1005" i="1"/>
  <c r="L1666" i="1"/>
  <c r="L1667" i="1"/>
  <c r="L1668" i="1"/>
  <c r="L1669" i="1"/>
  <c r="L1670" i="1"/>
  <c r="L1671" i="1"/>
  <c r="L1672" i="1"/>
  <c r="L1673" i="1"/>
  <c r="L1057" i="1"/>
  <c r="L1674" i="1"/>
  <c r="L1675" i="1"/>
  <c r="L767" i="1"/>
  <c r="L1676" i="1"/>
  <c r="L1677" i="1"/>
  <c r="L1678" i="1"/>
  <c r="L1679" i="1"/>
  <c r="L187" i="1"/>
  <c r="L1680" i="1"/>
  <c r="L1681" i="1"/>
  <c r="L672" i="1"/>
  <c r="L1682" i="1"/>
  <c r="L1683" i="1"/>
  <c r="L1684" i="1"/>
  <c r="L1685" i="1"/>
  <c r="L637" i="1"/>
  <c r="L1686" i="1"/>
  <c r="L1687" i="1"/>
  <c r="L1688" i="1"/>
  <c r="L638" i="1"/>
  <c r="L1689" i="1"/>
  <c r="L119" i="1"/>
  <c r="L353" i="1"/>
  <c r="L1690" i="1"/>
  <c r="L1222" i="1"/>
  <c r="L1764" i="1"/>
  <c r="L1040" i="1"/>
  <c r="L1694" i="1"/>
  <c r="L354" i="1"/>
  <c r="L1695" i="1"/>
  <c r="L487" i="1"/>
  <c r="L1696" i="1"/>
  <c r="L1765" i="1"/>
  <c r="L1134" i="1"/>
  <c r="L692" i="1"/>
  <c r="L1041" i="1"/>
  <c r="L693" i="1"/>
  <c r="L939" i="1"/>
  <c r="L1703" i="1"/>
  <c r="L1766" i="1"/>
  <c r="L1705" i="1"/>
  <c r="L1767" i="1"/>
  <c r="L1771" i="1"/>
  <c r="L1707" i="1"/>
  <c r="L429" i="1"/>
  <c r="L1708" i="1"/>
  <c r="L1772" i="1"/>
  <c r="L1775" i="1"/>
  <c r="L1776" i="1"/>
  <c r="L1777" i="1"/>
  <c r="L1782" i="1"/>
  <c r="L1783" i="1"/>
  <c r="L1786" i="1"/>
  <c r="L532" i="1"/>
  <c r="L1791" i="1"/>
  <c r="L1794" i="1"/>
  <c r="L1204" i="1"/>
  <c r="L1797" i="1"/>
  <c r="L966" i="1"/>
  <c r="L1800" i="1"/>
  <c r="L1042" i="1"/>
  <c r="L1801" i="1"/>
  <c r="L1200" i="1"/>
  <c r="L1802" i="1"/>
  <c r="L1803" i="1"/>
  <c r="L1725" i="1"/>
  <c r="L829" i="1"/>
  <c r="L1807" i="1"/>
  <c r="L1727" i="1"/>
  <c r="L1728" i="1"/>
  <c r="L1729" i="1"/>
  <c r="L1730" i="1"/>
  <c r="L1731" i="1"/>
  <c r="L1732" i="1"/>
  <c r="L1733" i="1"/>
  <c r="L1734" i="1"/>
  <c r="L1735" i="1"/>
  <c r="L1736" i="1"/>
  <c r="L1229" i="1"/>
  <c r="L1738" i="1"/>
  <c r="L1739" i="1"/>
  <c r="L1740" i="1"/>
  <c r="L1741" i="1"/>
  <c r="L1742" i="1"/>
  <c r="L1743" i="1"/>
  <c r="L1744" i="1"/>
  <c r="L1006" i="1"/>
  <c r="L1745" i="1"/>
  <c r="L1746" i="1"/>
  <c r="L1747" i="1"/>
  <c r="L1808" i="1"/>
  <c r="L1815" i="1"/>
  <c r="L1819" i="1"/>
  <c r="L1820" i="1"/>
  <c r="L1821" i="1"/>
  <c r="L1834" i="1"/>
  <c r="L1835" i="1"/>
  <c r="L1836" i="1"/>
  <c r="L1214" i="1"/>
  <c r="L1837" i="1"/>
  <c r="L1839" i="1"/>
  <c r="L1840" i="1"/>
  <c r="L1842" i="1"/>
  <c r="L1843" i="1"/>
  <c r="L1844" i="1"/>
  <c r="L1845" i="1"/>
  <c r="L1846" i="1"/>
  <c r="L1847" i="1"/>
  <c r="L1850" i="1"/>
  <c r="L1023" i="1"/>
  <c r="L999" i="1"/>
  <c r="L1230" i="1"/>
  <c r="L1768" i="1"/>
  <c r="L923" i="1"/>
  <c r="L1851" i="1"/>
  <c r="L2032" i="1"/>
  <c r="L2033" i="1"/>
  <c r="L860" i="1"/>
  <c r="L739" i="1"/>
  <c r="L82" i="1"/>
  <c r="L1769" i="1"/>
  <c r="L2434" i="1"/>
  <c r="L2034" i="1"/>
  <c r="L1852" i="1"/>
  <c r="L1853" i="1"/>
  <c r="L1773" i="1"/>
  <c r="L1774" i="1"/>
  <c r="L1854" i="1"/>
  <c r="L598" i="1"/>
  <c r="L599" i="1"/>
  <c r="L48" i="1"/>
  <c r="L1778" i="1"/>
  <c r="L1779" i="1"/>
  <c r="L1780" i="1"/>
  <c r="L1781" i="1"/>
  <c r="L1217" i="1"/>
  <c r="L1855" i="1"/>
  <c r="L1996" i="1"/>
  <c r="L1785" i="1"/>
  <c r="L280" i="1"/>
  <c r="L1858" i="1"/>
  <c r="L2001" i="1"/>
  <c r="L2002" i="1"/>
  <c r="L2409" i="1"/>
  <c r="L2003" i="1"/>
  <c r="L1859" i="1"/>
  <c r="L10" i="1"/>
  <c r="L948" i="1"/>
  <c r="L49" i="1"/>
  <c r="L1792" i="1"/>
  <c r="L1793" i="1"/>
  <c r="L1860" i="1"/>
  <c r="L1795" i="1"/>
  <c r="L2435" i="1"/>
  <c r="L1863" i="1"/>
  <c r="L1798" i="1"/>
  <c r="L1799" i="1"/>
  <c r="L1948" i="1"/>
  <c r="L2436" i="1"/>
  <c r="L1949" i="1"/>
  <c r="L1950" i="1"/>
  <c r="L1218" i="1"/>
  <c r="L1951" i="1"/>
  <c r="L2437" i="1"/>
  <c r="L639" i="1"/>
  <c r="L2004" i="1"/>
  <c r="L1806" i="1"/>
  <c r="L1952" i="1"/>
  <c r="L1953" i="1"/>
  <c r="L1954" i="1"/>
  <c r="L1809" i="1"/>
  <c r="L1810" i="1"/>
  <c r="L2438" i="1"/>
  <c r="L2439" i="1"/>
  <c r="L1813" i="1"/>
  <c r="L1814" i="1"/>
  <c r="L1955" i="1"/>
  <c r="L1816" i="1"/>
  <c r="L1817" i="1"/>
  <c r="L1818" i="1"/>
  <c r="L1956" i="1"/>
  <c r="L1957" i="1"/>
  <c r="L1958" i="1"/>
  <c r="L2440" i="1"/>
  <c r="L1823" i="1"/>
  <c r="L1824" i="1"/>
  <c r="L1825" i="1"/>
  <c r="L924" i="1"/>
  <c r="L1095" i="1"/>
  <c r="L1826" i="1"/>
  <c r="L1827" i="1"/>
  <c r="L1828" i="1"/>
  <c r="L1829" i="1"/>
  <c r="L1830" i="1"/>
  <c r="L2441" i="1"/>
  <c r="L1832" i="1"/>
  <c r="L1833" i="1"/>
  <c r="L2014" i="1"/>
  <c r="L2027" i="1"/>
  <c r="L2028" i="1"/>
  <c r="L2029" i="1"/>
  <c r="L1838" i="1"/>
  <c r="L2030" i="1"/>
  <c r="L2031" i="1"/>
  <c r="L1841" i="1"/>
  <c r="L2035" i="1"/>
  <c r="L2038" i="1"/>
  <c r="L2046" i="1"/>
  <c r="L2060" i="1"/>
  <c r="L2087" i="1"/>
  <c r="L2214" i="1"/>
  <c r="L1848" i="1"/>
  <c r="L1849" i="1"/>
  <c r="L2217" i="1"/>
  <c r="L2221" i="1"/>
  <c r="L341" i="1"/>
  <c r="L2267" i="1"/>
  <c r="L2308" i="1"/>
  <c r="L2313" i="1"/>
  <c r="L2317" i="1"/>
  <c r="L2351" i="1"/>
  <c r="L1856" i="1"/>
  <c r="L1857" i="1"/>
  <c r="L2355" i="1"/>
  <c r="L2356" i="1"/>
  <c r="L2364" i="1"/>
  <c r="L1861" i="1"/>
  <c r="L1862" i="1"/>
  <c r="L622" i="1"/>
  <c r="L1864" i="1"/>
  <c r="L1865" i="1"/>
  <c r="L314" i="1"/>
  <c r="L1866" i="1"/>
  <c r="L83" i="1"/>
  <c r="L1867" i="1"/>
  <c r="L12" i="1"/>
  <c r="L578" i="1"/>
  <c r="L281" i="1"/>
  <c r="L488" i="1"/>
  <c r="L1868" i="1"/>
  <c r="L1869" i="1"/>
  <c r="L1870" i="1"/>
  <c r="L84" i="1"/>
  <c r="L1871" i="1"/>
  <c r="L85" i="1"/>
  <c r="L1872" i="1"/>
  <c r="L1007" i="1"/>
  <c r="L315" i="1"/>
  <c r="L430" i="1"/>
  <c r="L1873" i="1"/>
  <c r="L768" i="1"/>
  <c r="L1874" i="1"/>
  <c r="L1875" i="1"/>
  <c r="L1876" i="1"/>
  <c r="L1877" i="1"/>
  <c r="L1878" i="1"/>
  <c r="L769" i="1"/>
  <c r="L316" i="1"/>
  <c r="L1879" i="1"/>
  <c r="L489" i="1"/>
  <c r="L519" i="1"/>
  <c r="L1880" i="1"/>
  <c r="L396" i="1"/>
  <c r="L1881" i="1"/>
  <c r="L1882" i="1"/>
  <c r="L1883" i="1"/>
  <c r="L520" i="1"/>
  <c r="L1884" i="1"/>
  <c r="L1885" i="1"/>
  <c r="L1886" i="1"/>
  <c r="L1887" i="1"/>
  <c r="L1888" i="1"/>
  <c r="L1889" i="1"/>
  <c r="L50" i="1"/>
  <c r="L431" i="1"/>
  <c r="L1890" i="1"/>
  <c r="L989" i="1"/>
  <c r="L1891" i="1"/>
  <c r="L1892" i="1"/>
  <c r="L1008" i="1"/>
  <c r="L1893" i="1"/>
  <c r="L1894" i="1"/>
  <c r="L1895" i="1"/>
  <c r="L1896" i="1"/>
  <c r="L1897" i="1"/>
  <c r="L1898" i="1"/>
  <c r="L188" i="1"/>
  <c r="L1899" i="1"/>
  <c r="L1900" i="1"/>
  <c r="L1901" i="1"/>
  <c r="L1902" i="1"/>
  <c r="L1903" i="1"/>
  <c r="L1904" i="1"/>
  <c r="L1905" i="1"/>
  <c r="L1906" i="1"/>
  <c r="L1907" i="1"/>
  <c r="L1908" i="1"/>
  <c r="L1909" i="1"/>
  <c r="L1910" i="1"/>
  <c r="L1911" i="1"/>
  <c r="L1912" i="1"/>
  <c r="L1913" i="1"/>
  <c r="L1914" i="1"/>
  <c r="L1915" i="1"/>
  <c r="L640" i="1"/>
  <c r="L1916" i="1"/>
  <c r="L641" i="1"/>
  <c r="L1917" i="1"/>
  <c r="L1918" i="1"/>
  <c r="L68" i="1"/>
  <c r="L1919" i="1"/>
  <c r="L69" i="1"/>
  <c r="L1920" i="1"/>
  <c r="L1921" i="1"/>
  <c r="L673" i="1"/>
  <c r="L1922" i="1"/>
  <c r="L147" i="1"/>
  <c r="L236" i="1"/>
  <c r="L770" i="1"/>
  <c r="L1923" i="1"/>
  <c r="L1924" i="1"/>
  <c r="L490" i="1"/>
  <c r="L1925" i="1"/>
  <c r="L1926" i="1"/>
  <c r="L1927" i="1"/>
  <c r="L1928" i="1"/>
  <c r="L1929" i="1"/>
  <c r="L1930" i="1"/>
  <c r="L1931" i="1"/>
  <c r="L355" i="1"/>
  <c r="L356" i="1"/>
  <c r="L1932" i="1"/>
  <c r="L1933" i="1"/>
  <c r="L1934" i="1"/>
  <c r="L70" i="1"/>
  <c r="L861" i="1"/>
  <c r="L1935" i="1"/>
  <c r="L1936" i="1"/>
  <c r="L1937" i="1"/>
  <c r="L1938" i="1"/>
  <c r="L458" i="1"/>
  <c r="L892" i="1"/>
  <c r="L1939" i="1"/>
  <c r="L1940" i="1"/>
  <c r="L1941" i="1"/>
  <c r="L925" i="1"/>
  <c r="L1942" i="1"/>
  <c r="L1943" i="1"/>
  <c r="L1944" i="1"/>
  <c r="L1945" i="1"/>
  <c r="L707" i="1"/>
  <c r="L432" i="1"/>
  <c r="L1946" i="1"/>
  <c r="L1947" i="1"/>
  <c r="L893" i="1"/>
  <c r="L658" i="1"/>
  <c r="L397" i="1"/>
  <c r="L398" i="1"/>
  <c r="L913" i="1"/>
  <c r="L533" i="1"/>
  <c r="L967" i="1"/>
  <c r="L1043" i="1"/>
  <c r="L13" i="1"/>
  <c r="L2374" i="1"/>
  <c r="L2444" i="1"/>
  <c r="L1197" i="1"/>
  <c r="L1198" i="1"/>
  <c r="L2445" i="1"/>
  <c r="L1223" i="1"/>
  <c r="L433" i="1"/>
  <c r="L521" i="1"/>
  <c r="L2410" i="1"/>
  <c r="L2353" i="1"/>
  <c r="L1959" i="1"/>
  <c r="L1960" i="1"/>
  <c r="L1961" i="1"/>
  <c r="L740" i="1"/>
  <c r="L1962" i="1"/>
  <c r="L1963" i="1"/>
  <c r="L1964" i="1"/>
  <c r="L1965" i="1"/>
  <c r="L148" i="1"/>
  <c r="L1966" i="1"/>
  <c r="L1967" i="1"/>
  <c r="L14" i="1"/>
  <c r="L1968" i="1"/>
  <c r="L1969" i="1"/>
  <c r="L1970" i="1"/>
  <c r="L741" i="1"/>
  <c r="L1971" i="1"/>
  <c r="L237" i="1"/>
  <c r="L1972" i="1"/>
  <c r="L1973" i="1"/>
  <c r="L459" i="1"/>
  <c r="L238" i="1"/>
  <c r="L1974" i="1"/>
  <c r="L189" i="1"/>
  <c r="L1975" i="1"/>
  <c r="L149" i="1"/>
  <c r="L1976" i="1"/>
  <c r="L491" i="1"/>
  <c r="L1977" i="1"/>
  <c r="L1978" i="1"/>
  <c r="L120" i="1"/>
  <c r="L399" i="1"/>
  <c r="L282" i="1"/>
  <c r="L1979" i="1"/>
  <c r="L1980" i="1"/>
  <c r="L1981" i="1"/>
  <c r="L1982" i="1"/>
  <c r="L1983" i="1"/>
  <c r="L1984" i="1"/>
  <c r="L86" i="1"/>
  <c r="L1985" i="1"/>
  <c r="L1986" i="1"/>
  <c r="L1987" i="1"/>
  <c r="L1988" i="1"/>
  <c r="L1989" i="1"/>
  <c r="L1990" i="1"/>
  <c r="L121" i="1"/>
  <c r="L87" i="1"/>
  <c r="L1991" i="1"/>
  <c r="L15" i="1"/>
  <c r="L239" i="1"/>
  <c r="L434" i="1"/>
  <c r="L150" i="1"/>
  <c r="L1992" i="1"/>
  <c r="L1993" i="1"/>
  <c r="L1994" i="1"/>
  <c r="L1995" i="1"/>
  <c r="L2359" i="1"/>
  <c r="L1997" i="1"/>
  <c r="L283" i="1"/>
  <c r="L151" i="1"/>
  <c r="L435" i="1"/>
  <c r="L1998" i="1"/>
  <c r="L1999" i="1"/>
  <c r="L1075" i="1"/>
  <c r="L16" i="1"/>
  <c r="L2000" i="1"/>
  <c r="L460" i="1"/>
  <c r="L894" i="1"/>
  <c r="L386" i="1"/>
  <c r="L1032" i="1"/>
  <c r="L190" i="1"/>
  <c r="L895" i="1"/>
  <c r="L2411" i="1"/>
  <c r="L240" i="1"/>
  <c r="L1009" i="1"/>
  <c r="L317" i="1"/>
  <c r="L217" i="1"/>
  <c r="L2005" i="1"/>
  <c r="L2006" i="1"/>
  <c r="L2007" i="1"/>
  <c r="L2008" i="1"/>
  <c r="L2009" i="1"/>
  <c r="L318" i="1"/>
  <c r="L88" i="1"/>
  <c r="L51" i="1"/>
  <c r="L461" i="1"/>
  <c r="L152" i="1"/>
  <c r="L357" i="1"/>
  <c r="L400" i="1"/>
  <c r="L2010" i="1"/>
  <c r="L2011" i="1"/>
  <c r="L191" i="1"/>
  <c r="L192" i="1"/>
  <c r="L1028" i="1"/>
  <c r="L173" i="1"/>
  <c r="L2446" i="1"/>
  <c r="L2015" i="1"/>
  <c r="L492" i="1"/>
  <c r="L2016" i="1"/>
  <c r="L771" i="1"/>
  <c r="L2017" i="1"/>
  <c r="L319" i="1"/>
  <c r="L2018" i="1"/>
  <c r="L579" i="1"/>
  <c r="L358" i="1"/>
  <c r="L2019" i="1"/>
  <c r="L17" i="1"/>
  <c r="L708" i="1"/>
  <c r="L2020" i="1"/>
  <c r="L2021" i="1"/>
  <c r="L2022" i="1"/>
  <c r="L2023" i="1"/>
  <c r="L122" i="1"/>
  <c r="L2024" i="1"/>
  <c r="L2025" i="1"/>
  <c r="L2026" i="1"/>
  <c r="L2447" i="1"/>
  <c r="L2448" i="1"/>
  <c r="L2449" i="1"/>
  <c r="L1025" i="1"/>
  <c r="L623" i="1"/>
  <c r="L2037" i="1"/>
  <c r="L2218" i="1"/>
  <c r="L109" i="1"/>
  <c r="L2012" i="1"/>
  <c r="L1211" i="1"/>
  <c r="L2036" i="1"/>
  <c r="L123" i="1"/>
  <c r="L193" i="1"/>
  <c r="L359" i="1"/>
  <c r="L360" i="1"/>
  <c r="L642" i="1"/>
  <c r="L110" i="1"/>
  <c r="L18" i="1"/>
  <c r="L2451" i="1"/>
  <c r="L2039" i="1"/>
  <c r="L2040" i="1"/>
  <c r="L772" i="1"/>
  <c r="L2041" i="1"/>
  <c r="L990" i="1"/>
  <c r="L361" i="1"/>
  <c r="L284" i="1"/>
  <c r="L2042" i="1"/>
  <c r="L2043" i="1"/>
  <c r="L580" i="1"/>
  <c r="L2044" i="1"/>
  <c r="L2045" i="1"/>
  <c r="L285" i="1"/>
  <c r="L2452" i="1"/>
  <c r="L2047" i="1"/>
  <c r="L2048" i="1"/>
  <c r="L2049" i="1"/>
  <c r="L2050" i="1"/>
  <c r="L2051" i="1"/>
  <c r="L2052" i="1"/>
  <c r="L2053" i="1"/>
  <c r="L806" i="1"/>
  <c r="L2054" i="1"/>
  <c r="L2055" i="1"/>
  <c r="L2056" i="1"/>
  <c r="L2057" i="1"/>
  <c r="L153" i="1"/>
  <c r="L2058" i="1"/>
  <c r="L2059" i="1"/>
  <c r="L624" i="1"/>
  <c r="L2061" i="1"/>
  <c r="L493"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19" i="1"/>
  <c r="L2453" i="1"/>
  <c r="L2088" i="1"/>
  <c r="L2089" i="1"/>
  <c r="L2090" i="1"/>
  <c r="L2091" i="1"/>
  <c r="L2092" i="1"/>
  <c r="L2093" i="1"/>
  <c r="L2094" i="1"/>
  <c r="L2095" i="1"/>
  <c r="L2096" i="1"/>
  <c r="L2097" i="1"/>
  <c r="L2098" i="1"/>
  <c r="L2099" i="1"/>
  <c r="L2100" i="1"/>
  <c r="L2101" i="1"/>
  <c r="L2102" i="1"/>
  <c r="L2103" i="1"/>
  <c r="L2104" i="1"/>
  <c r="L89" i="1"/>
  <c r="L2105" i="1"/>
  <c r="L2106" i="1"/>
  <c r="L548" i="1"/>
  <c r="L2107" i="1"/>
  <c r="L2108" i="1"/>
  <c r="L2109" i="1"/>
  <c r="L581" i="1"/>
  <c r="L2110" i="1"/>
  <c r="L2111" i="1"/>
  <c r="L2112" i="1"/>
  <c r="L2113" i="1"/>
  <c r="L2114" i="1"/>
  <c r="L2115" i="1"/>
  <c r="L2116" i="1"/>
  <c r="L2117" i="1"/>
  <c r="L2118" i="1"/>
  <c r="L286" i="1"/>
  <c r="L2119" i="1"/>
  <c r="L2120" i="1"/>
  <c r="L549" i="1"/>
  <c r="L52" i="1"/>
  <c r="L2121" i="1"/>
  <c r="L20" i="1"/>
  <c r="L2122" i="1"/>
  <c r="L2123" i="1"/>
  <c r="L2124" i="1"/>
  <c r="L2125" i="1"/>
  <c r="L2126" i="1"/>
  <c r="L194" i="1"/>
  <c r="L401" i="1"/>
  <c r="L195" i="1"/>
  <c r="L362" i="1"/>
  <c r="L2127" i="1"/>
  <c r="L949" i="1"/>
  <c r="L2128" i="1"/>
  <c r="L522" i="1"/>
  <c r="L2129" i="1"/>
  <c r="L2130" i="1"/>
  <c r="L950" i="1"/>
  <c r="L611" i="1"/>
  <c r="L2131" i="1"/>
  <c r="L2132" i="1"/>
  <c r="L2133" i="1"/>
  <c r="L2134" i="1"/>
  <c r="L582"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462" i="1"/>
  <c r="L2165" i="1"/>
  <c r="L363" i="1"/>
  <c r="L2166" i="1"/>
  <c r="L436" i="1"/>
  <c r="L2167" i="1"/>
  <c r="L2168" i="1"/>
  <c r="L437" i="1"/>
  <c r="L21" i="1"/>
  <c r="L2169" i="1"/>
  <c r="L2170" i="1"/>
  <c r="L2171" i="1"/>
  <c r="L2172" i="1"/>
  <c r="L2173" i="1"/>
  <c r="L2174" i="1"/>
  <c r="L2175" i="1"/>
  <c r="L320" i="1"/>
  <c r="L2176" i="1"/>
  <c r="L2177" i="1"/>
  <c r="L2178" i="1"/>
  <c r="L2179" i="1"/>
  <c r="L2180" i="1"/>
  <c r="L2181" i="1"/>
  <c r="L124" i="1"/>
  <c r="L154" i="1"/>
  <c r="L2182" i="1"/>
  <c r="L2183" i="1"/>
  <c r="L2184" i="1"/>
  <c r="L674" i="1"/>
  <c r="L463" i="1"/>
  <c r="L2185" i="1"/>
  <c r="L2186" i="1"/>
  <c r="L675" i="1"/>
  <c r="L2187" i="1"/>
  <c r="L2188" i="1"/>
  <c r="L2189" i="1"/>
  <c r="L2190" i="1"/>
  <c r="L2191" i="1"/>
  <c r="L2192" i="1"/>
  <c r="L196" i="1"/>
  <c r="L2193" i="1"/>
  <c r="L2194" i="1"/>
  <c r="L2195" i="1"/>
  <c r="L2196" i="1"/>
  <c r="L2197" i="1"/>
  <c r="L2198" i="1"/>
  <c r="L321" i="1"/>
  <c r="L2199" i="1"/>
  <c r="L2200" i="1"/>
  <c r="L2201" i="1"/>
  <c r="L2202" i="1"/>
  <c r="L2203" i="1"/>
  <c r="L2204" i="1"/>
  <c r="L2205" i="1"/>
  <c r="L2206" i="1"/>
  <c r="L2207" i="1"/>
  <c r="L2208" i="1"/>
  <c r="L2209" i="1"/>
  <c r="L2210" i="1"/>
  <c r="L2211" i="1"/>
  <c r="L2212" i="1"/>
  <c r="L90" i="1"/>
  <c r="L364" i="1"/>
  <c r="L241" i="1"/>
  <c r="L2213" i="1"/>
  <c r="L1105" i="1"/>
  <c r="L91" i="1"/>
  <c r="L2215" i="1"/>
  <c r="L2216" i="1"/>
  <c r="L1109" i="1"/>
  <c r="L2442" i="1"/>
  <c r="L2443" i="1"/>
  <c r="L2220" i="1"/>
  <c r="L2454" i="1"/>
  <c r="L2222" i="1"/>
  <c r="L22" i="1"/>
  <c r="L2223" i="1"/>
  <c r="L2224" i="1"/>
  <c r="L2225" i="1"/>
  <c r="L2226" i="1"/>
  <c r="L2227" i="1"/>
  <c r="L2229" i="1"/>
  <c r="L2230" i="1"/>
  <c r="L242" i="1"/>
  <c r="L2231" i="1"/>
  <c r="L2232" i="1"/>
  <c r="L2233" i="1"/>
  <c r="L2234" i="1"/>
  <c r="L2235" i="1"/>
  <c r="L2236" i="1"/>
  <c r="L2237" i="1"/>
  <c r="L2238" i="1"/>
  <c r="L2239" i="1"/>
  <c r="L1158" i="1"/>
  <c r="L896" i="1"/>
  <c r="L2240" i="1"/>
  <c r="L197" i="1"/>
  <c r="L365" i="1"/>
  <c r="L92" i="1"/>
  <c r="L2241" i="1"/>
  <c r="L155" i="1"/>
  <c r="L742" i="1"/>
  <c r="L2242" i="1"/>
  <c r="L2243" i="1"/>
  <c r="L366" i="1"/>
  <c r="L156" i="1"/>
  <c r="L2244" i="1"/>
  <c r="L2245" i="1"/>
  <c r="L2246" i="1"/>
  <c r="L2247" i="1"/>
  <c r="L2248" i="1"/>
  <c r="L2249" i="1"/>
  <c r="L2250" i="1"/>
  <c r="L2251" i="1"/>
  <c r="L2252" i="1"/>
  <c r="L2253" i="1"/>
  <c r="L2254" i="1"/>
  <c r="L2255" i="1"/>
  <c r="L2256" i="1"/>
  <c r="L2257" i="1"/>
  <c r="L2258" i="1"/>
  <c r="L53" i="1"/>
  <c r="L583" i="1"/>
  <c r="L1058" i="1"/>
  <c r="L1167" i="1"/>
  <c r="L612" i="1"/>
  <c r="L1139" i="1"/>
  <c r="L157" i="1"/>
  <c r="L2259" i="1"/>
  <c r="L2260" i="1"/>
  <c r="L2261" i="1"/>
  <c r="L2262" i="1"/>
  <c r="L2263" i="1"/>
  <c r="L2264" i="1"/>
  <c r="L2265" i="1"/>
  <c r="L2266" i="1"/>
  <c r="L2455" i="1"/>
  <c r="L2268" i="1"/>
  <c r="L2269" i="1"/>
  <c r="L676" i="1"/>
  <c r="L677" i="1"/>
  <c r="L897" i="1"/>
  <c r="L243" i="1"/>
  <c r="L2270" i="1"/>
  <c r="L93" i="1"/>
  <c r="L2271" i="1"/>
  <c r="L2272" i="1"/>
  <c r="L2273" i="1"/>
  <c r="L2274" i="1"/>
  <c r="L2275" i="1"/>
  <c r="L158" i="1"/>
  <c r="L2276" i="1"/>
  <c r="L2277" i="1"/>
  <c r="L2278" i="1"/>
  <c r="L2279" i="1"/>
  <c r="L2280" i="1"/>
  <c r="L2281" i="1"/>
  <c r="L2282" i="1"/>
  <c r="L2283" i="1"/>
  <c r="L2284" i="1"/>
  <c r="L2285" i="1"/>
  <c r="L2286" i="1"/>
  <c r="L2287" i="1"/>
  <c r="L2288" i="1"/>
  <c r="L2289" i="1"/>
  <c r="L2290" i="1"/>
  <c r="L523" i="1"/>
  <c r="L2291" i="1"/>
  <c r="L2292" i="1"/>
  <c r="L2293" i="1"/>
  <c r="L2294" i="1"/>
  <c r="L2295" i="1"/>
  <c r="L2296" i="1"/>
  <c r="L2297" i="1"/>
  <c r="L2298" i="1"/>
  <c r="L1159" i="1"/>
  <c r="L2299" i="1"/>
  <c r="L2300" i="1"/>
  <c r="L2301" i="1"/>
  <c r="L2302" i="1"/>
  <c r="L2303" i="1"/>
  <c r="L2304" i="1"/>
  <c r="L2305" i="1"/>
  <c r="L2306" i="1"/>
  <c r="L2307" i="1"/>
  <c r="L2456" i="1"/>
  <c r="L2309" i="1"/>
  <c r="L2310" i="1"/>
  <c r="L2311" i="1"/>
  <c r="L2312" i="1"/>
  <c r="L2457" i="1"/>
  <c r="L2314" i="1"/>
  <c r="L2315" i="1"/>
  <c r="L2316" i="1"/>
  <c r="L2458" i="1"/>
  <c r="L2318" i="1"/>
  <c r="L2319" i="1"/>
  <c r="L2320" i="1"/>
  <c r="L2321" i="1"/>
  <c r="L2322" i="1"/>
  <c r="L2323" i="1"/>
  <c r="L2324" i="1"/>
  <c r="L2325" i="1"/>
  <c r="L159" i="1"/>
  <c r="L2326" i="1"/>
  <c r="L2327" i="1"/>
  <c r="L2328" i="1"/>
  <c r="L2329" i="1"/>
  <c r="L2330" i="1"/>
  <c r="L2331" i="1"/>
  <c r="L2332" i="1"/>
  <c r="L2333" i="1"/>
  <c r="L643" i="1"/>
  <c r="L2334" i="1"/>
  <c r="L2335" i="1"/>
  <c r="L613" i="1"/>
  <c r="L2336" i="1"/>
  <c r="L2337" i="1"/>
  <c r="L94" i="1"/>
  <c r="L2338" i="1"/>
  <c r="L2339" i="1"/>
  <c r="L2340" i="1"/>
  <c r="L464" i="1"/>
  <c r="L550" i="1"/>
  <c r="L2341" i="1"/>
  <c r="L898" i="1"/>
  <c r="L743" i="1"/>
  <c r="L644" i="1"/>
  <c r="L2342" i="1"/>
  <c r="L2343" i="1"/>
  <c r="L54" i="1"/>
  <c r="L1140" i="1"/>
  <c r="L744" i="1"/>
  <c r="L438" i="1"/>
  <c r="L23" i="1"/>
  <c r="L2344" i="1"/>
  <c r="L773" i="1"/>
  <c r="L2345" i="1"/>
  <c r="L2346" i="1"/>
  <c r="L2347" i="1"/>
  <c r="L367" i="1"/>
  <c r="L709" i="1"/>
  <c r="L2219" i="1"/>
  <c r="L2" i="1"/>
  <c r="L756" i="1"/>
  <c r="L710" i="1"/>
  <c r="L1033" i="1"/>
  <c r="L2228" i="1"/>
  <c r="L1034" i="1"/>
  <c r="L926" i="1"/>
  <c r="L262" i="1"/>
  <c r="L198" i="1"/>
  <c r="L24" i="1"/>
  <c r="L368" i="1"/>
  <c r="L2459" i="1"/>
  <c r="L25" i="1"/>
  <c r="L2352" i="1"/>
  <c r="L344" i="1"/>
  <c r="L2354" i="1"/>
  <c r="L645" i="1"/>
  <c r="L1224" i="1"/>
  <c r="L125" i="1"/>
  <c r="L369" i="1"/>
  <c r="L1201" i="1"/>
  <c r="L322" i="1"/>
  <c r="L2357" i="1"/>
  <c r="L2358" i="1"/>
  <c r="L160" i="1"/>
  <c r="L126" i="1"/>
  <c r="L161" i="1"/>
  <c r="L323" i="1"/>
  <c r="L2348" i="1"/>
  <c r="L2360" i="1"/>
  <c r="L2361" i="1"/>
  <c r="L244" i="1"/>
  <c r="L2362" i="1"/>
  <c r="L26" i="1"/>
  <c r="L2363" i="1"/>
  <c r="L1035" i="1"/>
  <c r="L2460" i="1"/>
  <c r="L2461" i="1"/>
  <c r="L2365" i="1"/>
  <c r="L55" i="1"/>
  <c r="L862" i="1"/>
  <c r="L2366" i="1"/>
  <c r="L2367" i="1"/>
  <c r="L2462" i="1"/>
  <c r="L2368" i="1"/>
  <c r="L1788" i="1"/>
  <c r="L2370" i="1"/>
  <c r="L2371" i="1"/>
  <c r="L807" i="1"/>
  <c r="L2372" i="1"/>
  <c r="L324" i="1"/>
  <c r="L245" i="1"/>
  <c r="L246" i="1"/>
  <c r="L2373" i="1"/>
  <c r="L1207" i="1"/>
  <c r="L2375" i="1"/>
  <c r="L370" i="1"/>
  <c r="L199" i="1"/>
  <c r="L247" i="1"/>
  <c r="L248" i="1"/>
  <c r="L249" i="1"/>
  <c r="L287" i="1"/>
  <c r="L1238" i="1"/>
  <c r="G1239" i="1"/>
  <c r="G107" i="1"/>
  <c r="G35" i="1"/>
  <c r="G71" i="1"/>
  <c r="G1240" i="1"/>
  <c r="G218" i="1"/>
  <c r="G108" i="1"/>
  <c r="G135" i="1"/>
  <c r="G1241" i="1"/>
  <c r="G382" i="1"/>
  <c r="G264" i="1"/>
  <c r="G383" i="1"/>
  <c r="G303" i="1"/>
  <c r="G342" i="1"/>
  <c r="G1068" i="1"/>
  <c r="G480" i="1"/>
  <c r="G563" i="1"/>
  <c r="G1242" i="1"/>
  <c r="G36" i="1"/>
  <c r="G1089" i="1"/>
  <c r="G384" i="1"/>
  <c r="G1146" i="1"/>
  <c r="G794" i="1"/>
  <c r="G1141" i="1"/>
  <c r="G852" i="1"/>
  <c r="G601" i="1"/>
  <c r="G602" i="1"/>
  <c r="G795" i="1"/>
  <c r="G796" i="1"/>
  <c r="G797" i="1"/>
  <c r="G1243" i="1"/>
  <c r="G1142" i="1"/>
  <c r="G1070" i="1"/>
  <c r="G1091" i="1"/>
  <c r="G1071" i="1"/>
  <c r="G1119" i="1"/>
  <c r="G1171" i="1"/>
  <c r="G1216" i="1"/>
  <c r="G1430" i="1"/>
  <c r="G1431" i="1"/>
  <c r="G1432" i="1"/>
  <c r="G1433" i="1"/>
  <c r="G1436" i="1"/>
  <c r="G883" i="1"/>
  <c r="G1114" i="1"/>
  <c r="G1092" i="1"/>
  <c r="G2384" i="1"/>
  <c r="G38" i="1"/>
  <c r="G510" i="1"/>
  <c r="G34" i="1"/>
  <c r="G2385" i="1"/>
  <c r="G1437" i="1"/>
  <c r="G1439" i="1"/>
  <c r="G2386" i="1"/>
  <c r="G2387" i="1"/>
  <c r="G2388" i="1"/>
  <c r="G1053" i="1"/>
  <c r="G138" i="1"/>
  <c r="G1244" i="1"/>
  <c r="G1245" i="1"/>
  <c r="G1246" i="1"/>
  <c r="G1440" i="1"/>
  <c r="G1441" i="1"/>
  <c r="G1173" i="1"/>
  <c r="G698" i="1"/>
  <c r="G265" i="1"/>
  <c r="G2396" i="1"/>
  <c r="G304" i="1"/>
  <c r="G1449" i="1"/>
  <c r="G1247" i="1"/>
  <c r="G1175" i="1"/>
  <c r="G1462" i="1"/>
  <c r="G1487" i="1"/>
  <c r="G174" i="1"/>
  <c r="G419" i="1"/>
  <c r="G175" i="1"/>
  <c r="G420" i="1"/>
  <c r="G1488" i="1"/>
  <c r="G1182" i="1"/>
  <c r="G1490" i="1"/>
  <c r="G798" i="1"/>
  <c r="G219" i="1"/>
  <c r="G220" i="1"/>
  <c r="G1248" i="1"/>
  <c r="G1249" i="1"/>
  <c r="G76" i="1"/>
  <c r="G1131" i="1"/>
  <c r="G1491" i="1"/>
  <c r="G1250" i="1"/>
  <c r="G820" i="1"/>
  <c r="G1251" i="1"/>
  <c r="G699" i="1"/>
  <c r="G603" i="1"/>
  <c r="G1252" i="1"/>
  <c r="G1253" i="1"/>
  <c r="G1254" i="1"/>
  <c r="G1255" i="1"/>
  <c r="G1256" i="1"/>
  <c r="G1257" i="1"/>
  <c r="G1258" i="1"/>
  <c r="G1259" i="1"/>
  <c r="G1260" i="1"/>
  <c r="G1492" i="1"/>
  <c r="G1261" i="1"/>
  <c r="G918" i="1"/>
  <c r="G139" i="1"/>
  <c r="G537" i="1"/>
  <c r="G1262" i="1"/>
  <c r="G39" i="1"/>
  <c r="G481" i="1"/>
  <c r="G1132" i="1"/>
  <c r="G452" i="1"/>
  <c r="G40" i="1"/>
  <c r="G41" i="1"/>
  <c r="G385" i="1"/>
  <c r="G112" i="1"/>
  <c r="G728" i="1"/>
  <c r="G482" i="1"/>
  <c r="G511" i="1"/>
  <c r="G3" i="1"/>
  <c r="G1263" i="1"/>
  <c r="G755" i="1"/>
  <c r="G971" i="1"/>
  <c r="G1770" i="1"/>
  <c r="G972" i="1"/>
  <c r="G973" i="1"/>
  <c r="G1784" i="1"/>
  <c r="G1787" i="1"/>
  <c r="G1789" i="1"/>
  <c r="G727" i="1"/>
  <c r="G421" i="1"/>
  <c r="G600" i="1"/>
  <c r="G965" i="1"/>
  <c r="G222" i="1"/>
  <c r="G508" i="1"/>
  <c r="G2369" i="1"/>
  <c r="G880" i="1"/>
  <c r="G2377" i="1"/>
  <c r="G660" i="1"/>
  <c r="G1264" i="1"/>
  <c r="G818" i="1"/>
  <c r="G37" i="1"/>
  <c r="G1168" i="1"/>
  <c r="G223" i="1"/>
  <c r="G417" i="1"/>
  <c r="G1265" i="1"/>
  <c r="G450" i="1"/>
  <c r="G1266" i="1"/>
  <c r="G1267" i="1"/>
  <c r="G1268" i="1"/>
  <c r="G1269" i="1"/>
  <c r="G567" i="1"/>
  <c r="G215" i="1"/>
  <c r="G1172" i="1"/>
  <c r="G538" i="1"/>
  <c r="G1270" i="1"/>
  <c r="G1271" i="1"/>
  <c r="G1272" i="1"/>
  <c r="G1273" i="1"/>
  <c r="G1274" i="1"/>
  <c r="G1047" i="1"/>
  <c r="G2389" i="1"/>
  <c r="G1148" i="1"/>
  <c r="G1152" i="1"/>
  <c r="G1000" i="1"/>
  <c r="G2378" i="1"/>
  <c r="G2379" i="1"/>
  <c r="G2380" i="1"/>
  <c r="G2381" i="1"/>
  <c r="G1135" i="1"/>
  <c r="G216" i="1"/>
  <c r="G1154" i="1"/>
  <c r="G941" i="1"/>
  <c r="G942" i="1"/>
  <c r="G2382" i="1"/>
  <c r="G697" i="1"/>
  <c r="G1275" i="1"/>
  <c r="G1276" i="1"/>
  <c r="G534" i="1"/>
  <c r="G799" i="1"/>
  <c r="G1130" i="1"/>
  <c r="G981" i="1"/>
  <c r="G982" i="1"/>
  <c r="G72" i="1"/>
  <c r="G2397" i="1"/>
  <c r="G2398" i="1"/>
  <c r="G821" i="1"/>
  <c r="G1277" i="1"/>
  <c r="G1278" i="1"/>
  <c r="G1279" i="1"/>
  <c r="G73" i="1"/>
  <c r="G1121" i="1"/>
  <c r="G307" i="1"/>
  <c r="G819" i="1"/>
  <c r="G729" i="1"/>
  <c r="G1013" i="1"/>
  <c r="G2399" i="1"/>
  <c r="G1127" i="1"/>
  <c r="G1128" i="1"/>
  <c r="G1280" i="1"/>
  <c r="G1281" i="1"/>
  <c r="G1282" i="1"/>
  <c r="G1283" i="1"/>
  <c r="G1284" i="1"/>
  <c r="G1285" i="1"/>
  <c r="G1286" i="1"/>
  <c r="G1287" i="1"/>
  <c r="G1288" i="1"/>
  <c r="G1289" i="1"/>
  <c r="G1290" i="1"/>
  <c r="G1291" i="1"/>
  <c r="G1292" i="1"/>
  <c r="G730" i="1"/>
  <c r="G1293" i="1"/>
  <c r="G540" i="1"/>
  <c r="G1294" i="1"/>
  <c r="G1295" i="1"/>
  <c r="G1494" i="1"/>
  <c r="G628" i="1"/>
  <c r="G1296" i="1"/>
  <c r="G260" i="1"/>
  <c r="G1495" i="1"/>
  <c r="G1297" i="1"/>
  <c r="G1497" i="1"/>
  <c r="G1501" i="1"/>
  <c r="G1502" i="1"/>
  <c r="G1504" i="1"/>
  <c r="G1298" i="1"/>
  <c r="G176" i="1"/>
  <c r="G483" i="1"/>
  <c r="G1299" i="1"/>
  <c r="G308" i="1"/>
  <c r="G77" i="1"/>
  <c r="G1300" i="1"/>
  <c r="G629" i="1"/>
  <c r="G1301" i="1"/>
  <c r="G1302" i="1"/>
  <c r="G177" i="1"/>
  <c r="G884" i="1"/>
  <c r="G268" i="1"/>
  <c r="G700" i="1"/>
  <c r="G1303" i="1"/>
  <c r="G1120" i="1"/>
  <c r="G42" i="1"/>
  <c r="G453" i="1"/>
  <c r="G387" i="1"/>
  <c r="G388" i="1"/>
  <c r="G1304" i="1"/>
  <c r="G757" i="1"/>
  <c r="G113" i="1"/>
  <c r="G731" i="1"/>
  <c r="G569" i="1"/>
  <c r="G1790" i="1"/>
  <c r="G178" i="1"/>
  <c r="G662" i="1"/>
  <c r="G1305" i="1"/>
  <c r="G43" i="1"/>
  <c r="G78" i="1"/>
  <c r="G224" i="1"/>
  <c r="G261" i="1"/>
  <c r="G225" i="1"/>
  <c r="G630" i="1"/>
  <c r="G1306" i="1"/>
  <c r="G302" i="1"/>
  <c r="G484" i="1"/>
  <c r="G512" i="1"/>
  <c r="G822" i="1"/>
  <c r="G513" i="1"/>
  <c r="G1505" i="1"/>
  <c r="G1124" i="1"/>
  <c r="G823" i="1"/>
  <c r="G541" i="1"/>
  <c r="G114" i="1"/>
  <c r="G800" i="1"/>
  <c r="G140" i="1"/>
  <c r="G226" i="1"/>
  <c r="G269" i="1"/>
  <c r="G389" i="1"/>
  <c r="G853" i="1"/>
  <c r="G758" i="1"/>
  <c r="G542" i="1"/>
  <c r="G570" i="1"/>
  <c r="G885" i="1"/>
  <c r="G886" i="1"/>
  <c r="G1307" i="1"/>
  <c r="G543" i="1"/>
  <c r="G997" i="1"/>
  <c r="G544" i="1"/>
  <c r="G571" i="1"/>
  <c r="G854" i="1"/>
  <c r="G179" i="1"/>
  <c r="G621" i="1"/>
  <c r="G454" i="1"/>
  <c r="G1166" i="1"/>
  <c r="G2390" i="1"/>
  <c r="G2391" i="1"/>
  <c r="G2392" i="1"/>
  <c r="G227" i="1"/>
  <c r="G604" i="1"/>
  <c r="G485" i="1"/>
  <c r="G1308" i="1"/>
  <c r="G171" i="1"/>
  <c r="G1234" i="1"/>
  <c r="G1235" i="1"/>
  <c r="G1236" i="1"/>
  <c r="G1309" i="1"/>
  <c r="G919" i="1"/>
  <c r="G759" i="1"/>
  <c r="G180" i="1"/>
  <c r="G1237" i="1"/>
  <c r="G605" i="1"/>
  <c r="G228" i="1"/>
  <c r="G2393" i="1"/>
  <c r="G2394" i="1"/>
  <c r="G2395" i="1"/>
  <c r="G115" i="1"/>
  <c r="G1310" i="1"/>
  <c r="G801" i="1"/>
  <c r="G545" i="1"/>
  <c r="G1001" i="1"/>
  <c r="G1002" i="1"/>
  <c r="G1030" i="1"/>
  <c r="G1311" i="1"/>
  <c r="G1003" i="1"/>
  <c r="G1031" i="1"/>
  <c r="G701" i="1"/>
  <c r="G390" i="1"/>
  <c r="G1312" i="1"/>
  <c r="G1313" i="1"/>
  <c r="G1314" i="1"/>
  <c r="G1315" i="1"/>
  <c r="G1316" i="1"/>
  <c r="G631" i="1"/>
  <c r="G1317" i="1"/>
  <c r="G1318" i="1"/>
  <c r="G1319" i="1"/>
  <c r="G632" i="1"/>
  <c r="G663" i="1"/>
  <c r="G664" i="1"/>
  <c r="G1320" i="1"/>
  <c r="G514" i="1"/>
  <c r="G1321" i="1"/>
  <c r="G141" i="1"/>
  <c r="G1322" i="1"/>
  <c r="G606" i="1"/>
  <c r="G607" i="1"/>
  <c r="G515" i="1"/>
  <c r="G391" i="1"/>
  <c r="G608" i="1"/>
  <c r="G423" i="1"/>
  <c r="G1323" i="1"/>
  <c r="G855" i="1"/>
  <c r="G572" i="1"/>
  <c r="G760" i="1"/>
  <c r="G455" i="1"/>
  <c r="G270" i="1"/>
  <c r="G4" i="1"/>
  <c r="G259" i="1"/>
  <c r="G271" i="1"/>
  <c r="G1324" i="1"/>
  <c r="G345" i="1"/>
  <c r="G346" i="1"/>
  <c r="G347" i="1"/>
  <c r="G1325" i="1"/>
  <c r="G1326" i="1"/>
  <c r="G1327" i="1"/>
  <c r="G1328" i="1"/>
  <c r="G726" i="1"/>
  <c r="G887" i="1"/>
  <c r="G1329" i="1"/>
  <c r="G1330" i="1"/>
  <c r="G1331" i="1"/>
  <c r="G1332" i="1"/>
  <c r="G1333" i="1"/>
  <c r="G1334" i="1"/>
  <c r="G1335" i="1"/>
  <c r="G181" i="1"/>
  <c r="G1336" i="1"/>
  <c r="G1337" i="1"/>
  <c r="G761" i="1"/>
  <c r="G1338" i="1"/>
  <c r="G888" i="1"/>
  <c r="G889" i="1"/>
  <c r="G920" i="1"/>
  <c r="G1507" i="1"/>
  <c r="G890" i="1"/>
  <c r="G1339" i="1"/>
  <c r="G1133" i="1"/>
  <c r="G1340" i="1"/>
  <c r="G702" i="1"/>
  <c r="G573" i="1"/>
  <c r="G732" i="1"/>
  <c r="G456" i="1"/>
  <c r="G1341" i="1"/>
  <c r="G1342" i="1"/>
  <c r="G762" i="1"/>
  <c r="G424" i="1"/>
  <c r="G574" i="1"/>
  <c r="G1343" i="1"/>
  <c r="G1344" i="1"/>
  <c r="G546" i="1"/>
  <c r="G1345" i="1"/>
  <c r="G856" i="1"/>
  <c r="G516" i="1"/>
  <c r="G1346" i="1"/>
  <c r="G44" i="1"/>
  <c r="G1347" i="1"/>
  <c r="G1348" i="1"/>
  <c r="G1349" i="1"/>
  <c r="G1350" i="1"/>
  <c r="G1351" i="1"/>
  <c r="G1156" i="1"/>
  <c r="G1352" i="1"/>
  <c r="G1353" i="1"/>
  <c r="G1354" i="1"/>
  <c r="G1157" i="1"/>
  <c r="G1355" i="1"/>
  <c r="G733" i="1"/>
  <c r="G1356" i="1"/>
  <c r="G633" i="1"/>
  <c r="G891" i="1"/>
  <c r="G5" i="1"/>
  <c r="G309" i="1"/>
  <c r="G272" i="1"/>
  <c r="G310" i="1"/>
  <c r="G1357" i="1"/>
  <c r="G575" i="1"/>
  <c r="G45" i="1"/>
  <c r="G634" i="1"/>
  <c r="G824" i="1"/>
  <c r="G1509" i="1"/>
  <c r="G1510" i="1"/>
  <c r="G1511" i="1"/>
  <c r="G1512" i="1"/>
  <c r="G1513" i="1"/>
  <c r="G1514" i="1"/>
  <c r="G1515" i="1"/>
  <c r="G1516" i="1"/>
  <c r="G1517" i="1"/>
  <c r="G1518" i="1"/>
  <c r="G1520" i="1"/>
  <c r="G1521" i="1"/>
  <c r="G425" i="1"/>
  <c r="G946" i="1"/>
  <c r="G734" i="1"/>
  <c r="G802" i="1"/>
  <c r="G1358" i="1"/>
  <c r="G1359" i="1"/>
  <c r="G1360" i="1"/>
  <c r="G182" i="1"/>
  <c r="G1205" i="1"/>
  <c r="G273" i="1"/>
  <c r="G311" i="1"/>
  <c r="G348" i="1"/>
  <c r="G392" i="1"/>
  <c r="G229" i="1"/>
  <c r="G274" i="1"/>
  <c r="G803" i="1"/>
  <c r="G1361" i="1"/>
  <c r="G1362" i="1"/>
  <c r="G393" i="1"/>
  <c r="G1363" i="1"/>
  <c r="G665" i="1"/>
  <c r="G1364" i="1"/>
  <c r="G6" i="1"/>
  <c r="G457" i="1"/>
  <c r="G1365" i="1"/>
  <c r="G79" i="1"/>
  <c r="G666" i="1"/>
  <c r="G667" i="1"/>
  <c r="G1178" i="1"/>
  <c r="G46" i="1"/>
  <c r="G426" i="1"/>
  <c r="G312" i="1"/>
  <c r="G1366" i="1"/>
  <c r="G47" i="1"/>
  <c r="G1367" i="1"/>
  <c r="G825" i="1"/>
  <c r="G857" i="1"/>
  <c r="G142" i="1"/>
  <c r="G763" i="1"/>
  <c r="G183" i="1"/>
  <c r="G1368" i="1"/>
  <c r="G1369" i="1"/>
  <c r="G1370" i="1"/>
  <c r="G7" i="1"/>
  <c r="G764" i="1"/>
  <c r="G275" i="1"/>
  <c r="G1371" i="1"/>
  <c r="G1372" i="1"/>
  <c r="G974" i="1"/>
  <c r="G804" i="1"/>
  <c r="G184" i="1"/>
  <c r="G1373" i="1"/>
  <c r="G938" i="1"/>
  <c r="G635" i="1"/>
  <c r="G668" i="1"/>
  <c r="G669" i="1"/>
  <c r="G703" i="1"/>
  <c r="G735" i="1"/>
  <c r="G736" i="1"/>
  <c r="G8" i="1"/>
  <c r="G1796" i="1"/>
  <c r="G1374" i="1"/>
  <c r="G1375" i="1"/>
  <c r="G1376" i="1"/>
  <c r="G1377" i="1"/>
  <c r="G1378" i="1"/>
  <c r="G1187" i="1"/>
  <c r="G751" i="1"/>
  <c r="G817" i="1"/>
  <c r="G792" i="1"/>
  <c r="G723" i="1"/>
  <c r="G1233" i="1"/>
  <c r="G724" i="1"/>
  <c r="G984" i="1"/>
  <c r="G1379" i="1"/>
  <c r="G704" i="1"/>
  <c r="G705" i="1"/>
  <c r="G1225" i="1"/>
  <c r="G1226" i="1"/>
  <c r="G1380" i="1"/>
  <c r="G1381" i="1"/>
  <c r="G477" i="1"/>
  <c r="G1523" i="1"/>
  <c r="G1382" i="1"/>
  <c r="G1383" i="1"/>
  <c r="G1384" i="1"/>
  <c r="G1385" i="1"/>
  <c r="G1386" i="1"/>
  <c r="G1387" i="1"/>
  <c r="G1388" i="1"/>
  <c r="G1389" i="1"/>
  <c r="G1390" i="1"/>
  <c r="G1391" i="1"/>
  <c r="G1392" i="1"/>
  <c r="G1524" i="1"/>
  <c r="G1011" i="1"/>
  <c r="G1393" i="1"/>
  <c r="G1150" i="1"/>
  <c r="G1527" i="1"/>
  <c r="G1528" i="1"/>
  <c r="G1188" i="1"/>
  <c r="G1195" i="1"/>
  <c r="G1206" i="1"/>
  <c r="G143" i="1"/>
  <c r="G998" i="1"/>
  <c r="G1394" i="1"/>
  <c r="G1210" i="1"/>
  <c r="G1212" i="1"/>
  <c r="G1531" i="1"/>
  <c r="G1395" i="1"/>
  <c r="G1396" i="1"/>
  <c r="G1397" i="1"/>
  <c r="G1533" i="1"/>
  <c r="G1534" i="1"/>
  <c r="G1535" i="1"/>
  <c r="G1398" i="1"/>
  <c r="G1208" i="1"/>
  <c r="G1399" i="1"/>
  <c r="G1536" i="1"/>
  <c r="G1400" i="1"/>
  <c r="G1537" i="1"/>
  <c r="G1401" i="1"/>
  <c r="G276" i="1"/>
  <c r="G1544" i="1"/>
  <c r="G1402" i="1"/>
  <c r="G1403" i="1"/>
  <c r="G1404" i="1"/>
  <c r="G1405" i="1"/>
  <c r="G1406" i="1"/>
  <c r="G1407" i="1"/>
  <c r="G1408" i="1"/>
  <c r="G1409" i="1"/>
  <c r="G1410" i="1"/>
  <c r="G1411" i="1"/>
  <c r="G1412" i="1"/>
  <c r="G1413" i="1"/>
  <c r="G1111" i="1"/>
  <c r="G1181" i="1"/>
  <c r="G1183" i="1"/>
  <c r="G1138" i="1"/>
  <c r="G1414" i="1"/>
  <c r="G1415" i="1"/>
  <c r="G1416" i="1"/>
  <c r="G1112" i="1"/>
  <c r="G1574" i="1"/>
  <c r="G1418" i="1"/>
  <c r="G1203" i="1"/>
  <c r="G1419" i="1"/>
  <c r="G1420" i="1"/>
  <c r="G1421" i="1"/>
  <c r="G1422" i="1"/>
  <c r="G349" i="1"/>
  <c r="G1691" i="1"/>
  <c r="G1107" i="1"/>
  <c r="G1423" i="1"/>
  <c r="G1424" i="1"/>
  <c r="G1425" i="1"/>
  <c r="G1426" i="1"/>
  <c r="G1427" i="1"/>
  <c r="G1428" i="1"/>
  <c r="G1429" i="1"/>
  <c r="G313" i="1"/>
  <c r="G1184" i="1"/>
  <c r="G858" i="1"/>
  <c r="G350" i="1"/>
  <c r="G1692" i="1"/>
  <c r="G1693" i="1"/>
  <c r="G1697" i="1"/>
  <c r="G1698" i="1"/>
  <c r="G1699" i="1"/>
  <c r="G1700" i="1"/>
  <c r="G1434" i="1"/>
  <c r="G1435" i="1"/>
  <c r="G1199" i="1"/>
  <c r="G507" i="1"/>
  <c r="G427" i="1"/>
  <c r="G1438" i="1"/>
  <c r="G1701" i="1"/>
  <c r="G1702" i="1"/>
  <c r="G351" i="1"/>
  <c r="G1704" i="1"/>
  <c r="G985" i="1"/>
  <c r="G1442" i="1"/>
  <c r="G1443" i="1"/>
  <c r="G1444" i="1"/>
  <c r="G1445" i="1"/>
  <c r="G1446" i="1"/>
  <c r="G1447" i="1"/>
  <c r="G1448" i="1"/>
  <c r="G597" i="1"/>
  <c r="G1450" i="1"/>
  <c r="G1451" i="1"/>
  <c r="G1452" i="1"/>
  <c r="G1453" i="1"/>
  <c r="G1454" i="1"/>
  <c r="G1455" i="1"/>
  <c r="G1456" i="1"/>
  <c r="G1457" i="1"/>
  <c r="G1458" i="1"/>
  <c r="G1459" i="1"/>
  <c r="G1460" i="1"/>
  <c r="G1461" i="1"/>
  <c r="G230" i="1"/>
  <c r="G978" i="1"/>
  <c r="G1463" i="1"/>
  <c r="G1464" i="1"/>
  <c r="G1465" i="1"/>
  <c r="G1466" i="1"/>
  <c r="G1467" i="1"/>
  <c r="G1468" i="1"/>
  <c r="G1469" i="1"/>
  <c r="G1470" i="1"/>
  <c r="G1471" i="1"/>
  <c r="G1472" i="1"/>
  <c r="G1473" i="1"/>
  <c r="G1048" i="1"/>
  <c r="G1474" i="1"/>
  <c r="G1475" i="1"/>
  <c r="G1476" i="1"/>
  <c r="G1477" i="1"/>
  <c r="G1478" i="1"/>
  <c r="G1479" i="1"/>
  <c r="G1480" i="1"/>
  <c r="G1481" i="1"/>
  <c r="G1482" i="1"/>
  <c r="G1483" i="1"/>
  <c r="G416" i="1"/>
  <c r="G2349" i="1"/>
  <c r="G2350" i="1"/>
  <c r="G2400" i="1"/>
  <c r="G2401" i="1"/>
  <c r="G2402" i="1"/>
  <c r="G1484" i="1"/>
  <c r="G1485" i="1"/>
  <c r="G1486" i="1"/>
  <c r="G1706" i="1"/>
  <c r="G1709" i="1"/>
  <c r="G1489" i="1"/>
  <c r="G1069" i="1"/>
  <c r="G1710" i="1"/>
  <c r="G1711" i="1"/>
  <c r="G1493" i="1"/>
  <c r="G1712" i="1"/>
  <c r="G850" i="1"/>
  <c r="G1496" i="1"/>
  <c r="G1713" i="1"/>
  <c r="G1498" i="1"/>
  <c r="G1499" i="1"/>
  <c r="G1500" i="1"/>
  <c r="G1714" i="1"/>
  <c r="G1103" i="1"/>
  <c r="G1503" i="1"/>
  <c r="G1227" i="1"/>
  <c r="G1228" i="1"/>
  <c r="G1715" i="1"/>
  <c r="G1506" i="1"/>
  <c r="G1716" i="1"/>
  <c r="G1508" i="1"/>
  <c r="G1717" i="1"/>
  <c r="G1718" i="1"/>
  <c r="G1719" i="1"/>
  <c r="G1720" i="1"/>
  <c r="G1721" i="1"/>
  <c r="G1722" i="1"/>
  <c r="G1723" i="1"/>
  <c r="G1724" i="1"/>
  <c r="G1220" i="1"/>
  <c r="G1726" i="1"/>
  <c r="G1519" i="1"/>
  <c r="G1737" i="1"/>
  <c r="G1748" i="1"/>
  <c r="G1749" i="1"/>
  <c r="G1104" i="1"/>
  <c r="G1750" i="1"/>
  <c r="G1751" i="1"/>
  <c r="G1522" i="1"/>
  <c r="G1752" i="1"/>
  <c r="G1753" i="1"/>
  <c r="G1525" i="1"/>
  <c r="G1526" i="1"/>
  <c r="G1754" i="1"/>
  <c r="G1755" i="1"/>
  <c r="G947" i="1"/>
  <c r="G1756" i="1"/>
  <c r="G1757" i="1"/>
  <c r="G1529" i="1"/>
  <c r="G1530" i="1"/>
  <c r="G1758" i="1"/>
  <c r="G1532" i="1"/>
  <c r="G1164" i="1"/>
  <c r="G1759" i="1"/>
  <c r="G1760" i="1"/>
  <c r="G277" i="1"/>
  <c r="G1761" i="1"/>
  <c r="G1762" i="1"/>
  <c r="G1538" i="1"/>
  <c r="G1539" i="1"/>
  <c r="G1540" i="1"/>
  <c r="G1541" i="1"/>
  <c r="G1542" i="1"/>
  <c r="G517" i="1"/>
  <c r="G737" i="1"/>
  <c r="G706" i="1"/>
  <c r="G1543" i="1"/>
  <c r="G9" i="1"/>
  <c r="G1763" i="1"/>
  <c r="G1545" i="1"/>
  <c r="G1546" i="1"/>
  <c r="G1547" i="1"/>
  <c r="G1548" i="1"/>
  <c r="G1549" i="1"/>
  <c r="G1550" i="1"/>
  <c r="G278" i="1"/>
  <c r="G231" i="1"/>
  <c r="G1551" i="1"/>
  <c r="G1552" i="1"/>
  <c r="G1553" i="1"/>
  <c r="G859" i="1"/>
  <c r="G1554" i="1"/>
  <c r="G1555" i="1"/>
  <c r="G1137" i="1"/>
  <c r="G1804" i="1"/>
  <c r="G609" i="1"/>
  <c r="G352" i="1"/>
  <c r="G1556" i="1"/>
  <c r="G1557" i="1"/>
  <c r="G1805" i="1"/>
  <c r="G2403" i="1"/>
  <c r="G1558" i="1"/>
  <c r="G1559" i="1"/>
  <c r="G1560" i="1"/>
  <c r="G80" i="1"/>
  <c r="G921" i="1"/>
  <c r="G1561" i="1"/>
  <c r="G1562" i="1"/>
  <c r="G1563" i="1"/>
  <c r="G1564" i="1"/>
  <c r="G1565" i="1"/>
  <c r="G2404" i="1"/>
  <c r="G478" i="1"/>
  <c r="G2412" i="1"/>
  <c r="G2413" i="1"/>
  <c r="G2405" i="1"/>
  <c r="G566" i="1"/>
  <c r="G1566" i="1"/>
  <c r="G2414" i="1"/>
  <c r="G2406" i="1"/>
  <c r="G1567" i="1"/>
  <c r="G1568" i="1"/>
  <c r="G2407" i="1"/>
  <c r="G793" i="1"/>
  <c r="G1569" i="1"/>
  <c r="G2415" i="1"/>
  <c r="G2416" i="1"/>
  <c r="G2417" i="1"/>
  <c r="G2418" i="1"/>
  <c r="G1570" i="1"/>
  <c r="G1571" i="1"/>
  <c r="G2419" i="1"/>
  <c r="G1572" i="1"/>
  <c r="G2420" i="1"/>
  <c r="G2421" i="1"/>
  <c r="G2422" i="1"/>
  <c r="G1573" i="1"/>
  <c r="G2423" i="1"/>
  <c r="G2424" i="1"/>
  <c r="G2425" i="1"/>
  <c r="G340" i="1"/>
  <c r="G428" i="1"/>
  <c r="G2426" i="1"/>
  <c r="G826" i="1"/>
  <c r="G2427" i="1"/>
  <c r="G2428" i="1"/>
  <c r="G1575" i="1"/>
  <c r="G2429" i="1"/>
  <c r="G2430" i="1"/>
  <c r="G2408" i="1"/>
  <c r="G1576" i="1"/>
  <c r="G1577" i="1"/>
  <c r="G232" i="1"/>
  <c r="G986" i="1"/>
  <c r="G305" i="1"/>
  <c r="G1578" i="1"/>
  <c r="G1579" i="1"/>
  <c r="G1580" i="1"/>
  <c r="G1581" i="1"/>
  <c r="G1582" i="1"/>
  <c r="G221" i="1"/>
  <c r="G1583" i="1"/>
  <c r="G922" i="1"/>
  <c r="G509" i="1"/>
  <c r="G1584" i="1"/>
  <c r="G1585" i="1"/>
  <c r="G1586" i="1"/>
  <c r="G2431" i="1"/>
  <c r="G1094" i="1"/>
  <c r="G1113" i="1"/>
  <c r="G479" i="1"/>
  <c r="G1587" i="1"/>
  <c r="G144" i="1"/>
  <c r="G233" i="1"/>
  <c r="G1014" i="1"/>
  <c r="G1588" i="1"/>
  <c r="G279" i="1"/>
  <c r="G1589" i="1"/>
  <c r="G1590" i="1"/>
  <c r="G547" i="1"/>
  <c r="G1015" i="1"/>
  <c r="G1016" i="1"/>
  <c r="G2432" i="1"/>
  <c r="G2383" i="1"/>
  <c r="G1591" i="1"/>
  <c r="G1592" i="1"/>
  <c r="G1593" i="1"/>
  <c r="G1594" i="1"/>
  <c r="G1595" i="1"/>
  <c r="G116" i="1"/>
  <c r="G1596" i="1"/>
  <c r="G234" i="1"/>
  <c r="G1597" i="1"/>
  <c r="G1598" i="1"/>
  <c r="G1599" i="1"/>
  <c r="G1600" i="1"/>
  <c r="G1601" i="1"/>
  <c r="G1602" i="1"/>
  <c r="G827" i="1"/>
  <c r="G1221" i="1"/>
  <c r="G1603" i="1"/>
  <c r="G765" i="1"/>
  <c r="G1604" i="1"/>
  <c r="G975" i="1"/>
  <c r="G805" i="1"/>
  <c r="G1605" i="1"/>
  <c r="G394" i="1"/>
  <c r="G738" i="1"/>
  <c r="G1606" i="1"/>
  <c r="G576" i="1"/>
  <c r="G145" i="1"/>
  <c r="G1607" i="1"/>
  <c r="G670" i="1"/>
  <c r="G1608" i="1"/>
  <c r="G1609" i="1"/>
  <c r="G1610" i="1"/>
  <c r="G610" i="1"/>
  <c r="G1611" i="1"/>
  <c r="G146" i="1"/>
  <c r="G828" i="1"/>
  <c r="G577" i="1"/>
  <c r="G1612" i="1"/>
  <c r="G1613" i="1"/>
  <c r="G1004" i="1"/>
  <c r="G987" i="1"/>
  <c r="G766" i="1"/>
  <c r="G671" i="1"/>
  <c r="G1614" i="1"/>
  <c r="G486" i="1"/>
  <c r="G988" i="1"/>
  <c r="G235" i="1"/>
  <c r="G185" i="1"/>
  <c r="G1615" i="1"/>
  <c r="G1616" i="1"/>
  <c r="G1617" i="1"/>
  <c r="G1618" i="1"/>
  <c r="G2013" i="1"/>
  <c r="G1811" i="1"/>
  <c r="G1812" i="1"/>
  <c r="G1619" i="1"/>
  <c r="G1620" i="1"/>
  <c r="G1822" i="1"/>
  <c r="G1831" i="1"/>
  <c r="G1621" i="1"/>
  <c r="G1018" i="1"/>
  <c r="G1622" i="1"/>
  <c r="G1623" i="1"/>
  <c r="G1624" i="1"/>
  <c r="G1625" i="1"/>
  <c r="G117" i="1"/>
  <c r="G1626" i="1"/>
  <c r="G1627" i="1"/>
  <c r="G1628" i="1"/>
  <c r="G1629" i="1"/>
  <c r="G1630" i="1"/>
  <c r="G1631" i="1"/>
  <c r="G1632" i="1"/>
  <c r="G1633" i="1"/>
  <c r="G1634" i="1"/>
  <c r="G1635" i="1"/>
  <c r="G1636" i="1"/>
  <c r="G1637" i="1"/>
  <c r="G1638" i="1"/>
  <c r="G81" i="1"/>
  <c r="G1639" i="1"/>
  <c r="G2433" i="1"/>
  <c r="G1640" i="1"/>
  <c r="G1641" i="1"/>
  <c r="G1642" i="1"/>
  <c r="G1643" i="1"/>
  <c r="G1644" i="1"/>
  <c r="G1645" i="1"/>
  <c r="G1646" i="1"/>
  <c r="G1647" i="1"/>
  <c r="G1648" i="1"/>
  <c r="G395" i="1"/>
  <c r="G1649" i="1"/>
  <c r="G1650" i="1"/>
  <c r="G1651" i="1"/>
  <c r="G1652" i="1"/>
  <c r="G1653" i="1"/>
  <c r="G1654" i="1"/>
  <c r="G518" i="1"/>
  <c r="G118" i="1"/>
  <c r="G1655" i="1"/>
  <c r="G1656" i="1"/>
  <c r="G1657" i="1"/>
  <c r="G1658" i="1"/>
  <c r="G1659" i="1"/>
  <c r="G186" i="1"/>
  <c r="G1660" i="1"/>
  <c r="G1661" i="1"/>
  <c r="G1662" i="1"/>
  <c r="G1663" i="1"/>
  <c r="G1664" i="1"/>
  <c r="G1665" i="1"/>
  <c r="G1005" i="1"/>
  <c r="G1666" i="1"/>
  <c r="G1667" i="1"/>
  <c r="G1668" i="1"/>
  <c r="G1669" i="1"/>
  <c r="G1670" i="1"/>
  <c r="G1671" i="1"/>
  <c r="G1672" i="1"/>
  <c r="G1673" i="1"/>
  <c r="G1057" i="1"/>
  <c r="G1674" i="1"/>
  <c r="G1675" i="1"/>
  <c r="G767" i="1"/>
  <c r="G1676" i="1"/>
  <c r="G1677" i="1"/>
  <c r="G1678" i="1"/>
  <c r="G1679" i="1"/>
  <c r="G187" i="1"/>
  <c r="G1680" i="1"/>
  <c r="G1681" i="1"/>
  <c r="G672" i="1"/>
  <c r="G1682" i="1"/>
  <c r="G1683" i="1"/>
  <c r="G1684" i="1"/>
  <c r="G1685" i="1"/>
  <c r="G637" i="1"/>
  <c r="G1686" i="1"/>
  <c r="G1687" i="1"/>
  <c r="G1688" i="1"/>
  <c r="G638" i="1"/>
  <c r="G1689" i="1"/>
  <c r="G119" i="1"/>
  <c r="G353" i="1"/>
  <c r="G1690" i="1"/>
  <c r="G1222" i="1"/>
  <c r="G1764" i="1"/>
  <c r="G1040" i="1"/>
  <c r="G1694" i="1"/>
  <c r="G354" i="1"/>
  <c r="G1695" i="1"/>
  <c r="G487" i="1"/>
  <c r="G1696" i="1"/>
  <c r="G1765" i="1"/>
  <c r="G1134" i="1"/>
  <c r="G692" i="1"/>
  <c r="G1041" i="1"/>
  <c r="G693" i="1"/>
  <c r="G939" i="1"/>
  <c r="G1703" i="1"/>
  <c r="G1766" i="1"/>
  <c r="G1705" i="1"/>
  <c r="G1767" i="1"/>
  <c r="G1771" i="1"/>
  <c r="G1707" i="1"/>
  <c r="G429" i="1"/>
  <c r="G1708" i="1"/>
  <c r="G1772" i="1"/>
  <c r="G1775" i="1"/>
  <c r="G1776" i="1"/>
  <c r="G1777" i="1"/>
  <c r="G1782" i="1"/>
  <c r="G1783" i="1"/>
  <c r="G1786" i="1"/>
  <c r="G532" i="1"/>
  <c r="G1791" i="1"/>
  <c r="G1794" i="1"/>
  <c r="G1204" i="1"/>
  <c r="G1797" i="1"/>
  <c r="G966" i="1"/>
  <c r="G1800" i="1"/>
  <c r="G1042" i="1"/>
  <c r="G1801" i="1"/>
  <c r="G1200" i="1"/>
  <c r="G1802" i="1"/>
  <c r="G1803" i="1"/>
  <c r="G1725" i="1"/>
  <c r="G829" i="1"/>
  <c r="G1807" i="1"/>
  <c r="G1727" i="1"/>
  <c r="G1728" i="1"/>
  <c r="G1729" i="1"/>
  <c r="G1730" i="1"/>
  <c r="G1731" i="1"/>
  <c r="G1732" i="1"/>
  <c r="G1733" i="1"/>
  <c r="G1734" i="1"/>
  <c r="G1735" i="1"/>
  <c r="G1736" i="1"/>
  <c r="G1229" i="1"/>
  <c r="G1738" i="1"/>
  <c r="G1739" i="1"/>
  <c r="G1740" i="1"/>
  <c r="G1741" i="1"/>
  <c r="G1742" i="1"/>
  <c r="G1743" i="1"/>
  <c r="G1744" i="1"/>
  <c r="G1006" i="1"/>
  <c r="G1745" i="1"/>
  <c r="G1746" i="1"/>
  <c r="G1747" i="1"/>
  <c r="G1808" i="1"/>
  <c r="G1815" i="1"/>
  <c r="G1819" i="1"/>
  <c r="G1820" i="1"/>
  <c r="G1821" i="1"/>
  <c r="G1834" i="1"/>
  <c r="G1835" i="1"/>
  <c r="G1836" i="1"/>
  <c r="G1214" i="1"/>
  <c r="G1837" i="1"/>
  <c r="G1839" i="1"/>
  <c r="G1840" i="1"/>
  <c r="G1842" i="1"/>
  <c r="G1843" i="1"/>
  <c r="G1844" i="1"/>
  <c r="G1845" i="1"/>
  <c r="G1846" i="1"/>
  <c r="G1847" i="1"/>
  <c r="G1850" i="1"/>
  <c r="G1023" i="1"/>
  <c r="G999" i="1"/>
  <c r="G1230" i="1"/>
  <c r="G1768" i="1"/>
  <c r="G923" i="1"/>
  <c r="G1851" i="1"/>
  <c r="G2032" i="1"/>
  <c r="G2033" i="1"/>
  <c r="G860" i="1"/>
  <c r="G739" i="1"/>
  <c r="G82" i="1"/>
  <c r="G1769" i="1"/>
  <c r="G2434" i="1"/>
  <c r="G2034" i="1"/>
  <c r="G1852" i="1"/>
  <c r="G1853" i="1"/>
  <c r="G1773" i="1"/>
  <c r="G1774" i="1"/>
  <c r="G1854" i="1"/>
  <c r="G598" i="1"/>
  <c r="G599" i="1"/>
  <c r="G48" i="1"/>
  <c r="G1778" i="1"/>
  <c r="G1779" i="1"/>
  <c r="G1780" i="1"/>
  <c r="G1781" i="1"/>
  <c r="G1217" i="1"/>
  <c r="G1855" i="1"/>
  <c r="G1996" i="1"/>
  <c r="G1785" i="1"/>
  <c r="G280" i="1"/>
  <c r="G1858" i="1"/>
  <c r="G2001" i="1"/>
  <c r="G2002" i="1"/>
  <c r="G2409" i="1"/>
  <c r="G2003" i="1"/>
  <c r="G1859" i="1"/>
  <c r="G10" i="1"/>
  <c r="G948" i="1"/>
  <c r="G49" i="1"/>
  <c r="G1792" i="1"/>
  <c r="G1793" i="1"/>
  <c r="G1860" i="1"/>
  <c r="G1795" i="1"/>
  <c r="G2435" i="1"/>
  <c r="G1863" i="1"/>
  <c r="G1798" i="1"/>
  <c r="G1799" i="1"/>
  <c r="G1948" i="1"/>
  <c r="G2436" i="1"/>
  <c r="G1949" i="1"/>
  <c r="G1950" i="1"/>
  <c r="G1218" i="1"/>
  <c r="G1951" i="1"/>
  <c r="G2437" i="1"/>
  <c r="G639" i="1"/>
  <c r="G2004" i="1"/>
  <c r="G1806" i="1"/>
  <c r="G1952" i="1"/>
  <c r="G1953" i="1"/>
  <c r="G1954" i="1"/>
  <c r="G1809" i="1"/>
  <c r="G1810" i="1"/>
  <c r="G2438" i="1"/>
  <c r="G2439" i="1"/>
  <c r="G1813" i="1"/>
  <c r="G1814" i="1"/>
  <c r="G1955" i="1"/>
  <c r="G1816" i="1"/>
  <c r="G1817" i="1"/>
  <c r="G1818" i="1"/>
  <c r="G1956" i="1"/>
  <c r="G1957" i="1"/>
  <c r="G1958" i="1"/>
  <c r="G2440" i="1"/>
  <c r="G1823" i="1"/>
  <c r="G1824" i="1"/>
  <c r="G1825" i="1"/>
  <c r="G924" i="1"/>
  <c r="G1095" i="1"/>
  <c r="G1826" i="1"/>
  <c r="G1827" i="1"/>
  <c r="G1828" i="1"/>
  <c r="G1829" i="1"/>
  <c r="G1830" i="1"/>
  <c r="G2441" i="1"/>
  <c r="G1832" i="1"/>
  <c r="G1833" i="1"/>
  <c r="G2014" i="1"/>
  <c r="G2027" i="1"/>
  <c r="G2028" i="1"/>
  <c r="G2029" i="1"/>
  <c r="G1838" i="1"/>
  <c r="G2030" i="1"/>
  <c r="G2031" i="1"/>
  <c r="G1841" i="1"/>
  <c r="G2035" i="1"/>
  <c r="G2038" i="1"/>
  <c r="G2046" i="1"/>
  <c r="G2060" i="1"/>
  <c r="G2087" i="1"/>
  <c r="G2214" i="1"/>
  <c r="G1848" i="1"/>
  <c r="G1849" i="1"/>
  <c r="G2217" i="1"/>
  <c r="G2221" i="1"/>
  <c r="G341" i="1"/>
  <c r="G2267" i="1"/>
  <c r="G2308" i="1"/>
  <c r="G2313" i="1"/>
  <c r="G2317" i="1"/>
  <c r="G2351" i="1"/>
  <c r="G1856" i="1"/>
  <c r="G1857" i="1"/>
  <c r="G2355" i="1"/>
  <c r="G2356" i="1"/>
  <c r="G2364" i="1"/>
  <c r="G1861" i="1"/>
  <c r="G1862" i="1"/>
  <c r="G622" i="1"/>
  <c r="G1864" i="1"/>
  <c r="G1865" i="1"/>
  <c r="G314" i="1"/>
  <c r="G1866" i="1"/>
  <c r="G83" i="1"/>
  <c r="G1867" i="1"/>
  <c r="G12" i="1"/>
  <c r="G578" i="1"/>
  <c r="G281" i="1"/>
  <c r="G488" i="1"/>
  <c r="G1868" i="1"/>
  <c r="G1869" i="1"/>
  <c r="G1870" i="1"/>
  <c r="G84" i="1"/>
  <c r="G1871" i="1"/>
  <c r="G85" i="1"/>
  <c r="G1872" i="1"/>
  <c r="G1007" i="1"/>
  <c r="G315" i="1"/>
  <c r="G430" i="1"/>
  <c r="G1873" i="1"/>
  <c r="G768" i="1"/>
  <c r="G1874" i="1"/>
  <c r="G1875" i="1"/>
  <c r="G1876" i="1"/>
  <c r="G1877" i="1"/>
  <c r="G1878" i="1"/>
  <c r="G769" i="1"/>
  <c r="G316" i="1"/>
  <c r="G1879" i="1"/>
  <c r="G489" i="1"/>
  <c r="G519" i="1"/>
  <c r="G1880" i="1"/>
  <c r="G396" i="1"/>
  <c r="G1881" i="1"/>
  <c r="G1882" i="1"/>
  <c r="G1883" i="1"/>
  <c r="G520" i="1"/>
  <c r="G1884" i="1"/>
  <c r="G1885" i="1"/>
  <c r="G1886" i="1"/>
  <c r="G1887" i="1"/>
  <c r="G1888" i="1"/>
  <c r="G1889" i="1"/>
  <c r="G50" i="1"/>
  <c r="G431" i="1"/>
  <c r="G1890" i="1"/>
  <c r="G989" i="1"/>
  <c r="G1891" i="1"/>
  <c r="G1892" i="1"/>
  <c r="G1008" i="1"/>
  <c r="G1893" i="1"/>
  <c r="G1894" i="1"/>
  <c r="G1895" i="1"/>
  <c r="G1896" i="1"/>
  <c r="G1897" i="1"/>
  <c r="G1898" i="1"/>
  <c r="G188" i="1"/>
  <c r="G1899" i="1"/>
  <c r="G1900" i="1"/>
  <c r="G1901" i="1"/>
  <c r="G1902" i="1"/>
  <c r="G1903" i="1"/>
  <c r="G1904" i="1"/>
  <c r="G1905" i="1"/>
  <c r="G1906" i="1"/>
  <c r="G1907" i="1"/>
  <c r="G1908" i="1"/>
  <c r="G1909" i="1"/>
  <c r="G1910" i="1"/>
  <c r="G1911" i="1"/>
  <c r="G1912" i="1"/>
  <c r="G1913" i="1"/>
  <c r="G1914" i="1"/>
  <c r="G1915" i="1"/>
  <c r="G640" i="1"/>
  <c r="G1916" i="1"/>
  <c r="G641" i="1"/>
  <c r="G1917" i="1"/>
  <c r="G1918" i="1"/>
  <c r="G68" i="1"/>
  <c r="G1919" i="1"/>
  <c r="G69" i="1"/>
  <c r="G1920" i="1"/>
  <c r="G1921" i="1"/>
  <c r="G673" i="1"/>
  <c r="G1922" i="1"/>
  <c r="G147" i="1"/>
  <c r="G236" i="1"/>
  <c r="G770" i="1"/>
  <c r="G1923" i="1"/>
  <c r="G1924" i="1"/>
  <c r="G490" i="1"/>
  <c r="G1925" i="1"/>
  <c r="G1926" i="1"/>
  <c r="G1927" i="1"/>
  <c r="G1928" i="1"/>
  <c r="G1929" i="1"/>
  <c r="G1930" i="1"/>
  <c r="G1931" i="1"/>
  <c r="G355" i="1"/>
  <c r="G356" i="1"/>
  <c r="G1932" i="1"/>
  <c r="G1933" i="1"/>
  <c r="G1934" i="1"/>
  <c r="G70" i="1"/>
  <c r="G861" i="1"/>
  <c r="G1935" i="1"/>
  <c r="G1936" i="1"/>
  <c r="G1937" i="1"/>
  <c r="G1938" i="1"/>
  <c r="G458" i="1"/>
  <c r="G892" i="1"/>
  <c r="G1939" i="1"/>
  <c r="G1940" i="1"/>
  <c r="G1941" i="1"/>
  <c r="G925" i="1"/>
  <c r="G1942" i="1"/>
  <c r="G1943" i="1"/>
  <c r="G1944" i="1"/>
  <c r="G1945" i="1"/>
  <c r="G707" i="1"/>
  <c r="G432" i="1"/>
  <c r="G1946" i="1"/>
  <c r="G1947" i="1"/>
  <c r="G893" i="1"/>
  <c r="G658" i="1"/>
  <c r="G397" i="1"/>
  <c r="G398" i="1"/>
  <c r="G913" i="1"/>
  <c r="G533" i="1"/>
  <c r="G967" i="1"/>
  <c r="G1043" i="1"/>
  <c r="G13" i="1"/>
  <c r="G2374" i="1"/>
  <c r="G2444" i="1"/>
  <c r="G1197" i="1"/>
  <c r="G1198" i="1"/>
  <c r="G2445" i="1"/>
  <c r="G1223" i="1"/>
  <c r="G433" i="1"/>
  <c r="G521" i="1"/>
  <c r="G2410" i="1"/>
  <c r="G2353" i="1"/>
  <c r="G1959" i="1"/>
  <c r="G1960" i="1"/>
  <c r="G1961" i="1"/>
  <c r="G740" i="1"/>
  <c r="G1962" i="1"/>
  <c r="G1963" i="1"/>
  <c r="G1964" i="1"/>
  <c r="G1965" i="1"/>
  <c r="G148" i="1"/>
  <c r="G1966" i="1"/>
  <c r="G1967" i="1"/>
  <c r="G14" i="1"/>
  <c r="G1968" i="1"/>
  <c r="G1969" i="1"/>
  <c r="G1970" i="1"/>
  <c r="G741" i="1"/>
  <c r="G1971" i="1"/>
  <c r="G237" i="1"/>
  <c r="G1972" i="1"/>
  <c r="G1973" i="1"/>
  <c r="G459" i="1"/>
  <c r="G238" i="1"/>
  <c r="G1974" i="1"/>
  <c r="G189" i="1"/>
  <c r="G1975" i="1"/>
  <c r="G149" i="1"/>
  <c r="G1976" i="1"/>
  <c r="G491" i="1"/>
  <c r="G1977" i="1"/>
  <c r="G1978" i="1"/>
  <c r="G120" i="1"/>
  <c r="G399" i="1"/>
  <c r="G282" i="1"/>
  <c r="G1979" i="1"/>
  <c r="G1980" i="1"/>
  <c r="G1981" i="1"/>
  <c r="G1982" i="1"/>
  <c r="G1983" i="1"/>
  <c r="G1984" i="1"/>
  <c r="G86" i="1"/>
  <c r="G1985" i="1"/>
  <c r="G1986" i="1"/>
  <c r="G1987" i="1"/>
  <c r="G1988" i="1"/>
  <c r="G1989" i="1"/>
  <c r="G1990" i="1"/>
  <c r="G121" i="1"/>
  <c r="G87" i="1"/>
  <c r="G1991" i="1"/>
  <c r="G15" i="1"/>
  <c r="G239" i="1"/>
  <c r="G434" i="1"/>
  <c r="G150" i="1"/>
  <c r="G1992" i="1"/>
  <c r="G1993" i="1"/>
  <c r="G1994" i="1"/>
  <c r="G1995" i="1"/>
  <c r="G2359" i="1"/>
  <c r="G1997" i="1"/>
  <c r="G283" i="1"/>
  <c r="G151" i="1"/>
  <c r="G435" i="1"/>
  <c r="G1998" i="1"/>
  <c r="G1999" i="1"/>
  <c r="G1075" i="1"/>
  <c r="G16" i="1"/>
  <c r="G2000" i="1"/>
  <c r="G460" i="1"/>
  <c r="G894" i="1"/>
  <c r="G386" i="1"/>
  <c r="G1032" i="1"/>
  <c r="G190" i="1"/>
  <c r="G895" i="1"/>
  <c r="G2411" i="1"/>
  <c r="G240" i="1"/>
  <c r="G1009" i="1"/>
  <c r="G317" i="1"/>
  <c r="G217" i="1"/>
  <c r="G2005" i="1"/>
  <c r="G2006" i="1"/>
  <c r="G2007" i="1"/>
  <c r="G2008" i="1"/>
  <c r="G2009" i="1"/>
  <c r="G318" i="1"/>
  <c r="G88" i="1"/>
  <c r="G51" i="1"/>
  <c r="G461" i="1"/>
  <c r="G152" i="1"/>
  <c r="G357" i="1"/>
  <c r="G400" i="1"/>
  <c r="G2010" i="1"/>
  <c r="G2011" i="1"/>
  <c r="G191" i="1"/>
  <c r="G192" i="1"/>
  <c r="G1028" i="1"/>
  <c r="G173" i="1"/>
  <c r="G2446" i="1"/>
  <c r="G2015" i="1"/>
  <c r="G492" i="1"/>
  <c r="G2016" i="1"/>
  <c r="G771" i="1"/>
  <c r="G2017" i="1"/>
  <c r="G319" i="1"/>
  <c r="G2018" i="1"/>
  <c r="G579" i="1"/>
  <c r="G358" i="1"/>
  <c r="G2019" i="1"/>
  <c r="G17" i="1"/>
  <c r="G708" i="1"/>
  <c r="G2020" i="1"/>
  <c r="G2021" i="1"/>
  <c r="G2022" i="1"/>
  <c r="G2023" i="1"/>
  <c r="G122" i="1"/>
  <c r="G2024" i="1"/>
  <c r="G2025" i="1"/>
  <c r="G2026" i="1"/>
  <c r="G2447" i="1"/>
  <c r="G2448" i="1"/>
  <c r="G2449" i="1"/>
  <c r="G1025" i="1"/>
  <c r="G623" i="1"/>
  <c r="G2037" i="1"/>
  <c r="G2218" i="1"/>
  <c r="G109" i="1"/>
  <c r="G2012" i="1"/>
  <c r="G1211" i="1"/>
  <c r="G2036" i="1"/>
  <c r="G123" i="1"/>
  <c r="G193" i="1"/>
  <c r="G359" i="1"/>
  <c r="G360" i="1"/>
  <c r="G642" i="1"/>
  <c r="G110" i="1"/>
  <c r="G18" i="1"/>
  <c r="G2451" i="1"/>
  <c r="G2039" i="1"/>
  <c r="G2040" i="1"/>
  <c r="G772" i="1"/>
  <c r="G2041" i="1"/>
  <c r="G990" i="1"/>
  <c r="G361" i="1"/>
  <c r="G284" i="1"/>
  <c r="G2042" i="1"/>
  <c r="G2043" i="1"/>
  <c r="G580" i="1"/>
  <c r="G2044" i="1"/>
  <c r="G2045" i="1"/>
  <c r="G285" i="1"/>
  <c r="G2452" i="1"/>
  <c r="G2047" i="1"/>
  <c r="G2048" i="1"/>
  <c r="G2049" i="1"/>
  <c r="G2050" i="1"/>
  <c r="G2051" i="1"/>
  <c r="G2052" i="1"/>
  <c r="G2053" i="1"/>
  <c r="G806" i="1"/>
  <c r="G2054" i="1"/>
  <c r="G2055" i="1"/>
  <c r="G2056" i="1"/>
  <c r="G2057" i="1"/>
  <c r="G153" i="1"/>
  <c r="G2058" i="1"/>
  <c r="G2059" i="1"/>
  <c r="G624" i="1"/>
  <c r="G2061" i="1"/>
  <c r="G493"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19" i="1"/>
  <c r="G2453" i="1"/>
  <c r="G2088" i="1"/>
  <c r="G2089" i="1"/>
  <c r="G2090" i="1"/>
  <c r="G2091" i="1"/>
  <c r="G2092" i="1"/>
  <c r="G2093" i="1"/>
  <c r="G2094" i="1"/>
  <c r="G2095" i="1"/>
  <c r="G2096" i="1"/>
  <c r="G2097" i="1"/>
  <c r="G2098" i="1"/>
  <c r="G2099" i="1"/>
  <c r="G2100" i="1"/>
  <c r="G2101" i="1"/>
  <c r="G2102" i="1"/>
  <c r="G2103" i="1"/>
  <c r="G2104" i="1"/>
  <c r="G89" i="1"/>
  <c r="G2105" i="1"/>
  <c r="G2106" i="1"/>
  <c r="G548" i="1"/>
  <c r="G2107" i="1"/>
  <c r="G2108" i="1"/>
  <c r="G2109" i="1"/>
  <c r="G581" i="1"/>
  <c r="G2110" i="1"/>
  <c r="G2111" i="1"/>
  <c r="G2112" i="1"/>
  <c r="G2113" i="1"/>
  <c r="G2114" i="1"/>
  <c r="G2115" i="1"/>
  <c r="G2116" i="1"/>
  <c r="G2117" i="1"/>
  <c r="G2118" i="1"/>
  <c r="G286" i="1"/>
  <c r="G2119" i="1"/>
  <c r="G2120" i="1"/>
  <c r="G549" i="1"/>
  <c r="G52" i="1"/>
  <c r="G2121" i="1"/>
  <c r="G20" i="1"/>
  <c r="G2122" i="1"/>
  <c r="G2123" i="1"/>
  <c r="G2124" i="1"/>
  <c r="G2125" i="1"/>
  <c r="G2126" i="1"/>
  <c r="G194" i="1"/>
  <c r="G401" i="1"/>
  <c r="G195" i="1"/>
  <c r="G362" i="1"/>
  <c r="G2127" i="1"/>
  <c r="G949" i="1"/>
  <c r="G2128" i="1"/>
  <c r="G522" i="1"/>
  <c r="G2129" i="1"/>
  <c r="G2130" i="1"/>
  <c r="G950" i="1"/>
  <c r="G611" i="1"/>
  <c r="G2131" i="1"/>
  <c r="G2132" i="1"/>
  <c r="G2133" i="1"/>
  <c r="G2134" i="1"/>
  <c r="G582"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462" i="1"/>
  <c r="G2165" i="1"/>
  <c r="G363" i="1"/>
  <c r="G2166" i="1"/>
  <c r="G436" i="1"/>
  <c r="G2167" i="1"/>
  <c r="G2168" i="1"/>
  <c r="G437" i="1"/>
  <c r="G21" i="1"/>
  <c r="G2169" i="1"/>
  <c r="G2170" i="1"/>
  <c r="G2171" i="1"/>
  <c r="G2172" i="1"/>
  <c r="G2173" i="1"/>
  <c r="G2174" i="1"/>
  <c r="G2175" i="1"/>
  <c r="G320" i="1"/>
  <c r="G2176" i="1"/>
  <c r="G2177" i="1"/>
  <c r="G2178" i="1"/>
  <c r="G2179" i="1"/>
  <c r="G2180" i="1"/>
  <c r="G2181" i="1"/>
  <c r="G124" i="1"/>
  <c r="G154" i="1"/>
  <c r="G2182" i="1"/>
  <c r="G2183" i="1"/>
  <c r="G2184" i="1"/>
  <c r="G674" i="1"/>
  <c r="G463" i="1"/>
  <c r="G2185" i="1"/>
  <c r="G2186" i="1"/>
  <c r="G675" i="1"/>
  <c r="G2187" i="1"/>
  <c r="G2188" i="1"/>
  <c r="G2189" i="1"/>
  <c r="G2190" i="1"/>
  <c r="G2191" i="1"/>
  <c r="G2192" i="1"/>
  <c r="G196" i="1"/>
  <c r="G2193" i="1"/>
  <c r="G2194" i="1"/>
  <c r="G2195" i="1"/>
  <c r="G2196" i="1"/>
  <c r="G2197" i="1"/>
  <c r="G2198" i="1"/>
  <c r="G321" i="1"/>
  <c r="G2199" i="1"/>
  <c r="G2200" i="1"/>
  <c r="G2201" i="1"/>
  <c r="G2202" i="1"/>
  <c r="G2203" i="1"/>
  <c r="G2204" i="1"/>
  <c r="G2205" i="1"/>
  <c r="G2206" i="1"/>
  <c r="G2207" i="1"/>
  <c r="G2208" i="1"/>
  <c r="G2209" i="1"/>
  <c r="G2210" i="1"/>
  <c r="G2211" i="1"/>
  <c r="G2212" i="1"/>
  <c r="G90" i="1"/>
  <c r="G364" i="1"/>
  <c r="G241" i="1"/>
  <c r="G2213" i="1"/>
  <c r="G1105" i="1"/>
  <c r="G91" i="1"/>
  <c r="G2215" i="1"/>
  <c r="G2216" i="1"/>
  <c r="G1109" i="1"/>
  <c r="G2442" i="1"/>
  <c r="G2443" i="1"/>
  <c r="G2220" i="1"/>
  <c r="G2454" i="1"/>
  <c r="G2222" i="1"/>
  <c r="G22" i="1"/>
  <c r="G2223" i="1"/>
  <c r="G2224" i="1"/>
  <c r="G2225" i="1"/>
  <c r="G2226" i="1"/>
  <c r="G2227" i="1"/>
  <c r="G2229" i="1"/>
  <c r="G2230" i="1"/>
  <c r="G242" i="1"/>
  <c r="G2231" i="1"/>
  <c r="G2232" i="1"/>
  <c r="G2233" i="1"/>
  <c r="G2234" i="1"/>
  <c r="G2235" i="1"/>
  <c r="G2236" i="1"/>
  <c r="G2237" i="1"/>
  <c r="G2238" i="1"/>
  <c r="G2239" i="1"/>
  <c r="G1158" i="1"/>
  <c r="G896" i="1"/>
  <c r="G2240" i="1"/>
  <c r="G197" i="1"/>
  <c r="G365" i="1"/>
  <c r="G92" i="1"/>
  <c r="G2241" i="1"/>
  <c r="G155" i="1"/>
  <c r="G742" i="1"/>
  <c r="G2242" i="1"/>
  <c r="G2243" i="1"/>
  <c r="G366" i="1"/>
  <c r="G156" i="1"/>
  <c r="G2244" i="1"/>
  <c r="G2245" i="1"/>
  <c r="G2246" i="1"/>
  <c r="G2247" i="1"/>
  <c r="G2248" i="1"/>
  <c r="G2249" i="1"/>
  <c r="G2250" i="1"/>
  <c r="G2251" i="1"/>
  <c r="G2252" i="1"/>
  <c r="G2253" i="1"/>
  <c r="G2254" i="1"/>
  <c r="G2255" i="1"/>
  <c r="G2256" i="1"/>
  <c r="G2257" i="1"/>
  <c r="G2258" i="1"/>
  <c r="G53" i="1"/>
  <c r="G583" i="1"/>
  <c r="G1058" i="1"/>
  <c r="G1167" i="1"/>
  <c r="G612" i="1"/>
  <c r="G1139" i="1"/>
  <c r="G157" i="1"/>
  <c r="G2259" i="1"/>
  <c r="G2260" i="1"/>
  <c r="G2261" i="1"/>
  <c r="G2262" i="1"/>
  <c r="G2263" i="1"/>
  <c r="G2264" i="1"/>
  <c r="G2265" i="1"/>
  <c r="G2266" i="1"/>
  <c r="G2455" i="1"/>
  <c r="G2268" i="1"/>
  <c r="G2269" i="1"/>
  <c r="G676" i="1"/>
  <c r="G677" i="1"/>
  <c r="G897" i="1"/>
  <c r="G243" i="1"/>
  <c r="G2270" i="1"/>
  <c r="G93" i="1"/>
  <c r="G2271" i="1"/>
  <c r="G2272" i="1"/>
  <c r="G2273" i="1"/>
  <c r="G2274" i="1"/>
  <c r="G2275" i="1"/>
  <c r="G158" i="1"/>
  <c r="G2276" i="1"/>
  <c r="G2277" i="1"/>
  <c r="G2278" i="1"/>
  <c r="G2279" i="1"/>
  <c r="G2280" i="1"/>
  <c r="G2281" i="1"/>
  <c r="G2282" i="1"/>
  <c r="G2283" i="1"/>
  <c r="G2284" i="1"/>
  <c r="G2285" i="1"/>
  <c r="G2286" i="1"/>
  <c r="G2287" i="1"/>
  <c r="G2288" i="1"/>
  <c r="G2289" i="1"/>
  <c r="G2290" i="1"/>
  <c r="G523" i="1"/>
  <c r="G2291" i="1"/>
  <c r="G2292" i="1"/>
  <c r="G2293" i="1"/>
  <c r="G2294" i="1"/>
  <c r="G2295" i="1"/>
  <c r="G2296" i="1"/>
  <c r="G2297" i="1"/>
  <c r="G2298" i="1"/>
  <c r="G1159" i="1"/>
  <c r="G2299" i="1"/>
  <c r="G2300" i="1"/>
  <c r="G2301" i="1"/>
  <c r="G2302" i="1"/>
  <c r="G2303" i="1"/>
  <c r="G2304" i="1"/>
  <c r="G2305" i="1"/>
  <c r="G2306" i="1"/>
  <c r="G2307" i="1"/>
  <c r="G2456" i="1"/>
  <c r="G2309" i="1"/>
  <c r="G2310" i="1"/>
  <c r="G2311" i="1"/>
  <c r="G2312" i="1"/>
  <c r="G2457" i="1"/>
  <c r="G2314" i="1"/>
  <c r="G2315" i="1"/>
  <c r="G2316" i="1"/>
  <c r="G2458" i="1"/>
  <c r="G2318" i="1"/>
  <c r="G2319" i="1"/>
  <c r="G2320" i="1"/>
  <c r="G2321" i="1"/>
  <c r="G2322" i="1"/>
  <c r="G2323" i="1"/>
  <c r="G2324" i="1"/>
  <c r="G2325" i="1"/>
  <c r="G159" i="1"/>
  <c r="G2326" i="1"/>
  <c r="G2327" i="1"/>
  <c r="G2328" i="1"/>
  <c r="G2329" i="1"/>
  <c r="G2330" i="1"/>
  <c r="G2331" i="1"/>
  <c r="G2332" i="1"/>
  <c r="G2333" i="1"/>
  <c r="G643" i="1"/>
  <c r="G2334" i="1"/>
  <c r="G2335" i="1"/>
  <c r="G613" i="1"/>
  <c r="G2336" i="1"/>
  <c r="G2337" i="1"/>
  <c r="G94" i="1"/>
  <c r="G2338" i="1"/>
  <c r="G2339" i="1"/>
  <c r="G2340" i="1"/>
  <c r="G464" i="1"/>
  <c r="G550" i="1"/>
  <c r="G2341" i="1"/>
  <c r="G898" i="1"/>
  <c r="G743" i="1"/>
  <c r="G644" i="1"/>
  <c r="G2342" i="1"/>
  <c r="G2343" i="1"/>
  <c r="G54" i="1"/>
  <c r="G1140" i="1"/>
  <c r="G744" i="1"/>
  <c r="G438" i="1"/>
  <c r="G23" i="1"/>
  <c r="G2344" i="1"/>
  <c r="G773" i="1"/>
  <c r="G2345" i="1"/>
  <c r="G2346" i="1"/>
  <c r="G2347" i="1"/>
  <c r="G367" i="1"/>
  <c r="G709" i="1"/>
  <c r="G2219" i="1"/>
  <c r="G756" i="1"/>
  <c r="G710" i="1"/>
  <c r="G1033" i="1"/>
  <c r="G2228" i="1"/>
  <c r="G1034" i="1"/>
  <c r="G926" i="1"/>
  <c r="G262" i="1"/>
  <c r="G198" i="1"/>
  <c r="G24" i="1"/>
  <c r="G368" i="1"/>
  <c r="G2459" i="1"/>
  <c r="G25" i="1"/>
  <c r="G2352" i="1"/>
  <c r="G344" i="1"/>
  <c r="G2354" i="1"/>
  <c r="G645" i="1"/>
  <c r="G1224" i="1"/>
  <c r="G125" i="1"/>
  <c r="G369" i="1"/>
  <c r="G1201" i="1"/>
  <c r="G322" i="1"/>
  <c r="G2357" i="1"/>
  <c r="G2358" i="1"/>
  <c r="G160" i="1"/>
  <c r="G126" i="1"/>
  <c r="G161" i="1"/>
  <c r="G323" i="1"/>
  <c r="G2348" i="1"/>
  <c r="G2360" i="1"/>
  <c r="G2361" i="1"/>
  <c r="G244" i="1"/>
  <c r="G2362" i="1"/>
  <c r="G26" i="1"/>
  <c r="G2363" i="1"/>
  <c r="G1035" i="1"/>
  <c r="G2460" i="1"/>
  <c r="G2461" i="1"/>
  <c r="G2365" i="1"/>
  <c r="G55" i="1"/>
  <c r="G862" i="1"/>
  <c r="G2366" i="1"/>
  <c r="G2367" i="1"/>
  <c r="G2462" i="1"/>
  <c r="G2368" i="1"/>
  <c r="G1788" i="1"/>
  <c r="G2370" i="1"/>
  <c r="G2371" i="1"/>
  <c r="G807" i="1"/>
  <c r="G2372" i="1"/>
  <c r="G324" i="1"/>
  <c r="G245" i="1"/>
  <c r="G246" i="1"/>
  <c r="G2373" i="1"/>
  <c r="G1207" i="1"/>
  <c r="G2375" i="1"/>
  <c r="G3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Hannes Puu</author>
    <author>hannes_puu</author>
    <author>Urve Ital</author>
  </authors>
  <commentList>
    <comment ref="E1" authorId="0" guid="{A445F6D5-E9C0-4EFF-8855-07DDB80C921F}" shapeId="0" xr:uid="{00000000-0006-0000-0000-000001000000}">
      <text>
        <r>
          <rPr>
            <i/>
            <sz val="9"/>
            <color indexed="81"/>
            <rFont val="Tahoma"/>
            <family val="2"/>
            <charset val="186"/>
          </rPr>
          <t>Hannes Puu:</t>
        </r>
        <r>
          <rPr>
            <b/>
            <sz val="9"/>
            <color indexed="81"/>
            <rFont val="Tahoma"/>
            <family val="2"/>
            <charset val="186"/>
          </rPr>
          <t xml:space="preserve">
Alatskivi -01;
Haaslava -02;
Kambja 03
Konguta 04, jne</t>
        </r>
      </text>
    </comment>
    <comment ref="G1" authorId="0" guid="{E648B504-734B-4289-ACCA-B852E18ADEE1}" shapeId="0" xr:uid="{00000000-0006-0000-0000-000002000000}">
      <text>
        <r>
          <rPr>
            <i/>
            <sz val="9"/>
            <color indexed="81"/>
            <rFont val="Tahoma"/>
            <family val="2"/>
            <charset val="186"/>
          </rPr>
          <t>Hannes Puu:</t>
        </r>
        <r>
          <rPr>
            <b/>
            <sz val="9"/>
            <color indexed="81"/>
            <rFont val="Tahoma"/>
            <family val="2"/>
            <charset val="186"/>
          </rPr>
          <t xml:space="preserve">
Maaparandusprojekt-PP+jrk nr;
Kraavi projek läheb veejuhtmete sarja projektide ala sarja
rekonstrueerimise projekt-RP+jrk nr
Muu ehitise projekt-…P+jrk nr</t>
        </r>
      </text>
    </comment>
    <comment ref="N552" authorId="1" guid="{38CA0F27-FC2B-48EB-A3C2-44B9F91C6767}" shapeId="0" xr:uid="{00000000-0006-0000-0000-000003000000}">
      <text>
        <r>
          <rPr>
            <sz val="9"/>
            <color indexed="81"/>
            <rFont val="Tahoma"/>
            <family val="2"/>
            <charset val="186"/>
          </rPr>
          <t>hannes_puu:</t>
        </r>
        <r>
          <rPr>
            <b/>
            <i/>
            <sz val="9"/>
            <color indexed="81"/>
            <rFont val="Tahoma"/>
            <family val="2"/>
            <charset val="186"/>
          </rPr>
          <t xml:space="preserve">
1961 a mahamärkimine ja ekspl
</t>
        </r>
      </text>
    </comment>
    <comment ref="Q724" authorId="2" guid="{C16710C8-960F-4855-A563-8BE3EFAA9976}" shapeId="0" xr:uid="{00000000-0006-0000-0000-000004000000}">
      <text>
        <r>
          <rPr>
            <b/>
            <sz val="9"/>
            <color indexed="81"/>
            <rFont val="Tahoma"/>
            <family val="2"/>
            <charset val="186"/>
          </rPr>
          <t>Urve Ital:</t>
        </r>
        <r>
          <rPr>
            <sz val="9"/>
            <color indexed="81"/>
            <rFont val="Tahoma"/>
            <family val="2"/>
            <charset val="186"/>
          </rPr>
          <t xml:space="preserve">
1pikiprofiili kaart Mudajõe kastis Amme-Muda projekti vahel
</t>
        </r>
      </text>
    </comment>
    <comment ref="P1448" authorId="1" guid="{62317AD7-98F9-40F8-BDBD-047185EA50B9}" shapeId="0" xr:uid="{00000000-0006-0000-0000-000005000000}">
      <text>
        <r>
          <rPr>
            <sz val="9"/>
            <color indexed="81"/>
            <rFont val="Tahoma"/>
            <family val="2"/>
            <charset val="186"/>
          </rPr>
          <t>hannes_puu:</t>
        </r>
        <r>
          <rPr>
            <b/>
            <i/>
            <sz val="9"/>
            <color indexed="81"/>
            <rFont val="Tahoma"/>
            <family val="2"/>
            <charset val="186"/>
          </rPr>
          <t xml:space="preserve">
Leiab Maaparandusprojekti arhiivist nr 704-P alt
toimiku nr 115 vahelt
</t>
        </r>
      </text>
    </comment>
    <comment ref="J2113" authorId="1" guid="{1815E5A8-F6F5-431E-88A5-446748A965EF}" shapeId="0" xr:uid="{00000000-0006-0000-0000-000006000000}">
      <text>
        <r>
          <rPr>
            <sz val="9"/>
            <color indexed="81"/>
            <rFont val="Tahoma"/>
            <family val="2"/>
            <charset val="186"/>
          </rPr>
          <t>hannes_puu:</t>
        </r>
        <r>
          <rPr>
            <b/>
            <i/>
            <sz val="9"/>
            <color indexed="81"/>
            <rFont val="Tahoma"/>
            <family val="2"/>
            <charset val="186"/>
          </rPr>
          <t xml:space="preserve">
peaks olema kastisc 03-16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Hannes Puu</author>
    <author>hannes_puu</author>
  </authors>
  <commentList>
    <comment ref="E1" authorId="0" guid="{2CC41F47-E12B-4ED7-B3C1-CCB4509D1709}" shapeId="0" xr:uid="{00000000-0006-0000-0100-000001000000}">
      <text>
        <r>
          <rPr>
            <i/>
            <sz val="9"/>
            <color indexed="81"/>
            <rFont val="Tahoma"/>
            <family val="2"/>
            <charset val="186"/>
          </rPr>
          <t>Hannes Puu:</t>
        </r>
        <r>
          <rPr>
            <b/>
            <sz val="9"/>
            <color indexed="81"/>
            <rFont val="Tahoma"/>
            <family val="2"/>
            <charset val="186"/>
          </rPr>
          <t xml:space="preserve">
Alatskivi -01;
Haaslava -02;
Kambja 03
Konguta 04, jne</t>
        </r>
      </text>
    </comment>
    <comment ref="G1" authorId="0" guid="{353D549A-1C7D-4F45-B09E-B89D6652E269}" shapeId="0" xr:uid="{00000000-0006-0000-0100-000002000000}">
      <text>
        <r>
          <rPr>
            <i/>
            <sz val="9"/>
            <color indexed="81"/>
            <rFont val="Tahoma"/>
            <family val="2"/>
            <charset val="186"/>
          </rPr>
          <t>Hannes Puu:</t>
        </r>
        <r>
          <rPr>
            <b/>
            <sz val="9"/>
            <color indexed="81"/>
            <rFont val="Tahoma"/>
            <family val="2"/>
            <charset val="186"/>
          </rPr>
          <t xml:space="preserve">
Maaparandusprojekt-PP+jrk nr;
Kraavi projek läheb veejuhtmete sarja projektide ala sarja
rekonstrueerimise projekt-RP+jrk nr
Muu ehitise projekt-…P+jrk nr</t>
        </r>
      </text>
    </comment>
    <comment ref="L936" authorId="1" guid="{5C9F064A-0B58-4101-9968-019A2C0039B5}" shapeId="0" xr:uid="{00000000-0006-0000-0100-000003000000}">
      <text>
        <r>
          <rPr>
            <sz val="9"/>
            <color indexed="81"/>
            <rFont val="Tahoma"/>
            <family val="2"/>
            <charset val="186"/>
          </rPr>
          <t>hannes_puu:</t>
        </r>
        <r>
          <rPr>
            <b/>
            <i/>
            <sz val="9"/>
            <color indexed="81"/>
            <rFont val="Tahoma"/>
            <family val="2"/>
            <charset val="186"/>
          </rPr>
          <t xml:space="preserve">
Maaparandusprojekti arhiivis kaust 25A</t>
        </r>
      </text>
    </comment>
    <comment ref="H1102" authorId="1" guid="{2367F537-1EFE-43F6-99B8-B26659D947CD}" shapeId="0" xr:uid="{00000000-0006-0000-0100-000004000000}">
      <text>
        <r>
          <rPr>
            <sz val="9"/>
            <color indexed="81"/>
            <rFont val="Tahoma"/>
            <family val="2"/>
            <charset val="186"/>
          </rPr>
          <t>hannes_puu:</t>
        </r>
        <r>
          <rPr>
            <b/>
            <i/>
            <sz val="9"/>
            <color indexed="81"/>
            <rFont val="Tahoma"/>
            <family val="2"/>
            <charset val="186"/>
          </rPr>
          <t xml:space="preserve">
Nõo sovh tamsa osakonna Enno maaparandusobjekti osaline ekspl toimik 91 asub Nõo valla Enno toimikus nr 09-6
</t>
        </r>
        <r>
          <rPr>
            <sz val="9"/>
            <color indexed="81"/>
            <rFont val="Tahoma"/>
            <family val="2"/>
            <charset val="186"/>
          </rPr>
          <t>hannes_puu:</t>
        </r>
        <r>
          <rPr>
            <b/>
            <i/>
            <sz val="9"/>
            <color indexed="81"/>
            <rFont val="Tahoma"/>
            <family val="2"/>
            <charset val="186"/>
          </rPr>
          <t xml:space="preserve">
</t>
        </r>
      </text>
    </comment>
    <comment ref="L1102" authorId="1" guid="{4F4195B1-7173-4EF9-B7C0-8B8D570F1B14}" shapeId="0" xr:uid="{00000000-0006-0000-0100-000005000000}">
      <text>
        <r>
          <rPr>
            <sz val="9"/>
            <color indexed="81"/>
            <rFont val="Tahoma"/>
            <family val="2"/>
            <charset val="186"/>
          </rPr>
          <t>hannes_puu:</t>
        </r>
        <r>
          <rPr>
            <b/>
            <i/>
            <sz val="9"/>
            <color indexed="81"/>
            <rFont val="Tahoma"/>
            <family val="2"/>
            <charset val="186"/>
          </rPr>
          <t xml:space="preserve">
Maaparandusprojekti arhiivis töö nr 67154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Hannes Puu</author>
  </authors>
  <commentList>
    <comment ref="E1" authorId="0" guid="{1C58B944-1DE2-4E5D-B095-52AE19EC6247}" shapeId="0" xr:uid="{00000000-0006-0000-0200-000001000000}">
      <text>
        <r>
          <rPr>
            <i/>
            <sz val="9"/>
            <color indexed="81"/>
            <rFont val="Tahoma"/>
            <family val="2"/>
            <charset val="186"/>
          </rPr>
          <t>Hannes Puu:</t>
        </r>
        <r>
          <rPr>
            <b/>
            <sz val="9"/>
            <color indexed="81"/>
            <rFont val="Tahoma"/>
            <family val="2"/>
            <charset val="186"/>
          </rPr>
          <t xml:space="preserve">
Alatskivi -01;
Haaslava -02;
jne</t>
        </r>
      </text>
    </comment>
    <comment ref="G1" authorId="0" guid="{D35858CF-DEE0-4BC1-A487-F1A9859B70D2}" shapeId="0" xr:uid="{00000000-0006-0000-0200-000002000000}">
      <text>
        <r>
          <rPr>
            <i/>
            <sz val="9"/>
            <color indexed="81"/>
            <rFont val="Tahoma"/>
            <family val="2"/>
            <charset val="186"/>
          </rPr>
          <t>Hannes Puu:</t>
        </r>
        <r>
          <rPr>
            <b/>
            <sz val="9"/>
            <color indexed="81"/>
            <rFont val="Tahoma"/>
            <family val="2"/>
            <charset val="186"/>
          </rPr>
          <t xml:space="preserve">
Maaparandusprojekt-PP+jrk nr(4 kohta);
Kraavi projek läheb veejuhtmete sarja projektide ala sarja
rekonstrueerimise projekt-RP+jrk nr(4 kohta)
Muu ehitise projekt-…P+jrk nr(4 kohta)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Hannes Puu</author>
  </authors>
  <commentList>
    <comment ref="E1" authorId="0" guid="{C82FB98D-083C-4176-A426-76C4792A05E5}" shapeId="0" xr:uid="{00000000-0006-0000-0400-000001000000}">
      <text>
        <r>
          <rPr>
            <i/>
            <sz val="9"/>
            <color indexed="81"/>
            <rFont val="Tahoma"/>
            <family val="2"/>
            <charset val="186"/>
          </rPr>
          <t>Hannes Puu:</t>
        </r>
        <r>
          <rPr>
            <b/>
            <sz val="9"/>
            <color indexed="81"/>
            <rFont val="Tahoma"/>
            <family val="2"/>
            <charset val="186"/>
          </rPr>
          <t xml:space="preserve">
Alatskivi -01;
Haaslava -02;
Kambja 03
Konguta 04, jne</t>
        </r>
      </text>
    </comment>
    <comment ref="G1" authorId="0" guid="{802034BC-4275-449B-82C4-89E2E13E76CA}" shapeId="0" xr:uid="{00000000-0006-0000-0400-000002000000}">
      <text>
        <r>
          <rPr>
            <i/>
            <sz val="9"/>
            <color indexed="81"/>
            <rFont val="Tahoma"/>
            <family val="2"/>
            <charset val="186"/>
          </rPr>
          <t>Hannes Puu:</t>
        </r>
        <r>
          <rPr>
            <b/>
            <sz val="9"/>
            <color indexed="81"/>
            <rFont val="Tahoma"/>
            <family val="2"/>
            <charset val="186"/>
          </rPr>
          <t xml:space="preserve">
Maaparandusprojekt-PP+jrk nr;
Kraavi projek läheb veejuhtmete sarja projektide ala sarja
rekonstrueerimise projekt-RP+jrk nr
Muu ehitise projekt-…P+jrk nr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Hannes Puu</author>
  </authors>
  <commentList>
    <comment ref="E1" authorId="0" guid="{5BF5848A-FA1C-46B1-946E-31883A638851}" shapeId="0" xr:uid="{00000000-0006-0000-0500-000001000000}">
      <text>
        <r>
          <rPr>
            <i/>
            <sz val="9"/>
            <color indexed="81"/>
            <rFont val="Tahoma"/>
            <family val="2"/>
            <charset val="186"/>
          </rPr>
          <t>Hannes Puu:</t>
        </r>
        <r>
          <rPr>
            <b/>
            <sz val="9"/>
            <color indexed="81"/>
            <rFont val="Tahoma"/>
            <family val="2"/>
            <charset val="186"/>
          </rPr>
          <t xml:space="preserve">
Alatskivi -01;
Haaslava -02;
Kambja 03
Konguta 04, jne
</t>
        </r>
      </text>
    </comment>
    <comment ref="G1" authorId="0" guid="{A214CA5D-D154-4AC5-8561-EB033B754206}" shapeId="0" xr:uid="{00000000-0006-0000-0500-000002000000}">
      <text>
        <r>
          <rPr>
            <i/>
            <sz val="9"/>
            <color indexed="81"/>
            <rFont val="Tahoma"/>
            <family val="2"/>
            <charset val="186"/>
          </rPr>
          <t>Hannes Puu:</t>
        </r>
        <r>
          <rPr>
            <b/>
            <sz val="9"/>
            <color indexed="81"/>
            <rFont val="Tahoma"/>
            <family val="2"/>
            <charset val="186"/>
          </rPr>
          <t xml:space="preserve">
Maaparandusprojekt-PP+jrk nr;
Kraavi projek läheb veejuhtmete sarja projektide ala sarja
rekonstrueerimise projekt-RP+jrk nr
Muu ehitise projekt-…P+jrk nr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Hannes Puu</author>
  </authors>
  <commentList>
    <comment ref="E1" authorId="0" guid="{924D1049-CAE0-4628-81BC-9738833A74E2}" shapeId="0" xr:uid="{00000000-0006-0000-0600-000001000000}">
      <text>
        <r>
          <rPr>
            <i/>
            <sz val="9"/>
            <color indexed="81"/>
            <rFont val="Tahoma"/>
            <family val="2"/>
            <charset val="186"/>
          </rPr>
          <t>Hannes Puu:</t>
        </r>
        <r>
          <rPr>
            <b/>
            <sz val="9"/>
            <color indexed="81"/>
            <rFont val="Tahoma"/>
            <family val="2"/>
            <charset val="186"/>
          </rPr>
          <t xml:space="preserve">
Alatskivi -01;
Haaslava -02;
Kambja 03
Konguta 04, jne
</t>
        </r>
      </text>
    </comment>
    <comment ref="G1" authorId="0" guid="{2F5A6FCE-CE0D-4E35-99FF-F6A1094489C1}" shapeId="0" xr:uid="{00000000-0006-0000-0600-000002000000}">
      <text>
        <r>
          <rPr>
            <i/>
            <sz val="9"/>
            <color indexed="81"/>
            <rFont val="Tahoma"/>
            <family val="2"/>
            <charset val="186"/>
          </rPr>
          <t>Hannes Puu:</t>
        </r>
        <r>
          <rPr>
            <b/>
            <sz val="9"/>
            <color indexed="81"/>
            <rFont val="Tahoma"/>
            <family val="2"/>
            <charset val="186"/>
          </rPr>
          <t xml:space="preserve">
Maaparandusprojekt-PP+jrk nr;
Kraavi projek läheb veejuhtmete sarja projektide ala sarja
rekonstrueerimise projekt-RP+jrk nr
Muu ehitise projekt-…P+jrk nr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Hannes Puu</author>
    <author>hannes_puu</author>
  </authors>
  <commentList>
    <comment ref="E1" authorId="0" guid="{4DBF4721-17BD-4C23-87D0-66FB31A4DD4B}" shapeId="0" xr:uid="{00000000-0006-0000-0700-000001000000}">
      <text>
        <r>
          <rPr>
            <i/>
            <sz val="9"/>
            <color indexed="81"/>
            <rFont val="Tahoma"/>
            <family val="2"/>
            <charset val="186"/>
          </rPr>
          <t>Hannes Puu:</t>
        </r>
        <r>
          <rPr>
            <b/>
            <sz val="9"/>
            <color indexed="81"/>
            <rFont val="Tahoma"/>
            <family val="2"/>
            <charset val="186"/>
          </rPr>
          <t xml:space="preserve">
Alatskivi -01;
Haaslava -02;
Kambja 03
Konguta 04, jne
</t>
        </r>
      </text>
    </comment>
    <comment ref="G1" authorId="0" guid="{86C96DE5-3236-4CB0-B23A-CF1275D2B324}" shapeId="0" xr:uid="{00000000-0006-0000-0700-000002000000}">
      <text>
        <r>
          <rPr>
            <i/>
            <sz val="9"/>
            <color indexed="81"/>
            <rFont val="Tahoma"/>
            <family val="2"/>
            <charset val="186"/>
          </rPr>
          <t>Hannes Puu:</t>
        </r>
        <r>
          <rPr>
            <b/>
            <sz val="9"/>
            <color indexed="81"/>
            <rFont val="Tahoma"/>
            <family val="2"/>
            <charset val="186"/>
          </rPr>
          <t xml:space="preserve">
Maaparandusprojekt-PP+jrk nr;
Kraavi projek läheb veejuhtmete sarja projektide ala sarja
rekonstrueerimise projekt-RP+jrk nr
Muu ehitise projekt-…P+jrk nr
</t>
        </r>
      </text>
    </comment>
    <comment ref="M5" authorId="1" guid="{03EF7E8F-9F47-4127-8851-E5BADF26609F}" shapeId="0" xr:uid="{00000000-0006-0000-0700-000003000000}">
      <text>
        <r>
          <rPr>
            <b/>
            <sz val="9"/>
            <color indexed="81"/>
            <rFont val="Tahoma"/>
            <family val="2"/>
            <charset val="186"/>
          </rPr>
          <t>hannes_puu:</t>
        </r>
        <r>
          <rPr>
            <sz val="9"/>
            <color indexed="81"/>
            <rFont val="Tahoma"/>
            <family val="2"/>
            <charset val="186"/>
          </rPr>
          <t xml:space="preserve">
1. Mõõdistamistööde väliraamat
2. Topo tööde programm
3. Lähte reeprite nimekiri
4. kooskõlastused
5. niveleerimiskäikude tasandamine
6. kraavi pikkiprofiilid
7. kraavi rstprofiilid
8. turbalasundi ristprofiilid
9.Väljavaliku skeem
10. Trasside asendiplaan
</t>
        </r>
      </text>
    </comment>
    <comment ref="M6" authorId="1" guid="{0141DA8A-F216-42D0-9D08-81984A0C2900}" shapeId="0" xr:uid="{00000000-0006-0000-0700-000004000000}">
      <text>
        <r>
          <rPr>
            <b/>
            <sz val="9"/>
            <color indexed="81"/>
            <rFont val="Tahoma"/>
            <family val="2"/>
            <charset val="186"/>
          </rPr>
          <t>hannes_puu:</t>
        </r>
        <r>
          <rPr>
            <sz val="9"/>
            <color indexed="81"/>
            <rFont val="Tahoma"/>
            <family val="2"/>
            <charset val="186"/>
          </rPr>
          <t xml:space="preserve">
1. Mõõdistamistööde väliraamat
2. Topo tööde programm
3. Lähte reeprite nimekiri
4. kooskõlastused
8. turbalasundi ristprofiilid
9.Väljavaliku skeem
10. Trasside plaan
11.Turbaproovide laboratoorsed analüüsid
12. Planimetreerimise leht
13.Hüdrotehniliste uurimiste seletuskiri
14. Plaanid R4942/1;2;3
sondeerimis andmed
Trassi pikkiprofiiil
Kraavi ristprofiil
Korrektuuri leht
Kultuurtehniline plaan
</t>
        </r>
      </text>
    </comment>
    <comment ref="M7" authorId="1" guid="{1562F8B0-2106-44F3-9A35-EB49BA35928A}" shapeId="0" xr:uid="{00000000-0006-0000-0700-000005000000}">
      <text>
        <r>
          <rPr>
            <b/>
            <sz val="9"/>
            <color indexed="81"/>
            <rFont val="Tahoma"/>
            <family val="2"/>
            <charset val="186"/>
          </rPr>
          <t>hannes_puu:</t>
        </r>
        <r>
          <rPr>
            <sz val="9"/>
            <color indexed="81"/>
            <rFont val="Tahoma"/>
            <family val="2"/>
            <charset val="186"/>
          </rPr>
          <t xml:space="preserve">
1.Kuivendusvõrgu plaan
2. Kraavide mullatööde mahud
3.Kogujakraavide k-1…K-4 pikkiprofiilid
5Turbalasundi ristiprofiil
6.Kultuurtehnika plaan
7. Uurimistööde plaan
</t>
        </r>
      </text>
    </comment>
    <comment ref="M8" authorId="1" guid="{15D92F60-35DB-42DA-92FD-F305BDFC0487}" shapeId="0" xr:uid="{00000000-0006-0000-0700-000006000000}">
      <text>
        <r>
          <rPr>
            <b/>
            <sz val="9"/>
            <color indexed="81"/>
            <rFont val="Tahoma"/>
            <family val="2"/>
            <charset val="186"/>
          </rPr>
          <t>hannes_puu:</t>
        </r>
        <r>
          <rPr>
            <sz val="9"/>
            <color indexed="81"/>
            <rFont val="Tahoma"/>
            <family val="2"/>
            <charset val="186"/>
          </rPr>
          <t xml:space="preserve">
1. Kuivendusvõrgu tehniline plaan
2. Kogujakraavide pikkiprofiilid
3. teede ehitusmahud
4. Kogujakraavide ristprofiilid
</t>
        </r>
      </text>
    </comment>
    <comment ref="M9" authorId="1" guid="{27EFDE94-7E17-4B01-8FF8-60F660A1BF62}" shapeId="0" xr:uid="{00000000-0006-0000-0700-000007000000}">
      <text>
        <r>
          <rPr>
            <b/>
            <sz val="9"/>
            <color indexed="81"/>
            <rFont val="Tahoma"/>
            <family val="2"/>
            <charset val="186"/>
          </rPr>
          <t>hannes_puu:</t>
        </r>
        <r>
          <rPr>
            <sz val="9"/>
            <color indexed="81"/>
            <rFont val="Tahoma"/>
            <family val="2"/>
            <charset val="186"/>
          </rPr>
          <t xml:space="preserve">
Remonditava tee plaan
</t>
        </r>
      </text>
    </comment>
    <comment ref="M10" authorId="1" guid="{42A68EE9-F5CB-4B6D-9C1B-ABB4E70D0D83}" shapeId="0" xr:uid="{00000000-0006-0000-0700-000008000000}">
      <text>
        <r>
          <rPr>
            <b/>
            <sz val="9"/>
            <color indexed="81"/>
            <rFont val="Tahoma"/>
            <family val="2"/>
            <charset val="186"/>
          </rPr>
          <t>hannes_puu:</t>
        </r>
        <r>
          <rPr>
            <sz val="9"/>
            <color indexed="81"/>
            <rFont val="Tahoma"/>
            <family val="2"/>
            <charset val="186"/>
          </rPr>
          <t xml:space="preserve">
1.asukoha skeem
2. Juurdepääsu ja ekspl tee skeem
3. kuivenduseplaan
4. Turbalasundi profiilid
Kraavide profiilidekspl ja juurdepääsu tee profiilid
</t>
        </r>
      </text>
    </comment>
    <comment ref="M12" authorId="1" guid="{D545B047-8DE6-49FF-A182-F192CF5366B6}" shapeId="0" xr:uid="{00000000-0006-0000-0700-000009000000}">
      <text>
        <r>
          <rPr>
            <b/>
            <sz val="9"/>
            <color indexed="81"/>
            <rFont val="Tahoma"/>
            <family val="2"/>
            <charset val="186"/>
          </rPr>
          <t>hannes_puu:</t>
        </r>
        <r>
          <rPr>
            <sz val="9"/>
            <color indexed="81"/>
            <rFont val="Tahoma"/>
            <family val="2"/>
            <charset val="186"/>
          </rPr>
          <t xml:space="preserve">
Kuivendusvõrgu plaan
</t>
        </r>
      </text>
    </comment>
    <comment ref="M13" authorId="1" guid="{2B9130B4-7FC5-4FBA-805A-8070B964CE66}" shapeId="0" xr:uid="{00000000-0006-0000-0700-00000A000000}">
      <text>
        <r>
          <rPr>
            <b/>
            <sz val="9"/>
            <color indexed="81"/>
            <rFont val="Tahoma"/>
            <family val="2"/>
            <charset val="186"/>
          </rPr>
          <t>hannes_puu:</t>
        </r>
        <r>
          <rPr>
            <sz val="9"/>
            <color indexed="81"/>
            <rFont val="Tahoma"/>
            <family val="2"/>
            <charset val="186"/>
          </rPr>
          <t xml:space="preserve">
Kuivendusplaan
</t>
        </r>
      </text>
    </comment>
    <comment ref="M14" authorId="1" guid="{2CA670FF-7948-40AA-B6AB-002B5E66B044}" shapeId="0" xr:uid="{00000000-0006-0000-0700-00000B000000}">
      <text>
        <r>
          <rPr>
            <b/>
            <sz val="9"/>
            <color indexed="81"/>
            <rFont val="Tahoma"/>
            <family val="2"/>
            <charset val="186"/>
          </rPr>
          <t>hannes_puu:</t>
        </r>
        <r>
          <rPr>
            <sz val="9"/>
            <color indexed="81"/>
            <rFont val="Tahoma"/>
            <family val="2"/>
            <charset val="186"/>
          </rPr>
          <t xml:space="preserve">
Kuivendusvõrgu plaan
</t>
        </r>
      </text>
    </comment>
    <comment ref="M15" authorId="1" guid="{B1A79D50-6E55-4DC5-8FE2-A6235F5CD242}" shapeId="0" xr:uid="{00000000-0006-0000-0700-00000C000000}">
      <text>
        <r>
          <rPr>
            <b/>
            <sz val="9"/>
            <color indexed="81"/>
            <rFont val="Tahoma"/>
            <family val="2"/>
            <charset val="186"/>
          </rPr>
          <t>hannes_puu:</t>
        </r>
        <r>
          <rPr>
            <sz val="9"/>
            <color indexed="81"/>
            <rFont val="Tahoma"/>
            <family val="2"/>
            <charset val="186"/>
          </rPr>
          <t xml:space="preserve">
kuivenduseplaan
</t>
        </r>
      </text>
    </comment>
    <comment ref="M16" authorId="1" guid="{85B2E8DB-5B2A-4999-98C8-76966438112F}" shapeId="0" xr:uid="{00000000-0006-0000-0700-00000D000000}">
      <text>
        <r>
          <rPr>
            <b/>
            <sz val="9"/>
            <color indexed="81"/>
            <rFont val="Tahoma"/>
            <family val="2"/>
            <charset val="186"/>
          </rPr>
          <t>hannes_puu:</t>
        </r>
        <r>
          <rPr>
            <sz val="9"/>
            <color indexed="81"/>
            <rFont val="Tahoma"/>
            <family val="2"/>
            <charset val="186"/>
          </rPr>
          <t xml:space="preserve">
asendiplaan
laadimisüvend
</t>
        </r>
      </text>
    </comment>
    <comment ref="M17" authorId="1" guid="{E4D023A4-9B10-4FD2-8675-89AE52766D1E}" shapeId="0" xr:uid="{00000000-0006-0000-0700-00000E000000}">
      <text>
        <r>
          <rPr>
            <b/>
            <sz val="9"/>
            <color indexed="81"/>
            <rFont val="Tahoma"/>
            <family val="2"/>
            <charset val="186"/>
          </rPr>
          <t>hannes_puu:</t>
        </r>
        <r>
          <rPr>
            <sz val="9"/>
            <color indexed="81"/>
            <rFont val="Tahoma"/>
            <family val="2"/>
            <charset val="186"/>
          </rPr>
          <t xml:space="preserve">
asendiplaan
</t>
        </r>
      </text>
    </comment>
    <comment ref="M18" authorId="1" guid="{C5B6787B-DCEB-43CB-BDC4-71ADAD28CB5A}" shapeId="0" xr:uid="{00000000-0006-0000-0700-00000F000000}">
      <text>
        <r>
          <rPr>
            <b/>
            <sz val="9"/>
            <color indexed="81"/>
            <rFont val="Tahoma"/>
            <family val="2"/>
            <charset val="186"/>
          </rPr>
          <t>hannes_puu:</t>
        </r>
        <r>
          <rPr>
            <sz val="9"/>
            <color indexed="81"/>
            <rFont val="Tahoma"/>
            <family val="2"/>
            <charset val="186"/>
          </rPr>
          <t xml:space="preserve">
asendiplaan
2. laadimiskoht
3. laadimiskoht 4. pöörangteede alused
</t>
        </r>
      </text>
    </comment>
    <comment ref="M19" authorId="1" guid="{172C8D57-29B7-44B1-A280-2B334F9A8CBE}" shapeId="0" xr:uid="{00000000-0006-0000-0700-000010000000}">
      <text>
        <r>
          <rPr>
            <b/>
            <sz val="9"/>
            <color indexed="81"/>
            <rFont val="Tahoma"/>
            <family val="2"/>
            <charset val="186"/>
          </rPr>
          <t>hannes_puu:</t>
        </r>
        <r>
          <rPr>
            <sz val="9"/>
            <color indexed="81"/>
            <rFont val="Tahoma"/>
            <family val="2"/>
            <charset val="186"/>
          </rPr>
          <t xml:space="preserve">
1. asendiplaan
2. turbalasundi profiilid
3. pikkiprofiilid
4. teede normaal profiilid
</t>
        </r>
      </text>
    </comment>
    <comment ref="M20" authorId="1" guid="{0E47FAAA-C86C-41E8-9AC1-1AD217C40BEF}" shapeId="0" xr:uid="{00000000-0006-0000-0700-000011000000}">
      <text>
        <r>
          <rPr>
            <b/>
            <sz val="9"/>
            <color indexed="81"/>
            <rFont val="Tahoma"/>
            <family val="2"/>
            <charset val="186"/>
          </rPr>
          <t>hannes_puu:</t>
        </r>
        <r>
          <rPr>
            <sz val="9"/>
            <color indexed="81"/>
            <rFont val="Tahoma"/>
            <family val="2"/>
            <charset val="186"/>
          </rPr>
          <t xml:space="preserve">
1 asendiplaan kuivendusvõrgu plaan
2. turbalasundi profiilid
3. Kraavid pikkiprofiilid
4. tee profiilid
5. sillad
6. laud toru
7.turba laadimise estakaad
8. estakaadi asendi plaan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Hannes Puu</author>
  </authors>
  <commentList>
    <comment ref="E1" authorId="0" guid="{DB3505BC-62EB-4AC7-A96C-8EE6FFBBAE66}" shapeId="0" xr:uid="{00000000-0006-0000-0800-000001000000}">
      <text>
        <r>
          <rPr>
            <i/>
            <sz val="9"/>
            <color indexed="81"/>
            <rFont val="Tahoma"/>
            <family val="2"/>
            <charset val="186"/>
          </rPr>
          <t>Hannes Puu:</t>
        </r>
        <r>
          <rPr>
            <b/>
            <sz val="9"/>
            <color indexed="81"/>
            <rFont val="Tahoma"/>
            <family val="2"/>
            <charset val="186"/>
          </rPr>
          <t xml:space="preserve">
Alatskivi -01;
Haaslava -02;
Kambja 03
Konguta 04, jne
</t>
        </r>
      </text>
    </comment>
    <comment ref="G1" authorId="0" guid="{3D47FC90-A399-4BBA-A296-D3E33E48761F}" shapeId="0" xr:uid="{00000000-0006-0000-0800-000002000000}">
      <text>
        <r>
          <rPr>
            <i/>
            <sz val="9"/>
            <color indexed="81"/>
            <rFont val="Tahoma"/>
            <family val="2"/>
            <charset val="186"/>
          </rPr>
          <t>Hannes Puu:</t>
        </r>
        <r>
          <rPr>
            <b/>
            <sz val="9"/>
            <color indexed="81"/>
            <rFont val="Tahoma"/>
            <family val="2"/>
            <charset val="186"/>
          </rPr>
          <t xml:space="preserve">
Maaparandusprojekt-PP+jrk nr;
Kraavi projek läheb veejuhtmete sarja projektide ala sarja
rekonstrueerimise projekt-RP+jrk nr
Muu ehitise projekt-…P+jrk nr
</t>
        </r>
      </text>
    </comment>
  </commentList>
</comments>
</file>

<file path=xl/sharedStrings.xml><?xml version="1.0" encoding="utf-8"?>
<sst xmlns="http://schemas.openxmlformats.org/spreadsheetml/2006/main" count="20102" uniqueCount="7918">
  <si>
    <t>Vasula sovhoosi viljapuuaia vihmutus EP kõide III Eelarved</t>
  </si>
  <si>
    <t>Vasula sovhoosi viljapuuaia vihmutus TJ Kõide I Kuivendus ja vihmutus</t>
  </si>
  <si>
    <t>Vasula sovhoosi viljapuuaia vihmutus TJ Kõide II Pumbajaam</t>
  </si>
  <si>
    <t>Vasula sovhoosi viljapuuaia vihmutus TJ Kõide III Pumbajaama elektrivarustus</t>
  </si>
  <si>
    <t>Vasula sovhoosi viljapuuaia vihmutus TJ Kõide IV 15 kv liin</t>
  </si>
  <si>
    <t>Vasula sovhoosi viljapuuaia vihmutus TJ Kõide V Eelarved</t>
  </si>
  <si>
    <t>Vasula sovhoosi viljapuuaia vihmutus TJ Pinnavee äravoolukraavid</t>
  </si>
  <si>
    <t>Vasula sovhoosi viljapuuaia vihmutus Kõide I Vihmutus ja pumbajaam</t>
  </si>
  <si>
    <t>Vasula sovhoosi viljapuuaia vihmutus Kõide II Eelarved</t>
  </si>
  <si>
    <t>Vasula sovhoosi viljapuuaia vihmutus Kõide VIII Veehaarde juurdevoolukanal</t>
  </si>
  <si>
    <t>Vambola p/a Paabo-Maidla maaparandus</t>
  </si>
  <si>
    <t>PP</t>
  </si>
  <si>
    <t>192A</t>
  </si>
  <si>
    <t>1084A</t>
  </si>
  <si>
    <t>1084B</t>
  </si>
  <si>
    <t>1083B</t>
  </si>
  <si>
    <t>982A</t>
  </si>
  <si>
    <t>1199A</t>
  </si>
  <si>
    <t>1045B</t>
  </si>
  <si>
    <t>1181A</t>
  </si>
  <si>
    <t>1152A</t>
  </si>
  <si>
    <t>1152B</t>
  </si>
  <si>
    <t>474A</t>
  </si>
  <si>
    <t>392A</t>
  </si>
  <si>
    <t>1097A</t>
  </si>
  <si>
    <t>968A</t>
  </si>
  <si>
    <t>968B</t>
  </si>
  <si>
    <t>969A</t>
  </si>
  <si>
    <t>94A</t>
  </si>
  <si>
    <t>767A</t>
  </si>
  <si>
    <t>742A</t>
  </si>
  <si>
    <t>P</t>
  </si>
  <si>
    <t>MV</t>
  </si>
  <si>
    <t>275b</t>
  </si>
  <si>
    <t>PK</t>
  </si>
  <si>
    <t>1395A</t>
  </si>
  <si>
    <t>MB</t>
  </si>
  <si>
    <t>KR</t>
  </si>
  <si>
    <t>234a</t>
  </si>
  <si>
    <t>601A</t>
  </si>
  <si>
    <t>774B</t>
  </si>
  <si>
    <t>774A</t>
  </si>
  <si>
    <t>805B</t>
  </si>
  <si>
    <t>805C</t>
  </si>
  <si>
    <t>805E</t>
  </si>
  <si>
    <t>805A</t>
  </si>
  <si>
    <t>805G</t>
  </si>
  <si>
    <t>805B,G</t>
  </si>
  <si>
    <t>1066A</t>
  </si>
  <si>
    <t>194A</t>
  </si>
  <si>
    <t>480A</t>
  </si>
  <si>
    <t>1623A</t>
  </si>
  <si>
    <t>454A</t>
  </si>
  <si>
    <t>606A</t>
  </si>
  <si>
    <t>SÜ</t>
  </si>
  <si>
    <t>nr</t>
  </si>
  <si>
    <t>1029</t>
  </si>
  <si>
    <t>Nõo sovh.Pastaku kuiv.rekonstr. EP</t>
  </si>
  <si>
    <t>Nõo sovh.Pastaku kuiv.rekonstr. TD I köidePöhivõrk</t>
  </si>
  <si>
    <t>Nõo sovh. Pastaku kuiv.rekonstr. II  köide</t>
  </si>
  <si>
    <t>Nõo sovh. Pastaku kuiv.rekonstr. III köide</t>
  </si>
  <si>
    <t>Nõo sovh.Pastaku kuiv.rekonstr. IV köide</t>
  </si>
  <si>
    <t>Puidaku puukooli maapar.projekt</t>
  </si>
  <si>
    <t>Puhja kolh.Järveküla maapar.</t>
  </si>
  <si>
    <t>Puhja kolh. maapar.Juuraku obj.</t>
  </si>
  <si>
    <t>Puhja kolh.Savikoja maapar.</t>
  </si>
  <si>
    <t>Puhja sovh.Uula polder I eh.järk I Polderahitised</t>
  </si>
  <si>
    <t>Puhja sovh.Uula polder I eh.järk IIElektrivarustus</t>
  </si>
  <si>
    <t>Puhja sovh.Uula polder I eh.järk III Eelarved</t>
  </si>
  <si>
    <t>Puhja sovh.Uula polder II ehitusjärk Kuivendus</t>
  </si>
  <si>
    <t>Peaveejuhtmete ekspl. Seisukorra uurimine Tartu ja Jõgeva rajoonides</t>
  </si>
  <si>
    <t>Rõngu kolh. Rõngu obj. maaparandus</t>
  </si>
  <si>
    <t>Rannu kolh.Kotre-Unni I maapar.</t>
  </si>
  <si>
    <t>Rannu kolh.Kotre-Unni II maapar.</t>
  </si>
  <si>
    <t>Lenini nim. sovh.  Vehendi maap.</t>
  </si>
  <si>
    <t>Laeva sovh. Veneküla ja Areng  III   rek.</t>
  </si>
  <si>
    <t>Lenini nim. sovh. KT</t>
  </si>
  <si>
    <t>Lenini nim. sovh. Utu-Kolga II-2, Rannu II k.vallide lik.</t>
  </si>
  <si>
    <t>Lenini nim. sovh. Rannu I KT</t>
  </si>
  <si>
    <t>Lenini nim. sovh. Neemisküla II ja III  KT</t>
  </si>
  <si>
    <t>Lenini nim. sovh.  Utukolga I ja II rek.</t>
  </si>
  <si>
    <t>Lenini nim. sovh. Katre-Unni I  KT</t>
  </si>
  <si>
    <t>Lenini nim. sovh.  Ranna maap. rek.</t>
  </si>
  <si>
    <t>Luunja sovh. Lohvka KT</t>
  </si>
  <si>
    <t>Luunja sovh.  Rõõmu  KT</t>
  </si>
  <si>
    <t>Lenini nim. sovh. Koopsi  KT</t>
  </si>
  <si>
    <t>Lenini nim. sovh.  Ervo  KT (väetisturvas)</t>
  </si>
  <si>
    <t>Luunja sovh.Kõivu KT</t>
  </si>
  <si>
    <t>Lenini nim. sovh.  Mällo  maap. rek.</t>
  </si>
  <si>
    <t>Lenini nim. sovh.  Metsküla -Rannu KT</t>
  </si>
  <si>
    <t>Lenini nim. sovh. Kureküla  maap.</t>
  </si>
  <si>
    <t>Luunja sovh.Kabina KT</t>
  </si>
  <si>
    <t>Laukasoo m/v a.turbaraba rek.</t>
  </si>
  <si>
    <t>Lenini nim. sovh.  Sangla I  KT</t>
  </si>
  <si>
    <t>Laeva sovh.Kärevere I KT</t>
  </si>
  <si>
    <t>Lenini nim. sovh. Pagavere  KT</t>
  </si>
  <si>
    <t>Lenini nim. sovh. Verni I   KT</t>
  </si>
  <si>
    <t>Laeva sovh.  Ojari KT</t>
  </si>
  <si>
    <t>Lenini nim. sovh.  Kotre-Unni  maap. rek.</t>
  </si>
  <si>
    <t>Laeva sovh. Ojari KT</t>
  </si>
  <si>
    <t>Laeva sovh. Kämara KT</t>
  </si>
  <si>
    <t>Lenini nim. sovh. Utu-Kolga II osaline rek.</t>
  </si>
  <si>
    <t>Lenini nim. sovh.  Verevi KT</t>
  </si>
  <si>
    <t>Laeva sovh. Söemurru    KT</t>
  </si>
  <si>
    <t>Laeva sovh. Väänikvere   KT</t>
  </si>
  <si>
    <t>Laeva sovh. Kärevere II   KT</t>
  </si>
  <si>
    <t>Laeva sovh. Väänikvere  II  KT</t>
  </si>
  <si>
    <t>Meeri lastekodu abimajandi ÜP</t>
  </si>
  <si>
    <t>M.Härma nim.kolh. Vanad  drenaazi süsteemid</t>
  </si>
  <si>
    <t xml:space="preserve">  Mitsurini  nim.kolh. Ervo-Kipasto pkr.</t>
  </si>
  <si>
    <t>Võit kolh. Maaparandus</t>
  </si>
  <si>
    <t>Võit kolh. Kaarnasoo maapar.</t>
  </si>
  <si>
    <t>Võitja kolh. Võngi maapar.</t>
  </si>
  <si>
    <t>Vasula lubjalasundi projekt</t>
  </si>
  <si>
    <t>Võrtsjärve kolh.(Ranna) täiendavad tööd</t>
  </si>
  <si>
    <t>Võimas Jõud kolh. maapar.</t>
  </si>
  <si>
    <t>Viljamsi-nim.kolh. maapar. täiendav ülesanne</t>
  </si>
  <si>
    <t>Võnnu kolh. Kivikoristus</t>
  </si>
  <si>
    <t>Vara kolh Kauda maapar.</t>
  </si>
  <si>
    <t>Võnnu kolh.Lääniste</t>
  </si>
  <si>
    <t>Vellavere kolh. Kivikoristus</t>
  </si>
  <si>
    <t>Võnnunkolh.Rooma kult.tehn.</t>
  </si>
  <si>
    <t>Vambola kolh. Kivikoristus</t>
  </si>
  <si>
    <t>Võrtsjärve kolh.Emajõe kult.tehn.</t>
  </si>
  <si>
    <t>Vambola kolh.Kuuste maapar.</t>
  </si>
  <si>
    <t>Villemi sovh. kult.tehn.</t>
  </si>
  <si>
    <t>Võnnu sovh.Rässa kult.tehn.</t>
  </si>
  <si>
    <t>Vambola kolh. Uudismaa ülesharimine</t>
  </si>
  <si>
    <t>Võrtsjärve kolh.Emajõe ja Rakke kult.tehn.</t>
  </si>
  <si>
    <t>Villemi sovh.II ja V maapar.objektide kult.tehn.</t>
  </si>
  <si>
    <t>Vara kolh.Ätte kult.tehn.</t>
  </si>
  <si>
    <t>Valguta kolh.kivikoristus</t>
  </si>
  <si>
    <t>Valguta kolh.kult.tehn.</t>
  </si>
  <si>
    <t>Valguta kolh.Lapetukme kult.tehn.</t>
  </si>
  <si>
    <t>Vara kolh. Ammeluha kult.tehn.</t>
  </si>
  <si>
    <t>Võrtsjärve kolh.Rakke kult.tehn.</t>
  </si>
  <si>
    <t>Vara kolh.Ätte kivikoristus</t>
  </si>
  <si>
    <t>Villemi sovh.IV ja V maapar.objektide kult.tehn.</t>
  </si>
  <si>
    <t>Villemi sovh.Aadama II kult.tehn.</t>
  </si>
  <si>
    <t>Võnnu sovh.Lääniste kult.tehn.</t>
  </si>
  <si>
    <t>Võnnu sovh.Sootaga kult.tehn.</t>
  </si>
  <si>
    <t>Vara kolh.Siberisoo kult.tehn.</t>
  </si>
  <si>
    <t>Vara kolh.Siberisoo maapar.objektil kännuvallide likvid.</t>
  </si>
  <si>
    <t>Võnnu sovh.Terikeste I kult.tehn.</t>
  </si>
  <si>
    <t>Villemi sovh.Villemi IV , V ja Aadama I  kult.tehn.</t>
  </si>
  <si>
    <t>Vara kolh.Kitse kult.tehn.</t>
  </si>
  <si>
    <t>Valguta kolh.Poldri maapar. Objekti kult.tehn.</t>
  </si>
  <si>
    <t>Võrtsjärve kolh.Keskuse II kult.tehn.</t>
  </si>
  <si>
    <t>Võnnu sovh.Nurmsoo kult.tehn.</t>
  </si>
  <si>
    <t>Võnnu sovh. I kult.tehn.</t>
  </si>
  <si>
    <t>Vara sovh.Kauda obj. kult.tehn.</t>
  </si>
  <si>
    <t>Võrtsjärve kolh.Neemisküla kult.tehn.</t>
  </si>
  <si>
    <t>Villemi sovh.Aadama II kivikoristus</t>
  </si>
  <si>
    <t>Vambola kolh.Sipeküla kult.tehn.</t>
  </si>
  <si>
    <t>Vara sovh.Sookalduse kult.tehn.</t>
  </si>
  <si>
    <t>Vasula sovh.A+B+C,Raadi 4, 8 kult.tehn.</t>
  </si>
  <si>
    <t>Võnnu sovh.Kõnnu I ja II kult.tehn.</t>
  </si>
  <si>
    <t>Võnnu sovh.Kiriku kult.tehn.</t>
  </si>
  <si>
    <t>Võnnu sovh.Terikeste kult.tehn.</t>
  </si>
  <si>
    <t>Võnnu sovh.Sootaga II kult.tehn.</t>
  </si>
  <si>
    <t>Vasula sovh.Pupastvere I-II kult.tehn.</t>
  </si>
  <si>
    <t>Vambola kolh.Maidla kult.tehn.</t>
  </si>
  <si>
    <t>Valguta kolh.Lobjaku kult.tehn.</t>
  </si>
  <si>
    <t>Villemi sovh.Priisoo kult.tehn.</t>
  </si>
  <si>
    <t>Vasula sovh.Tartu-Jõgeva mnt.äärne kult.tehn.</t>
  </si>
  <si>
    <t>Vambola kolh. Lalli vihmutus</t>
  </si>
  <si>
    <t>Võnnu sovh.Lääniste I kult.tehn.</t>
  </si>
  <si>
    <t>Vara sovh.Hundiluha kult.tehn.</t>
  </si>
  <si>
    <t>Konsu jõe alamjooksu reguleerimine II kõide Sild nr 3 juurdepääsuteed</t>
  </si>
  <si>
    <t>Konsu jõe alamjooksu reguleerimine III kõide Koondeelarve II variant</t>
  </si>
  <si>
    <t>Koosa sovhoos Kõnnu III-IV maaparandus</t>
  </si>
  <si>
    <t>Koosa sovhoosi Varnja polder I osa I ehtusjärk II kõide Pumpla</t>
  </si>
  <si>
    <t>Koosa sovhoosi Varnja polder I osa I ehtusjärk III kõide Elektrivarustus</t>
  </si>
  <si>
    <t>Koosa sovhoosi Varnja polder I osa I ehtusjärk IV kõide Eelarved</t>
  </si>
  <si>
    <t>Koosa sovhoosi Varnja polder I osa II ehtusjärk Vihmutus</t>
  </si>
  <si>
    <t>Koosa sovhoosi Varnja polder I osa III ehtusjärk Teenindushoone</t>
  </si>
  <si>
    <t>Kingissepa nimelise kolhoosi Sulbi vihmutuse TTP I kõide Vihmutus</t>
  </si>
  <si>
    <t>Kingissepa nimelise kolhoosi Sulbi vihmutuse TTP II kõide Järvede reguleerimine</t>
  </si>
  <si>
    <t>Kingissepa nimelise kolhoosi Sulbi vihmutuse TTP III kõide Tehnol.puuraugud</t>
  </si>
  <si>
    <t>Kingissepa nimelise kolhoosi Sulbi vihmutuse TTP IV kõide Elektrotehniline osa</t>
  </si>
  <si>
    <t>Kingissepa nimelise kolhoosi Sulbi vihmutuse TTP V kõide Eelarved</t>
  </si>
  <si>
    <t>Keressaare m/v turbaraba rekonstrueerimine</t>
  </si>
  <si>
    <t>Kambja sovhoosi Nuti vätisturba raba tootmisala</t>
  </si>
  <si>
    <t>Kambja sovhoos Aarike veehoidla</t>
  </si>
  <si>
    <t>Kingissepa nim. kolhoosi Poka melioratiivturba tootmisala</t>
  </si>
  <si>
    <t>Kuuste sovhoosi Roiu väetisturba tootmiala ettevalmistamine</t>
  </si>
  <si>
    <t>Tammsaare nim. p/a  maap.eelarve ÜP</t>
  </si>
  <si>
    <t>Tammsaare nim. p/a  dr. mahamärkmine</t>
  </si>
  <si>
    <t>Tulevik p/a Kobratu maap.ÜP</t>
  </si>
  <si>
    <t>Tulevik p/a Kutsari  maap.ÜP</t>
  </si>
  <si>
    <t>Tähtvere katsebaasi kraavide mahamärkimine</t>
  </si>
  <si>
    <t>Tähtvere katsebaasi  süst. I-Iva eelarve</t>
  </si>
  <si>
    <t>Tähtvere katsebaasi  süst. IV-IX eelarve</t>
  </si>
  <si>
    <t>Tähtvere katsebaasi osak.maap.</t>
  </si>
  <si>
    <t>Haudoja</t>
  </si>
  <si>
    <t>Vambola kolh.Lalli väetisturba tootmisala ettevalm.</t>
  </si>
  <si>
    <t>Vambola kolh.Vana-Kuuste kult.tehn.</t>
  </si>
  <si>
    <t>Vambola kolh.Paabo-Maidla kult.tehn.</t>
  </si>
  <si>
    <t>Vara sovh.Kulli kännuvallide likvideerimine</t>
  </si>
  <si>
    <t>Vara sovh.Tasso II kult.tehn.</t>
  </si>
  <si>
    <t>Ühenduse kolh.kuivendussüsteemide rekonstr.proj.</t>
  </si>
  <si>
    <t>Ühenduse kolh.maapar.ÜP</t>
  </si>
  <si>
    <t>Ühisjõud kolh.Lammassoo vana drenaažˇI taastamine</t>
  </si>
  <si>
    <t>Ülenurme sovh. I osa vana drenaaži taastamine</t>
  </si>
  <si>
    <t>Ülenurme sovh.II osa vana dr.taastam.eelarve</t>
  </si>
  <si>
    <t>Tartu NS VorbuseII Metsaküla maap.</t>
  </si>
  <si>
    <t>Tulevik p/a Kikvere  maap.</t>
  </si>
  <si>
    <t>Tartu NS  Rõhu maap.</t>
  </si>
  <si>
    <t>TMV Emajõe meh.ekspl.jsk. 1pere elamu I k..</t>
  </si>
  <si>
    <t>TMV Emajõe meh.ekspl.jsk. 1pere elamu  III k .</t>
  </si>
  <si>
    <t>Tartu MV Kõrveküla garaazi-sepikoja PP-861</t>
  </si>
  <si>
    <t>Tartu NS Kärnise Soometsa maap.</t>
  </si>
  <si>
    <t>Tartu NS Vorbuse osak.vihmutus.</t>
  </si>
  <si>
    <t>Tartu NS kalakasvatus I  m.tamm ja liigveelask</t>
  </si>
  <si>
    <t>Tartu NS kalakasvatus  II maimu-ja kudetiigid</t>
  </si>
  <si>
    <t>Tartu NS kalakasvatus  III  katse ,noorkala jt.tiigid</t>
  </si>
  <si>
    <t>Tartu NS kalakasvatus  VI        Paistiigi ettevalmistamine</t>
  </si>
  <si>
    <t xml:space="preserve">Tartu NS kalakasvatus . EP eelarve     </t>
  </si>
  <si>
    <t>Tulevik p/a Kutsari maap.</t>
  </si>
  <si>
    <t>Tartu NS Hiiemetsa maap.</t>
  </si>
  <si>
    <t>Tartu NS  Pakla I  maap.</t>
  </si>
  <si>
    <t>Tartu NS  Pakla II  maap.</t>
  </si>
  <si>
    <t>Tartu-Puhja 15 kv e.liini ümbertõst</t>
  </si>
  <si>
    <t>Tartu NS  Rõhu vihmutus I k.</t>
  </si>
  <si>
    <t>Tartu NS  Rõhu vihmutus II k.elektrivarustus</t>
  </si>
  <si>
    <t>Tartu NS  Rõhu vihmutus III k.15kv õhuliin</t>
  </si>
  <si>
    <t>Tartu NS  Rõhu vihmutus IVI k. eelarved</t>
  </si>
  <si>
    <t>Tartu NS  Rõhu vihmutusV  k. kult.karjamaad</t>
  </si>
  <si>
    <t>Tartu NS Kärnise maap.</t>
  </si>
  <si>
    <t xml:space="preserve">Tammistu p/a Lüüsa-Taabri maap. </t>
  </si>
  <si>
    <t>829A</t>
  </si>
  <si>
    <t>920A</t>
  </si>
  <si>
    <t>463A</t>
  </si>
  <si>
    <t>549A</t>
  </si>
  <si>
    <t>1228-I</t>
  </si>
  <si>
    <t>1228-II</t>
  </si>
  <si>
    <t>1151B</t>
  </si>
  <si>
    <t>1170-A</t>
  </si>
  <si>
    <t>989-A</t>
  </si>
  <si>
    <t>127-A</t>
  </si>
  <si>
    <t>1536-A</t>
  </si>
  <si>
    <t>Tõus p/a  kivikoristus</t>
  </si>
  <si>
    <t>Tõus p/a  KT</t>
  </si>
  <si>
    <t>Tulevik kolh. Keskuse kivikoristus</t>
  </si>
  <si>
    <t>Tartu NS KT</t>
  </si>
  <si>
    <t>Tammistu kolh. Kivikoristus</t>
  </si>
  <si>
    <t>Teedla sovh.Kirepi osak. KT</t>
  </si>
  <si>
    <t>Teedla sovh.kivikoristus</t>
  </si>
  <si>
    <t>Tammistu kolh. KT</t>
  </si>
  <si>
    <t>Tartu NS Vorbuse-Rahinge KT</t>
  </si>
  <si>
    <t>Tulevik kolh.  Vedu  kivikoristus</t>
  </si>
  <si>
    <t>Tulevik kolh.  Soeküla I maap.  KT</t>
  </si>
  <si>
    <t>Tammistu kolh. Tõõraste I kap.rem.</t>
  </si>
  <si>
    <t>Tartu NS Vorbuse osak.Emajõeäärne II mp.</t>
  </si>
  <si>
    <t>Teedla sovh. Kirepi KT</t>
  </si>
  <si>
    <t>Tartu MV tel.kaablikanalisats. Projekt</t>
  </si>
  <si>
    <t>Tartu MV  kuuride kap.remont</t>
  </si>
  <si>
    <t>Tartu MV  Emajõe jsk.elamu III k.</t>
  </si>
  <si>
    <t>Teedla sovh.Kirepi KT</t>
  </si>
  <si>
    <t>Teedla sovh. Tammiste KT</t>
  </si>
  <si>
    <t>Tartu NS Ilmatsalu KT</t>
  </si>
  <si>
    <t>Tartu NS Kohu-Kurvitsa KT</t>
  </si>
  <si>
    <t>Teedla sovh Tammistu KT</t>
  </si>
  <si>
    <t>Tartu NS Tompasoo MP</t>
  </si>
  <si>
    <t>Tartu MV Emajõe jsk.kilp.elamu kap.remont</t>
  </si>
  <si>
    <t>Teedla sovh.  Kenetski KT</t>
  </si>
  <si>
    <t>Teedla sovh.  Käo-Sepa KT</t>
  </si>
  <si>
    <t>Tammistu kolh. Jürisoo-Eideoja KT</t>
  </si>
  <si>
    <t>Tammistu kolh. Jürisoo  KT</t>
  </si>
  <si>
    <t>Tammistu kolh.  Vaahe  KT</t>
  </si>
  <si>
    <t>Tartu NS Metsküla KT</t>
  </si>
  <si>
    <t>Tartu NS  Vorbuse osak.  Voore  KT</t>
  </si>
  <si>
    <t>Tartu NS   Kärevere maap.</t>
  </si>
  <si>
    <t>Tartu NS Haage I ja Metsküla KT</t>
  </si>
  <si>
    <t>Teedla sovh.  Keskuse I KT</t>
  </si>
  <si>
    <t>Teedla sovh.  Kitse-Härma  KT</t>
  </si>
  <si>
    <t>Teedla sovh. Tammeniidu KT</t>
  </si>
  <si>
    <t>Teedla sovh.  Valguta-Ervo KT</t>
  </si>
  <si>
    <t>Tee Kommunismile kolh. Haudoja KT</t>
  </si>
  <si>
    <t>Tartu NS Kärnise-Soometsa KT</t>
  </si>
  <si>
    <r>
      <t xml:space="preserve">1975.a Tartu EPT tehtud.Avangard kolh.(Puhtaleivasoo,Keskuse),Emajõe kolh.Lodu I </t>
    </r>
    <r>
      <rPr>
        <b/>
        <sz val="10"/>
        <rFont val="Arial"/>
        <family val="2"/>
        <charset val="186"/>
      </rPr>
      <t>KT</t>
    </r>
  </si>
  <si>
    <r>
      <t>1976.a Tartu EPT tehtud .Avangard kolh.(Nigula.Vedu),M.Härma kolh. Inglimäe,Kokora kolh.Torila  Tee Kommunismile kolh Haudoja .</t>
    </r>
    <r>
      <rPr>
        <b/>
        <sz val="10"/>
        <rFont val="Arial"/>
        <family val="2"/>
        <charset val="186"/>
      </rPr>
      <t>KT</t>
    </r>
  </si>
  <si>
    <r>
      <t xml:space="preserve">1976.a Tartu EPT tehtud . Emajõe kolh.Võngi,Kokora kolh.Savastvere  </t>
    </r>
    <r>
      <rPr>
        <b/>
        <sz val="10"/>
        <rFont val="Arial"/>
        <family val="2"/>
        <charset val="186"/>
      </rPr>
      <t>KT</t>
    </r>
  </si>
  <si>
    <t>1976.a Tartu EPT tehtud . Sootaga sovh.Vasula,Alatskivi sovh.Karjametsa.Koosa sovh.Tähema,Ülenurme ÕKM Tõrvandi I,Sootaga sovh. Kolliotsa,Laeva sovh.Kärevere III.Söemurru</t>
  </si>
  <si>
    <t>SÜ nr</t>
  </si>
  <si>
    <t>Sarja nr</t>
  </si>
  <si>
    <t>sarja nimetus</t>
  </si>
  <si>
    <t xml:space="preserve">alasarja nr </t>
  </si>
  <si>
    <t>Alasarja nimetus</t>
  </si>
  <si>
    <t>Säiliku nimetus</t>
  </si>
  <si>
    <t>Alatskivi vald</t>
  </si>
  <si>
    <t>01</t>
  </si>
  <si>
    <t>Peakraavide projektid</t>
  </si>
  <si>
    <t>Säiliku nimetus/töönimetus</t>
  </si>
  <si>
    <t>02</t>
  </si>
  <si>
    <t>Valla kood</t>
  </si>
  <si>
    <t>Lehti/ jooniseid</t>
  </si>
  <si>
    <t>Veejuhtme nimetus</t>
  </si>
  <si>
    <t>Piir-daatumid</t>
  </si>
  <si>
    <t>Valgaala kood</t>
  </si>
  <si>
    <t>Haaslava vald</t>
  </si>
  <si>
    <t>Kambja vald</t>
  </si>
  <si>
    <t>Konguta vald</t>
  </si>
  <si>
    <t xml:space="preserve">Laeva vald </t>
  </si>
  <si>
    <t>Luunja vald</t>
  </si>
  <si>
    <t>Meeksi vald</t>
  </si>
  <si>
    <t>Mäksa vald</t>
  </si>
  <si>
    <t>Nõo vald</t>
  </si>
  <si>
    <t>Peipsiääre vald</t>
  </si>
  <si>
    <t>Piirisaare vald</t>
  </si>
  <si>
    <t>Puhja vald</t>
  </si>
  <si>
    <t>Rannu vald</t>
  </si>
  <si>
    <t>Rõngu vald</t>
  </si>
  <si>
    <t>Tartu vald</t>
  </si>
  <si>
    <t>Tähtvere vald</t>
  </si>
  <si>
    <t xml:space="preserve">Vara vald </t>
  </si>
  <si>
    <t>Võnnu vald</t>
  </si>
  <si>
    <t>03</t>
  </si>
  <si>
    <t>04</t>
  </si>
  <si>
    <t>05</t>
  </si>
  <si>
    <t>06</t>
  </si>
  <si>
    <t>07</t>
  </si>
  <si>
    <t>08</t>
  </si>
  <si>
    <t>09</t>
  </si>
  <si>
    <t>10</t>
  </si>
  <si>
    <t>11</t>
  </si>
  <si>
    <t>12</t>
  </si>
  <si>
    <t>13</t>
  </si>
  <si>
    <t>14</t>
  </si>
  <si>
    <t>15</t>
  </si>
  <si>
    <t>16</t>
  </si>
  <si>
    <t>17</t>
  </si>
  <si>
    <t>18</t>
  </si>
  <si>
    <t>19</t>
  </si>
  <si>
    <t>Alatskivi sovh. Kraavide taastamine</t>
  </si>
  <si>
    <t>Areng sovh.  Maaparanduse ÜP I</t>
  </si>
  <si>
    <t>Maaparandus</t>
  </si>
  <si>
    <t>Alatskivi sovh.Kavastu osak. Maap. ÜP</t>
  </si>
  <si>
    <t>Alatskivi sov.Kolkja osak.maap. ÜP</t>
  </si>
  <si>
    <t xml:space="preserve">Alatskivi sovh.Kavastu osak. maap. </t>
  </si>
  <si>
    <t>Alatskivi sovh. Koosa osak. I maaparandus</t>
  </si>
  <si>
    <t>Alatskivi sovh.Koosa osak. maap.II</t>
  </si>
  <si>
    <t>Alatskivi sovh.Kesk-Lahe maaparandus</t>
  </si>
  <si>
    <t>Avangardi kolh.Kukulinna Kabelisoo maap.</t>
  </si>
  <si>
    <t>Vihmutus</t>
  </si>
  <si>
    <t>Alatskivi sovh.Kesk-Lahe Köögiviljaaia vihmutus</t>
  </si>
  <si>
    <t>Punane Lipp kolh.Immusoo projekt</t>
  </si>
  <si>
    <t>Punane Täht kolh.maapar.(Kõrvesoo)</t>
  </si>
  <si>
    <t>Puhja kolh. Kivikoristus</t>
  </si>
  <si>
    <t>Puhja kolh. Juraku kult.tehn.</t>
  </si>
  <si>
    <t>Pobeda k/k  Põlendiku K-1 kaldakindl.</t>
  </si>
  <si>
    <t>Puhja kolhJärveküla kult.tehn.</t>
  </si>
  <si>
    <t>Puhja kolh.Juraku kult.tehn.</t>
  </si>
  <si>
    <t>Puhja kolh.Savikoja kult.tehn.</t>
  </si>
  <si>
    <t>Puhja kolh. Alakarja kult.tehn.</t>
  </si>
  <si>
    <t>Peipsi Kalur k/k Kolkja I kult.tehn.</t>
  </si>
  <si>
    <t>Puhja kolh.Koiduaru ja Kavilda kult.tehn.</t>
  </si>
  <si>
    <t>Peipsi Kalur k/k Kolkja II maapar.</t>
  </si>
  <si>
    <t>Puhja kolh. Aruküla kult.tehn.</t>
  </si>
  <si>
    <t>Puhja sovh.Kiigemäe kult.tehn.</t>
  </si>
  <si>
    <t>Kivaste kult.tehn.</t>
  </si>
  <si>
    <t>Peipsi Kalur k/k Mehikoorma II eelarve</t>
  </si>
  <si>
    <t>Puhja sovh. Keskuse kult.tehn.</t>
  </si>
  <si>
    <t>Puhja sovh. Keskuse tiigi ehit.tehniline tööprojekt</t>
  </si>
  <si>
    <t>Puhja sovh. Järveküla II kult.tehn.</t>
  </si>
  <si>
    <t>Puhja sovh.Mäeselja kult.tehn.</t>
  </si>
  <si>
    <t>Puhja sovh.Puskari kult.tehn.</t>
  </si>
  <si>
    <t>Puhja sovh.Vösivere I kult.tehn.</t>
  </si>
  <si>
    <t>Puhja sovh.Vihavu I kult.tehn.</t>
  </si>
  <si>
    <t>Puhja sovh.Uula melioratiivturba tootmisala ettevalm.</t>
  </si>
  <si>
    <t>Puhja sovh.VösivereI I kult.tehn.</t>
  </si>
  <si>
    <t>Puhja sovh.Mõisanurme väetisturba tootmisala ettevalm.</t>
  </si>
  <si>
    <t>Puhja sovh.Mõisanurme kult.tehn.</t>
  </si>
  <si>
    <t>Puhja sovh. Põllumäe kult.tehn.</t>
  </si>
  <si>
    <t>Puhja sovh.Savikoja obj. tehnilise seisukorra parandam.</t>
  </si>
  <si>
    <t>Puhja sovh.Põllumäe kult.tehn.</t>
  </si>
  <si>
    <t>Puhja kolh. Leegi II maapar.rekonstr.</t>
  </si>
  <si>
    <t>Puhja vald OÜ  Heko Põldrek.(erim. nr.128)</t>
  </si>
  <si>
    <t>Rõngu kolh.maapar.taast.ümberk.projekt</t>
  </si>
  <si>
    <t>Rannu kolh.Sangsaadu maapar.</t>
  </si>
  <si>
    <t>Raja sovh. Haageoja -äärne maapar. I</t>
  </si>
  <si>
    <t>Laeva sovh.Laeva maaparandus</t>
  </si>
  <si>
    <t>Luunja sovh.Anne obj.vihmutus-maapar. Köide II</t>
  </si>
  <si>
    <t>Luunja sovh.Anne obj.vihmutus-maapar.Köide III Eelarve</t>
  </si>
  <si>
    <t>Luunja sovh.Anne vihmutus.Tööjoonised Köide IV Pumbajaam</t>
  </si>
  <si>
    <t>Luunja sovh.Anne vihmutus.Köide V Elektrivarustus</t>
  </si>
  <si>
    <t>Luunja sovh.Anne vihmutusKöide VI Vihmutuse täiendus</t>
  </si>
  <si>
    <t>Luunja sovh.Anne vihmutus.Köide III Vihmutus</t>
  </si>
  <si>
    <t>Luunja sovh.Anne vihmutus.Köide VIIPumbaj.täiendus</t>
  </si>
  <si>
    <t>Lenini-nim.sovh.Koopsi obj. maaparandus</t>
  </si>
  <si>
    <t>Lenini-nim. sovh.Pagavere maaparandus</t>
  </si>
  <si>
    <t>Laeva sovh. Veneküla maapar.</t>
  </si>
  <si>
    <t>Laukasoo m/v turbaraba laiendamise TTP</t>
  </si>
  <si>
    <t>Lenini-nim. sovh.Tamme polder TTP</t>
  </si>
  <si>
    <t>Lenini-nim. sovh.Tamme polder. Elektrotehniline osa</t>
  </si>
  <si>
    <t>Lenini-nim.s ovh. Tamme polder Pumbajaama TJ</t>
  </si>
  <si>
    <t>Lenini-nim. sovh. Tamme polder Kõrgepingeliin</t>
  </si>
  <si>
    <t>Lenini-nim.sovh.Tamme polder Ehituse organis. projekt</t>
  </si>
  <si>
    <t>Lenini-nim.sovh.Tamme polder Juurdevoolu kanal.Paluotsa tee</t>
  </si>
  <si>
    <t>Lenini-nim.sovh.Tamme polder Teeindushoone eelarved</t>
  </si>
  <si>
    <t>Lenini-nim.sovh.Tamme polder Teenindushoone puurkaev ja sanitaars.</t>
  </si>
  <si>
    <t>Lenini-nim. sovh.Metsküla II maaparandus</t>
  </si>
  <si>
    <t>Lenini-nim. Sovh.Verevi I maaparandus</t>
  </si>
  <si>
    <t>Laeva Katse-sovh.Laeva poldri truubi rekonstr.</t>
  </si>
  <si>
    <t>Laeva Katse-sovh.Laeva polder I köide.Kuivendus</t>
  </si>
  <si>
    <t>Laeva Katse-sovh.Laeva polder II köide.Polderpumpla</t>
  </si>
  <si>
    <t>Laeva Katse-sovh.Laeva polder III köide Elektrivarustus</t>
  </si>
  <si>
    <t>Laeva Katse.sovh.Laeva polder IV köide Eelarve</t>
  </si>
  <si>
    <t>Luunja sovh.Kõivuküla Eelarved</t>
  </si>
  <si>
    <t>Laeva Katse-sovh.Laeva vihmutus</t>
  </si>
  <si>
    <t>Lenini-nim.sovh.Verevi II maaparandus</t>
  </si>
  <si>
    <t>Lenini-nim. sovh.Rõikoja vihmutuse laiendus</t>
  </si>
  <si>
    <t>Lahepera järve sapropeeli-tootmise TP I köide</t>
  </si>
  <si>
    <t>Lahepera järve sapropeeli-tootmise TP II köide Elektrivarustus</t>
  </si>
  <si>
    <t>Lahepera järve sapropeeli-tootmise III köide Eelarved</t>
  </si>
  <si>
    <t>Lenini-nim. sovh.Rannu eesvool. Ubesoo sild</t>
  </si>
  <si>
    <t>Luunja sovh.Tilga väetisturba tootmisala</t>
  </si>
  <si>
    <t>Lenini-nim. sovh. Kirikualuse kuivenduse rekonstr.</t>
  </si>
  <si>
    <t>Lenini-nim.sovh. Koke kuivendussüsteemide rekonstr.EP</t>
  </si>
  <si>
    <t>Lenini-nim.sovh.Koke kuiv.-süsteemide rekonstr.TP</t>
  </si>
  <si>
    <t>Lenini-nim.sovh.Metsküla turbakarjäär (ERVO veehoidla)</t>
  </si>
  <si>
    <t>Lenini-nim.sovh.Tamme poldri pumbajaama rekonstr.</t>
  </si>
  <si>
    <t>Sangla IV alusturbaraba I osa ehius</t>
  </si>
  <si>
    <t>Sangla III alusturbaraba rek.I k.Verevi pkr.rek.</t>
  </si>
  <si>
    <t>Sangla III alusturbaraba rek.II k. tootmisala rek.</t>
  </si>
  <si>
    <t>Sootaga sovh.Vasula vihmutuse I k.vihmutus japumplad</t>
  </si>
  <si>
    <t>Sootaga sovh.Vasula vihmutuse II k.  puurauk</t>
  </si>
  <si>
    <t>Sootaga sovh.Vasula vihmutuse  III k. elektrivarustus</t>
  </si>
  <si>
    <t>Sangla IV alusturbaraba II osa ehius</t>
  </si>
  <si>
    <t>Sangla t.raba viilhall (Elva EPT)</t>
  </si>
  <si>
    <t>Sootaga sovh. Vahi II(Raadi järve väljavool) III köide</t>
  </si>
  <si>
    <t>Tamme puukooli maap.</t>
  </si>
  <si>
    <t>Tartu Lihakombinaadi Kardla baasi projekt</t>
  </si>
  <si>
    <t>Tartu Ter.Val. Elamu ehituse ins.geol. Iseloomustus</t>
  </si>
  <si>
    <t>Tulevik p/a maap.</t>
  </si>
  <si>
    <t>Tuule m/v t.raba proj.</t>
  </si>
  <si>
    <t>Tõus p/a maap.</t>
  </si>
  <si>
    <t>Tiksoja t.raba proj.</t>
  </si>
  <si>
    <t>Tiksoja t.raba ettevalmistamise proj.</t>
  </si>
  <si>
    <t>Tammsaare (Areng) maap.</t>
  </si>
  <si>
    <t>Tartu Eksperimentsovh. maap. II osa</t>
  </si>
  <si>
    <t>Tartu NKS maap. I osa</t>
  </si>
  <si>
    <t>Tartu NKS maap. II osa</t>
  </si>
  <si>
    <t>Tartu NKS maap.IIII osa</t>
  </si>
  <si>
    <t>Tõus p/a maap.Võsivere</t>
  </si>
  <si>
    <t>Tartu NS Rahinge osak. Maap. I osa</t>
  </si>
  <si>
    <t>1-19</t>
  </si>
  <si>
    <t>Tartu rajooni m.konna maap.skeem PP-394</t>
  </si>
  <si>
    <t>Tamme  osak Keskuse I osa maap.</t>
  </si>
  <si>
    <t>Tartu NS kalakasvatuse t.joonised. II osaK.-maimude tiigid</t>
  </si>
  <si>
    <t>Tartu NS kalakasvatuse t.joonised. III osaN .-kala talve  tiigid</t>
  </si>
  <si>
    <t>Tartu NS kalakasvatuse t.joonised. Eelarve nr.1Liigveelask</t>
  </si>
  <si>
    <t>Tammistu p/a Kaarli -Tammistu m/v pkr. rek..</t>
  </si>
  <si>
    <t>Tartu NS Haage I maap.IIosa Ilmaatsalu-Pihva tee</t>
  </si>
  <si>
    <t>Tartu NS Haage  II maap.I osa Prüüsi-Nurme</t>
  </si>
  <si>
    <t>Nõo sovh.Laguja osak. I osa TJ</t>
  </si>
  <si>
    <t>Nõo sovh.Keskuse ja Koidula osak.maapar.</t>
  </si>
  <si>
    <t>Nõo sovh. Laguja osak. I osa TJ</t>
  </si>
  <si>
    <t>Nõgiaru sovh.Aiamaa maaparandus</t>
  </si>
  <si>
    <t>Nõo sovh.Keskuse osak. V osa maapar. Simmu</t>
  </si>
  <si>
    <t>Nõo sovh.Laguja TJ täpsustus</t>
  </si>
  <si>
    <t>Nõo sovh.Keskuse osak. VI maapar. Viinamärdi</t>
  </si>
  <si>
    <t>Nõo sovh.Keskuse VII maapar. I osa</t>
  </si>
  <si>
    <t>Nõo sovh.Keskuse VII osa juurdepääsutee rekonstr.</t>
  </si>
  <si>
    <t>Nõgiaru sovh.Meeri osak. Maapar.</t>
  </si>
  <si>
    <t>Nõo sovh.Laguja osak.III obj. maapar.</t>
  </si>
  <si>
    <t>Nõgiaru sovh..Viinalassi II maaparandus</t>
  </si>
  <si>
    <t>Nõgiaru sovh.Viinalassi III maapar.</t>
  </si>
  <si>
    <t>Nõo sovh. Soone objekti maapar.</t>
  </si>
  <si>
    <t>Nõo sovh. Tamsa osak. Maaparandus</t>
  </si>
  <si>
    <t>Nõo sovh.Tamsa katseobjekt köide I Maaparandus</t>
  </si>
  <si>
    <t>Nõo sovh.Tamsa katseobjekt köide II Reovete puhast. Seade</t>
  </si>
  <si>
    <t>Nõgiaru sovh. Tinni maapar.</t>
  </si>
  <si>
    <t>Nõo sovh.Mariksoo I osa maapar.</t>
  </si>
  <si>
    <t>Nõo sovh.Mariksoo II osa maapar.</t>
  </si>
  <si>
    <t>Nõo sovh.Meeri väetisturvas</t>
  </si>
  <si>
    <t>Nõo sovh.Luke maaparandus</t>
  </si>
  <si>
    <t>Nõo sovh.Pastaku väetisturba tootmisala ettevalmist.</t>
  </si>
  <si>
    <t>Laane kolh.kenni -ja Laane pkr.massivistus</t>
  </si>
  <si>
    <t>Lenini nim. N.-sovh  Mäeotsa osak.kivikoristus</t>
  </si>
  <si>
    <t>Luunja sovh. Keskuse osak. KT</t>
  </si>
  <si>
    <t>Laane kolh. KT</t>
  </si>
  <si>
    <t>Luunja sovh. Kabina KT</t>
  </si>
  <si>
    <t>Luunja sovh. Emajõeäärne KT</t>
  </si>
  <si>
    <t>Lenini nim. N.-sovh  Kobilo osak. KT</t>
  </si>
  <si>
    <t>Luunja sovh. Kitseoja KT</t>
  </si>
  <si>
    <t>Luunja sovh.  Ihaste-Ollilaane KT</t>
  </si>
  <si>
    <t>Laeva sovh. Arengu KT</t>
  </si>
  <si>
    <t>Luunja sovh.  Kabina-Papisaare KT</t>
  </si>
  <si>
    <t>Laeva sovh. Areng II ja Kärkna II   KT</t>
  </si>
  <si>
    <t>Laeva sovh. Äiuküla  KT</t>
  </si>
  <si>
    <t>Luunja sovh. Ojaküla  k.vallide lik.</t>
  </si>
  <si>
    <t>Laeva sovh. Vibulaane maap.</t>
  </si>
  <si>
    <t>Luunja sovh. Keldri vihmutus</t>
  </si>
  <si>
    <t>Lenini nim. sovh. Paju-Säde KT</t>
  </si>
  <si>
    <t>Lenini nim. K/k Laane-Kenni KT</t>
  </si>
  <si>
    <t>Lenini nim. kolh. Reinu  KT</t>
  </si>
  <si>
    <t>Laeva sovh.Kärevere III KT</t>
  </si>
  <si>
    <t>Laeva sovh.Kärevere IV  KT</t>
  </si>
  <si>
    <t>Luunja sovh. Kabina -Papisaare KT</t>
  </si>
  <si>
    <t>Luunja sovh.  Jürisoo-Eideoja   KT</t>
  </si>
  <si>
    <t>Laeva sovh.Söemurru KT</t>
  </si>
  <si>
    <t>Laeva sovh.Lodjaku t., Priksi t. lik.</t>
  </si>
  <si>
    <t xml:space="preserve">Lenini nim. sovh Tamme poldri osal.rek. </t>
  </si>
  <si>
    <t>Laeva sov. Kärevere III Söemurru KT</t>
  </si>
  <si>
    <t>Lenini nim. N.-sovh . Mällo. KT</t>
  </si>
  <si>
    <t>Laeva sovh. Veneküla KT</t>
  </si>
  <si>
    <t>Lenini nim. sovh Tamme poldri ja Utu-Kolga I-II KT</t>
  </si>
  <si>
    <t>Luunja sovh. Keldri   KT</t>
  </si>
  <si>
    <t>Laeva sovh  Areng I ja.Kärevere IV  KT</t>
  </si>
  <si>
    <t>Laeva sovh.Kärevere IV   KT</t>
  </si>
  <si>
    <t>Lenini nim. sovh.  Sangla KT</t>
  </si>
  <si>
    <t>Jõesuu polder.Elektriliinide rek.II kõide Tartu-Viljandi 110 kv õhuliin Juurdepääsuteed</t>
  </si>
  <si>
    <t>Jõesuu poldri juurdepääsutee(üld)</t>
  </si>
  <si>
    <t>Kalinini nim. kolhoosi maaparandus</t>
  </si>
  <si>
    <t>Keressaare m/v turbaraba ettevalmistamine</t>
  </si>
  <si>
    <t>Kirovi nim. Kolhoosi Tõnise maaparandus</t>
  </si>
  <si>
    <t>Kobratu kolhoosi maaparandus.PÜ</t>
  </si>
  <si>
    <t>Komnoore kolhoosi maaparandus</t>
  </si>
  <si>
    <t>Konguta kolhoosi peakraavi äärne maaparandus</t>
  </si>
  <si>
    <t>Kukulinna soomaade maaparandus PÜ</t>
  </si>
  <si>
    <t>Kuldrannakese kolhoosi maaparandus</t>
  </si>
  <si>
    <t>Kungla kolhoosi maaparandus</t>
  </si>
  <si>
    <t>Kungla kolhoosi maaparandus TP</t>
  </si>
  <si>
    <t>Kungla kolhoosi ja Emajõe maaparandus</t>
  </si>
  <si>
    <t>Kommunisti sovhoosi ümberprojekteerimine</t>
  </si>
  <si>
    <t>Konguta kolhoosi Kasekopli maaparandus</t>
  </si>
  <si>
    <t>Kirmi m/v turbaraba ettevalmistamise projekt</t>
  </si>
  <si>
    <t>Kambja sovhoosi Kiisa maaparandus</t>
  </si>
  <si>
    <t>Kaheksas Märts kolhoosi maaparandus</t>
  </si>
  <si>
    <t>Kommunisti sovhoosi maaparandus ÜP</t>
  </si>
  <si>
    <t>Kripsisoo turbaraba ettevalmistamise projekt</t>
  </si>
  <si>
    <t>Komnoore kolhoosi Mariksoo maaparandus</t>
  </si>
  <si>
    <t xml:space="preserve">16 </t>
  </si>
  <si>
    <t>Koosa sovhoosi I maaparandus (end. Alatskivi Koosa I)</t>
  </si>
  <si>
    <t>Koosa sovhoosi II maaparandus (end. Alatskivi Koosa II)</t>
  </si>
  <si>
    <t>Koosa sovhoosi siseteede rekonstrueerimine</t>
  </si>
  <si>
    <t>Kambja sovh. Peeda-Vedu maaparandus</t>
  </si>
  <si>
    <t>Külvaja kolhoos Vända maaparandus</t>
  </si>
  <si>
    <t xml:space="preserve">Tartu NS Rahinge vihmutus I I e.j  IV eelarved           </t>
  </si>
  <si>
    <t>Avangard p/a Puhtaleiva I kogujakr.P-1 kindl.</t>
  </si>
  <si>
    <t>Alatskivi sovh.Ninaküla-Lahe KT</t>
  </si>
  <si>
    <t>Avangard p/a Lähte kult.tehn.proj.</t>
  </si>
  <si>
    <t>Alatskivi sovh. Kesk-Lahe KT</t>
  </si>
  <si>
    <t>Alatskivi sovh.Metsamaa  KT</t>
  </si>
  <si>
    <t>Avangard p/a Jõusa KT</t>
  </si>
  <si>
    <t>Aru p/a Pööritsa KT</t>
  </si>
  <si>
    <t>Avangard p/a Äksi maap.</t>
  </si>
  <si>
    <t>Avangard p/a Äksi-Voore  maap.</t>
  </si>
  <si>
    <t>Avangard p/a Labi III  K-2 kindlustus</t>
  </si>
  <si>
    <t>Aru p/a Palumõisa KK kindlustus</t>
  </si>
  <si>
    <t>Alatskivi sovh. Lahepera KT</t>
  </si>
  <si>
    <t>Avangard p/a Soeküla II  KT</t>
  </si>
  <si>
    <t>Avangard p/a  Kikevere  KT</t>
  </si>
  <si>
    <t>Avangard p/a Kabelisoo ja labi III  KT</t>
  </si>
  <si>
    <t>Avangard p/a Puiatusoo II   KT</t>
  </si>
  <si>
    <t>Avangard p/a Amme  II  KT</t>
  </si>
  <si>
    <t>Avangard p/a Vedu-Kobratu   KT</t>
  </si>
  <si>
    <t>Avangard p/a Puhtaleivasoo II  KT</t>
  </si>
  <si>
    <t>Avangard p/a  Tartu-Jõgeva mt. äärne  KT</t>
  </si>
  <si>
    <t>Avangard p/a Kutsari  KT.</t>
  </si>
  <si>
    <t>Avangard p/a  Karjametsa  KT.</t>
  </si>
  <si>
    <t>Avangard p/a Vedu  KT.</t>
  </si>
  <si>
    <t>Avangard p/a Nigula   KT.</t>
  </si>
  <si>
    <t>Avangard p/a  Keskuse KT.</t>
  </si>
  <si>
    <t>Avangard p/a  Puhtaleivasoo  KT</t>
  </si>
  <si>
    <t>Alatskivi sovh. Haapsipea KT</t>
  </si>
  <si>
    <t>Avangard p/a Saluküla  KT</t>
  </si>
  <si>
    <t>Avangard p/a Vedu  KT</t>
  </si>
  <si>
    <t>Alatskivi sovh. Punga KT (s.kobestus)</t>
  </si>
  <si>
    <t>Alatskivi sovh.Päiksi  KT (s.kobestus)</t>
  </si>
  <si>
    <t>Avangard kolh. Soitsjärve KT</t>
  </si>
  <si>
    <t>Avangard kolh. KT( hoone lik.)</t>
  </si>
  <si>
    <t>Avangardi kolh.Kukulinna-Kabelisoo KT</t>
  </si>
  <si>
    <t>Avangardi kolh. Vedu-Kobratu  KT</t>
  </si>
  <si>
    <t>Alatskivi sovh. Punga KT)</t>
  </si>
  <si>
    <t>Avangard lolh. Karula KT</t>
  </si>
  <si>
    <t>Alatskivi sovh. Karjametsa KT</t>
  </si>
  <si>
    <t>Avangard kolh. Puhtaleivasoo KT</t>
  </si>
  <si>
    <t>Avangard kolh. Vedu  II  KT</t>
  </si>
  <si>
    <t>Alatskivi sovh. Kõdesi I KT</t>
  </si>
  <si>
    <t>Avangard kolh. Äksi KT</t>
  </si>
  <si>
    <t>Avangard kolh. Soeküla KT</t>
  </si>
  <si>
    <t>Alatskivi sovh. Kokora farmi al.turba plats</t>
  </si>
  <si>
    <t>Alatskivi sovh.  Punga KT</t>
  </si>
  <si>
    <t>Alatskivi sovh.  Punga  II  KT</t>
  </si>
  <si>
    <t>Alatskivi sovh.Kasumetsa F.al.turba plats</t>
  </si>
  <si>
    <t>Alatskivi sovh. Kõdesi KT</t>
  </si>
  <si>
    <t>Alatskivi sovh. Alasoo maap.rek.</t>
  </si>
  <si>
    <t>Avangardi kolh. Nigula,Soe , Labi KT</t>
  </si>
  <si>
    <t>Edasi p/a maap.</t>
  </si>
  <si>
    <t>Edasi p/a  Hurdasoo maap.</t>
  </si>
  <si>
    <t>Emajõe p/a maap.</t>
  </si>
  <si>
    <t>Emajõe p/a dr.mahamärkimine</t>
  </si>
  <si>
    <t>Emajõe p/a   kuiv. süst..mahamärkimine</t>
  </si>
  <si>
    <t>Emajõe p/a   Jaaniantsu maap.</t>
  </si>
  <si>
    <t>Esimene Mai p/a  Saaresoosoo maap.</t>
  </si>
  <si>
    <t>Esimene Mai p/a  Terikeste I ( Võnnu ) maap.</t>
  </si>
  <si>
    <t>Esimene Mai p/a  Peikrisoo  maap.</t>
  </si>
  <si>
    <t>Emajõe p/a Viira maap. Eelarve</t>
  </si>
  <si>
    <t>Eksperimentaalsovhoos. Ilmaaatsalu-Rõhu tee</t>
  </si>
  <si>
    <t>Kambja sovh.Parve osak.kivikoristus</t>
  </si>
  <si>
    <t>Kalevi p/a Savastvere kult.tehn.</t>
  </si>
  <si>
    <t>Kingissepa-nim.Poka karjamaa vihmutuse projekt</t>
  </si>
  <si>
    <t>Koosa sovh. Keskuse IV osa</t>
  </si>
  <si>
    <t>Kingissepa-nim.p/a lavatsi kult.tehn.</t>
  </si>
  <si>
    <t>Koosa sovh.Meoma-Sirguvere kult.tehn.</t>
  </si>
  <si>
    <t>Kuuste sovh.Uniküla kult.tehn.</t>
  </si>
  <si>
    <t>Kingissepa-nim.p/a kult.tehn.</t>
  </si>
  <si>
    <t>Konguta sovh.Viljamsi kult.tehn. II osa</t>
  </si>
  <si>
    <t>Kingissepa-nim.p/a Olli II maapar.kap.rem.</t>
  </si>
  <si>
    <t xml:space="preserve">Kingissepa-nim.p/a Poka karjamaa vihm.(MV-787 täiendus) </t>
  </si>
  <si>
    <t>Kungla p/a Keerdo kult.tehn.</t>
  </si>
  <si>
    <t>Kambja sovh. Paali II j Peeda-Vedu kult.tehn.</t>
  </si>
  <si>
    <t>Konguta sovh.Marjakse kult.tehn.</t>
  </si>
  <si>
    <t>Koosa sovh.Kavastu kult.tehn.</t>
  </si>
  <si>
    <t>Konguta sovh.Engo kult.tehn.</t>
  </si>
  <si>
    <t>Koosa sovh.Luha I kult.tehn.</t>
  </si>
  <si>
    <t>Kuuste sovh.Heidi obj.kult.tehn.</t>
  </si>
  <si>
    <t>Koosa sovh.Koosa IV kult.tehn.</t>
  </si>
  <si>
    <t>Koosa sovh.Koosa III kult.tehn.</t>
  </si>
  <si>
    <t>Konguta sovh.Keskuse kult.tehn.</t>
  </si>
  <si>
    <t>Konguta sovh. Kasekopli kult.tehn.</t>
  </si>
  <si>
    <t>Kokora kolh.Takulaane kult.tehn.</t>
  </si>
  <si>
    <t>Kingissepa-nim.kolh.Lõokese-Võru kult.tehn.</t>
  </si>
  <si>
    <t>Kingissepa-nim. Kolh.Kaarli-Veskimäe III kult.tehn.</t>
  </si>
  <si>
    <t>Kokora kolh. Torila kult.tehn.</t>
  </si>
  <si>
    <t>Kokora kolh.Peatskivi kult.tehn.</t>
  </si>
  <si>
    <t>Konguta sovh.Külaaseme kultltehn.</t>
  </si>
  <si>
    <t>Konguta sovh.Tamme ja Liivi majapidamiste likvid.</t>
  </si>
  <si>
    <t>Kambja sovh.Parve kult.tehn.</t>
  </si>
  <si>
    <t>Kuuste sovh.Roiu kult.tehn.</t>
  </si>
  <si>
    <t>Konguta sovh.Mäeotsa kult.tehn.</t>
  </si>
  <si>
    <t>Kingissepa-nim.kolh.Poka kult.tehn.</t>
  </si>
  <si>
    <t>Kingissepa-nim. Kolh.Kastre kult.tehn.</t>
  </si>
  <si>
    <t>Kambja sovh.Kalevi osak.kult.tehn.</t>
  </si>
  <si>
    <t>Kuuste sovh.Kortsu kult.tehn.</t>
  </si>
  <si>
    <t>Koosa sovh.Luha maapar.objekti tehniline täiustam.</t>
  </si>
  <si>
    <t>Kambja sovh. Sotniku kult.tehn.</t>
  </si>
  <si>
    <t>Kingissepa-nim.kolh.Vana-Kastre kult.tehn.</t>
  </si>
  <si>
    <t>Kambja sovh. Lallimäe kult.tehn.</t>
  </si>
  <si>
    <t>Kambja sovh.Ani kult.tehn.</t>
  </si>
  <si>
    <t>Kuuste sovh. Tekkeli kult.tehn.</t>
  </si>
  <si>
    <t>Konguta sovh.Erumäe kult.tehn.</t>
  </si>
  <si>
    <t>Koosa sovh. Koosa II maapar.tehn.täiustamine</t>
  </si>
  <si>
    <t>Kingissepa-nim.kolh.Miinamõisa kult.tehn.</t>
  </si>
  <si>
    <t>Konguta sovh.Vellavere kult.tehn.</t>
  </si>
  <si>
    <t>Koosa sovh.Luha I ja II kult.tehn.</t>
  </si>
  <si>
    <t>Koosa sovh.Meoma I maapar.obj.kult.tehn.</t>
  </si>
  <si>
    <t>Konguta sovh.Väike-Konguta kult.tehn.</t>
  </si>
  <si>
    <t>EPA Ülenurme ÕKM  Soosilla veehoidla regulaatori ehitus</t>
  </si>
  <si>
    <t>Emajõe kolh. Lodu KT</t>
  </si>
  <si>
    <t>Emajõe kolh. Lalli farmi a.turba hoiuplats</t>
  </si>
  <si>
    <t>Emajõe kolh. Arumäe-Pastiku KT</t>
  </si>
  <si>
    <t>EPA Ülenurme ÕKM  Soosilla veehoidla muldpaisu ehitus</t>
  </si>
  <si>
    <t>EPA Ülenurme ÕKM  Soosilla KT</t>
  </si>
  <si>
    <t>EPA Ülenurme ÕKM  Tõrvandi vihmutuse täienduse eelarve</t>
  </si>
  <si>
    <t>Ilmatsalu sovh. KT</t>
  </si>
  <si>
    <t>Ilmatsalu sovh. a.turbaraba rek.</t>
  </si>
  <si>
    <t>Jüriöö p/a Kabina pkr. äärse objekti ÜP</t>
  </si>
  <si>
    <t>Jüriöö p/a  Sussari heinamaa maap.</t>
  </si>
  <si>
    <t>Jõud p/a Kabina maap.</t>
  </si>
  <si>
    <t>Jõud p/a  kivikoristus</t>
  </si>
  <si>
    <t>Koosa sovh. Meoma KT</t>
  </si>
  <si>
    <t>Koosa sovh. Rehemetsa I, II  KT</t>
  </si>
  <si>
    <t>Kingissepa nim. kolh. Aru KT</t>
  </si>
  <si>
    <t>Konguta sovh. Karijärve KT</t>
  </si>
  <si>
    <t>Konguta sovh. Külaaseme KT</t>
  </si>
  <si>
    <t>Kingissepa nim. kolh. Poka-Kisla  KT</t>
  </si>
  <si>
    <t>Kingissepa nim. kolh.  Aru täiend.   KT</t>
  </si>
  <si>
    <t xml:space="preserve">  Konguta sovh. Kobilo  KT</t>
  </si>
  <si>
    <t>Koosa sovh. Kiimasoo -Koosa III KT</t>
  </si>
  <si>
    <t xml:space="preserve">  Konguta sovh. Kogre  KT</t>
  </si>
  <si>
    <t>Kambja sovh    Suure-Kambja   KT</t>
  </si>
  <si>
    <t>Kingissepa nim. kolh. Sarakuste    KT</t>
  </si>
  <si>
    <t>Kambja sovh. Ani a.turba hoiuplatsi ehitus</t>
  </si>
  <si>
    <t>Konguta  sovh. Konguta farmi  a.turba hoiuplatsi ehitus</t>
  </si>
  <si>
    <t>Koosa  sovh. Kirepi farmi  a.turba hoiuplatsi ehitus</t>
  </si>
  <si>
    <t>Koosa  sovh.  Meoma(Hundisaare) KT</t>
  </si>
  <si>
    <t>Kuuste sovh.Mõrasoo KT</t>
  </si>
  <si>
    <t>Kuuste sovh. Uniküla m.turba tootmisala</t>
  </si>
  <si>
    <t>Koosa sovh. Luha I kuivenduse rek.</t>
  </si>
  <si>
    <t>Koosa sovh. Varnja poldri I ja  II ej. Täiend tööd</t>
  </si>
  <si>
    <t>Kambja sovh. Sotniku KT</t>
  </si>
  <si>
    <t>Kambja sovh. Sotniku  II KT</t>
  </si>
  <si>
    <t>Koosa sovh. Varnja poldri täiend tööd</t>
  </si>
  <si>
    <t>Kuuste sovh.Naaritsa KT eelarve</t>
  </si>
  <si>
    <t>Koosa sovh. Varnja poldri jaKõnnu ob. Kännuvallide lik.</t>
  </si>
  <si>
    <t>Kaarli maap.</t>
  </si>
  <si>
    <t>Lenini nim.kolh. Sultsi vana dr.taastus</t>
  </si>
  <si>
    <t>Lenini nim.kolh.  Uhti maap.</t>
  </si>
  <si>
    <t>Lenini nim.kolh. Laaneküla det.kuivendus</t>
  </si>
  <si>
    <t>Lenini nim.kolh.  Kokora maap. Eelarve</t>
  </si>
  <si>
    <t>Lenini nim. N.-sovh. Maap.täpsem eelarve</t>
  </si>
  <si>
    <t>Lenini nim.kolh. Haageojaäärne  I maap.</t>
  </si>
  <si>
    <t>Lenini nim. N.-sovh Elva osak.maap.</t>
  </si>
  <si>
    <t>Võrtsjärve p/a Neemisküla I maaparandus</t>
  </si>
  <si>
    <t>Võrtsjärve p/a Neemisküla II maaparandus</t>
  </si>
  <si>
    <t>Võrtsjärve p/a Neemisküla III maaparandus</t>
  </si>
  <si>
    <t>Vambola p/a Külma objekti maaparandus</t>
  </si>
  <si>
    <t>Vambola Lalli I maaparandus</t>
  </si>
  <si>
    <t>Vambola Lalli II maaparandus</t>
  </si>
  <si>
    <t>Vara sovhoosi Sookalduse III maaparandus</t>
  </si>
  <si>
    <t>Vara sovhoosi Ätte maaparanduse II osa Ekspluatatsiooniteed</t>
  </si>
  <si>
    <t>Võrtsjärve basseini jõgede uurimine</t>
  </si>
  <si>
    <t>Võnnu sovhoosi Laanemäe objekti II kõide Vihmutus</t>
  </si>
  <si>
    <t>Valguta kolhoosi Lossimäe 2.ehitusjärk.Vihmutus</t>
  </si>
  <si>
    <t>Vara sovhoosi Kuusiku-Papiaru objekti I ehitusjärk. Kuivendus</t>
  </si>
  <si>
    <t>Vara sovhoosi Kuusiku-Papiaru objekti II ehitusjärk. Vihmutus</t>
  </si>
  <si>
    <t>Vambola kolhoos Rebase maaparandus</t>
  </si>
  <si>
    <t>Vara sovhoos Iidlase maaparandus</t>
  </si>
  <si>
    <t>Vara sovhoos Kulli maaparandus</t>
  </si>
  <si>
    <t>Võnnu sovhoosi Kullamäe väetisturvas</t>
  </si>
  <si>
    <t>Võnnu sovhoos Kõnnu väetisturba tootmiala ettevalmistamine</t>
  </si>
  <si>
    <t>Vara sovhoos Tasso I maaparandus</t>
  </si>
  <si>
    <t>Vara sovhoos Tasso II maaparandus</t>
  </si>
  <si>
    <t>Raja sovh.Pihva ja Tässvere obj.kivikoristus</t>
  </si>
  <si>
    <t>Raja sovh.Väänoja kult.tehn.</t>
  </si>
  <si>
    <t>Rõngu sovh.kult.tehn.</t>
  </si>
  <si>
    <t>Rahu kolh.kivikoristus</t>
  </si>
  <si>
    <t>Rannu kolh.Simmi, Kõlli j.t.kivikoristus</t>
  </si>
  <si>
    <t>Rõngyu sovh. Kult.tehn.</t>
  </si>
  <si>
    <t>Rahu kolh. Viljamsi kult.tehn.</t>
  </si>
  <si>
    <t>Rõngu sovh.Tamme kult.tehn.</t>
  </si>
  <si>
    <t>Rannu kolh.(Võimas Jõud) kult.tewhn,</t>
  </si>
  <si>
    <t>Raja sovh.Laaneküla kult.tehn.</t>
  </si>
  <si>
    <t>Rõngu sovh.Retsniku kult.tehn,</t>
  </si>
  <si>
    <t>Rõngu sovh. Puidaku kult.tehn.</t>
  </si>
  <si>
    <t>Rahvaste Sõprus kolh.Mehikoorma II maapar.eelarve</t>
  </si>
  <si>
    <t>Rõngu sovh.Koruste II kult.tehn.</t>
  </si>
  <si>
    <t>Rõngu sovh. Tamme kult.tehn.</t>
  </si>
  <si>
    <t>Rõngu sovh.Puidaku juurviljaaia kult.tehn.</t>
  </si>
  <si>
    <t>Rahvaste Sõprus kolh.Meeksi kult.tehn.</t>
  </si>
  <si>
    <t>Sõprus kolh.Sikakurmu I kult.tehn.</t>
  </si>
  <si>
    <t>Peipsiääre</t>
  </si>
  <si>
    <t>Piirisaare</t>
  </si>
  <si>
    <t>Jõgeva rajooni "Rahu", Tulevik</t>
  </si>
  <si>
    <t>Alatskivi sovhoos</t>
  </si>
  <si>
    <t xml:space="preserve"> "Avangard" kolhoos</t>
  </si>
  <si>
    <t xml:space="preserve">Emajõe kolhoos </t>
  </si>
  <si>
    <t>Võitja, Emajõe, Stalini nim</t>
  </si>
  <si>
    <t xml:space="preserve">Seisuga 03.12.1976.a </t>
  </si>
  <si>
    <t>EPA ÕKM Ülenurme</t>
  </si>
  <si>
    <t xml:space="preserve">Enne 1976.a </t>
  </si>
  <si>
    <t>Vald 2011</t>
  </si>
  <si>
    <t>Kambja sovhoos</t>
  </si>
  <si>
    <t>Nõo (Kodijärve osakond) Vambola (Uus Tee osa)</t>
  </si>
  <si>
    <t>Ühisjõud, Külvaja, Raja, Rahu Vambola (Tee Kommunismile osa)</t>
  </si>
  <si>
    <t>Kingisepa sovhoos</t>
  </si>
  <si>
    <t>Kalinini (Sooranna osakond), Nõukogude Armee</t>
  </si>
  <si>
    <t>Konguta sovhoss</t>
  </si>
  <si>
    <t>Rannu, Aru, Võimas jõud (erumäe, Vellavere)</t>
  </si>
  <si>
    <t>Koosa sovhoos</t>
  </si>
  <si>
    <t>Sooranna, Kalevipoeg</t>
  </si>
  <si>
    <t>Kuuste sovhoos</t>
  </si>
  <si>
    <t>Mitšurini, Villemi kolhoos, Kevade ülenurme osakond</t>
  </si>
  <si>
    <t>Laeva sovhoos</t>
  </si>
  <si>
    <t>Areng</t>
  </si>
  <si>
    <t>Lenini nim näidis sovhoos</t>
  </si>
  <si>
    <t>Luunja sovhoos</t>
  </si>
  <si>
    <t>Jüriöö, Ühendus</t>
  </si>
  <si>
    <t>Miina Härma kolhoos</t>
  </si>
  <si>
    <t>Ždanovi nimeline, Tammistu kolhoos</t>
  </si>
  <si>
    <t xml:space="preserve">Nõo sovhoos </t>
  </si>
  <si>
    <t>Nõgiaru (Komnoor), Edasi "Uus Elu"</t>
  </si>
  <si>
    <t>Puhja sovhoos</t>
  </si>
  <si>
    <t>Tõus, Uula</t>
  </si>
  <si>
    <t>"Rahvaste Sõprus"</t>
  </si>
  <si>
    <t>½ Lenini K/K, Laane</t>
  </si>
  <si>
    <t>Rõngu sovhoos</t>
  </si>
  <si>
    <t xml:space="preserve">Vasula sovhoos, Kungla kolhoos </t>
  </si>
  <si>
    <t>Sootaga sovhoos</t>
  </si>
  <si>
    <t>Tartu Näidis sovhoos</t>
  </si>
  <si>
    <t>Võnnu sovhoos</t>
  </si>
  <si>
    <t>1. mai, "21 juuni", Lääniste</t>
  </si>
  <si>
    <t>Vara sovhoos</t>
  </si>
  <si>
    <t>Luunja (Sookalduse osakond)</t>
  </si>
  <si>
    <t>Peipsi Kalur</t>
  </si>
  <si>
    <t>Kirovi nimeline sovhoos</t>
  </si>
  <si>
    <t>Lenini nimeline kaluri kolhoos</t>
  </si>
  <si>
    <t>Uus Elu kolh.detailkuivenduse Kuuste obj.</t>
  </si>
  <si>
    <t>Uus Elu kolh.Kodusaare heinamaa vana drenaaž</t>
  </si>
  <si>
    <t>Uus Elu kolh.Unipiha heinamaa maapar.</t>
  </si>
  <si>
    <t>Uula kolh.Leegi osak. I osa maapar. täpsust.eelarve</t>
  </si>
  <si>
    <t>Uula sovh.Leegi osak.Vahemetsa, Võllinge kult.tehn.</t>
  </si>
  <si>
    <t>Uula sovh. Leegi II maapar.obj.kult.tehn.</t>
  </si>
  <si>
    <t>Uula sovh.Vihavu I osa kult.tehn.</t>
  </si>
  <si>
    <t>Uula sovh.Vihavu II kännuvallide likv.</t>
  </si>
  <si>
    <t>Uula kolh.Võllinge Kõhe talu likvid.</t>
  </si>
  <si>
    <t>Uula sovh.Võllinge II osa maapar.</t>
  </si>
  <si>
    <t>Uula sovh. Põdramäe kult.tehn.</t>
  </si>
  <si>
    <t>Uula sovh.Saareküla kult.tehn.</t>
  </si>
  <si>
    <t>Uula sovh.Põdramäe II kult.tehn.</t>
  </si>
  <si>
    <t>Uula sovh.Juuda kult.tehn.</t>
  </si>
  <si>
    <t>Uula sovh.Tuulemäe kult.tehn.</t>
  </si>
  <si>
    <t>Uula sovh.Võsivere III maapar.</t>
  </si>
  <si>
    <t>Uula kolh.Härjanurme kult.tehn.</t>
  </si>
  <si>
    <t>Viljamsi-nim. kolh.Kupre vana dr. taastamine</t>
  </si>
  <si>
    <t>Võimas Jõud kolh.Kati ja Unni talude detailkuivendus</t>
  </si>
  <si>
    <t>Võit kolh.Jõe peakraavi-äärne maapar.</t>
  </si>
  <si>
    <t>Võit kolh.vana drenaaži taastamine ja uue ehitamine</t>
  </si>
  <si>
    <t>Võit kolh.Jõeharu kraavi-äärse Uuseni heinamaa</t>
  </si>
  <si>
    <t>Sooranna kolh.Rehemetsa II maap.</t>
  </si>
  <si>
    <t>Sootaga sovh.Emajõe osak.Õvi-Nõela maap.</t>
  </si>
  <si>
    <t>Sootaga sovh.Emajõe osak.Õvi-Nõela II maap.</t>
  </si>
  <si>
    <t>Sooranna kolh.Kõnnu I maap.</t>
  </si>
  <si>
    <t>Sooranna kolh. Kõnnu II maap.</t>
  </si>
  <si>
    <t>Sootaga sovh. Kolliotsa maap.</t>
  </si>
  <si>
    <t>Sootaga sovh.Lammiku maap.</t>
  </si>
  <si>
    <t>Sangla t.raba Tööliste teen.hoone .eelarve</t>
  </si>
  <si>
    <t>Sangla polder I,pumbajaam</t>
  </si>
  <si>
    <t>Sangla polder II,elektrotehniline osa</t>
  </si>
  <si>
    <t>Sangla polderIII,Rannu eesvoolu rek.</t>
  </si>
  <si>
    <t>Sangla polder IV,Võrtsjärve kolh. Osa</t>
  </si>
  <si>
    <t>Sangla polder V,Lenini NS osa</t>
  </si>
  <si>
    <t>Sangla polder VII,Üldosa</t>
  </si>
  <si>
    <t>Sangla polder,Ubesoo silla TTP</t>
  </si>
  <si>
    <t>Sangla polder TJ pumpla elektrotehniline osa</t>
  </si>
  <si>
    <t>Sangla polder täiendavad eelarved</t>
  </si>
  <si>
    <t>Sangla polder PJ ehit.ja hüdrotehniline osa</t>
  </si>
  <si>
    <t>Sootaga sovh.Kärkna II vihmutus</t>
  </si>
  <si>
    <t>Sootaga sovh.Sootaga vihmurus k. I vihmutus</t>
  </si>
  <si>
    <t xml:space="preserve">Sootaga sovh.Sootaga vihmurus k.II kõrgepinge liini rek.  </t>
  </si>
  <si>
    <t>Sangla m/v  t.raba laienduse eelprojekt</t>
  </si>
  <si>
    <t>Sootaga sovh.Vana Sootaga ja Hundi v.turba tootmisala ettevamistus</t>
  </si>
  <si>
    <t>EPA Ülenurme ÕKM Aardla Nõlva maaparandus</t>
  </si>
  <si>
    <t>EPA Ülenurme ÕKM Aardla I maaparandus</t>
  </si>
  <si>
    <t>Elva EPT põlevkivi toltuhahoidla Reolas</t>
  </si>
  <si>
    <t>Emajõe kolh. Poksi II ehitusjärk.Vihmutusvõrk</t>
  </si>
  <si>
    <t>Emajõe kolh. Poksi II ehitusjärk.Kõide II Pumpla</t>
  </si>
  <si>
    <t>Emajõe kolh. Poksi II ehitusjärk.Kõide III Elektrotehn.osa</t>
  </si>
  <si>
    <t>Emajõe kolh. Poksi II ehitusjärk.Kõide IV Eelarved</t>
  </si>
  <si>
    <t>EPA Ülenurme ÕKM Joosike-Ropka maaparandus</t>
  </si>
  <si>
    <t>Emajõe kolh.Poksi vihmutuse II variant II kõide Pumpla.</t>
  </si>
  <si>
    <t>Emajõe kolh.Poksi vihmutuse II variant II kõide Materjalide kokkuvõte</t>
  </si>
  <si>
    <t>Emajõe kolh.Poksi vihmutuse II variant III kõide Elektrotehniline osa</t>
  </si>
  <si>
    <t>Emajõe kolh.Poksi vihmutuse II variant IV kõide Eelarved</t>
  </si>
  <si>
    <t>Emajõe kolh.Poksi vihmutuse II variant Vihmutuse pumpla madalpingeliin</t>
  </si>
  <si>
    <t>EPA Ülenurme Aardla poldri I maap. II variandi II ehitusjärk</t>
  </si>
  <si>
    <t>EPA Ülenurme ÕKM Aardla poleri maap.(end Vambola)</t>
  </si>
  <si>
    <t>EPA Ülenurme Aardla poldri II maaparandus(Ülenurme osa)</t>
  </si>
  <si>
    <t>EPA Ülenurme ÕKM Reola vihmutus I kõide. Vihmutus</t>
  </si>
  <si>
    <t xml:space="preserve">EPA Ülenurme ÕKM Reola vihmutus II kõide. </t>
  </si>
  <si>
    <t xml:space="preserve">EPA Ülenurme ÕKM Reola vihmutus III kõide.Elektrotehniline osa </t>
  </si>
  <si>
    <t xml:space="preserve">EPA Ülenurme ÕKM Reola vihmutus IV kõide.Kioskaljaam </t>
  </si>
  <si>
    <t>EPA Ülenurme ÕKM Reola vihmutus V kõide.Eelarved</t>
  </si>
  <si>
    <t>Koosa sovhoosi Kiimasoo väetisturba tootmiala ettevalmistamine</t>
  </si>
  <si>
    <t>Kambja sovhoosi Kammeri väetisturba tootmisala ettevalmistamine</t>
  </si>
  <si>
    <t>Kambja sovhoosi Raanitsa maaparandus I osa</t>
  </si>
  <si>
    <t>Kambja sovhoosi Raanitsa maaparandus II osa</t>
  </si>
  <si>
    <t>Koosa sovhoosi Meoma maaparanduse rek.</t>
  </si>
  <si>
    <t>Keressaare III alusturba ala eelkuivendus</t>
  </si>
  <si>
    <t xml:space="preserve">08 </t>
  </si>
  <si>
    <t>Kingissepa nim. Kolhoosi Kooli maaparanduse rekonstrueerimine</t>
  </si>
  <si>
    <t>Uus Elu p/a maaparanduse TP</t>
  </si>
  <si>
    <t>Uus Elu p/a maaparandus</t>
  </si>
  <si>
    <t>Uula sovhoosi Leegi osakonna II osa maaparandus</t>
  </si>
  <si>
    <t>Uula sovhoosi Vihavu ja Leegi osakonna  maaparandus</t>
  </si>
  <si>
    <t>Uula sovhoosi Leegi osakonna maaparandus</t>
  </si>
  <si>
    <t>Uula sovhoosi Vihavu ja Leegi osakonna  PÜ 1957.a.</t>
  </si>
  <si>
    <t>Uula sovhoosi Vihavu osakonna maaparandus I</t>
  </si>
  <si>
    <t>Uula sovhoosi Vihavu osakonna maaparandus II</t>
  </si>
  <si>
    <t>Uula sovhoos Puskari maaparandus</t>
  </si>
  <si>
    <t>Uula sovhoos Põllumäe maaparandus</t>
  </si>
  <si>
    <t>Uula sovhoos Saareküla obj.maaparandus</t>
  </si>
  <si>
    <t>Uula sovhoos Võllinge I maaparandus</t>
  </si>
  <si>
    <t>Uula sovhoos Vilka maaparandus</t>
  </si>
  <si>
    <t>Uula sovhoos Ridaküla maaparandus</t>
  </si>
  <si>
    <t>Uula sovhoos Keskuse III maaparandus</t>
  </si>
  <si>
    <t>Uula sovhoos Vahemetsa II  maaparandus</t>
  </si>
  <si>
    <t>Uula kolhoosi Uula poldri II eh.järgu juurdetulevad tööd</t>
  </si>
  <si>
    <t>Valguta p/a maaparandus PÜ</t>
  </si>
  <si>
    <t>Nõukogude Armee kolh.maapar.</t>
  </si>
  <si>
    <t>Nõukogude Armee kolh.drenaaži taastamise ÜP</t>
  </si>
  <si>
    <t>Nõukogude Armee kolh.vana drenaaži taastam.</t>
  </si>
  <si>
    <t>Nõo sovh.Keskuse maade II osa Täpsustatud tööjoonised</t>
  </si>
  <si>
    <t>Nõukogude Armee kolh. Kivikoristus</t>
  </si>
  <si>
    <t>Nõo sovh.Uuta maaparandus</t>
  </si>
  <si>
    <t>Nõgiaru sovh.Keskuse ja Meeri osak. Kult.tehn.</t>
  </si>
  <si>
    <t>Nõo sovh.Uuta maapar.täpsust.eelarve</t>
  </si>
  <si>
    <t>Nõo sovh. Kult.tehn.</t>
  </si>
  <si>
    <t>Nõo sovh.Laguja osak.kult.tehn.</t>
  </si>
  <si>
    <t>Nõukogude Armee kolh.Sarakuste kult.tehn.</t>
  </si>
  <si>
    <t>Nõo sovh.kult.tehn.</t>
  </si>
  <si>
    <t>Nõukogude Armee kolh.Pütsepa kult.tehn.</t>
  </si>
  <si>
    <t>Nõo sovh.Saare talu hoonete likvid.</t>
  </si>
  <si>
    <t>Nõgiaru sovh.Varese-Tinni kult.tehn.</t>
  </si>
  <si>
    <t>Nõgiaru sovh.Valgeristi kult.tehn.</t>
  </si>
  <si>
    <t>Nõgiaru sovh.Lütisoo kult.tehn.</t>
  </si>
  <si>
    <t>Nõgiaru sovh.Solba kult.tehn.</t>
  </si>
  <si>
    <t>Nõgiaru sovh.Mariksoo kult.tehn.</t>
  </si>
  <si>
    <t>Nõo sovh.Nõgiaru kult.tehn.</t>
  </si>
  <si>
    <t>Nõo sovh.Aiamaa ja Unipiha kult.tehn.</t>
  </si>
  <si>
    <t>Nõo sovh.Valgeristi kult.tehn.</t>
  </si>
  <si>
    <t>Nõo sovh.Tõravere kult.tehn.</t>
  </si>
  <si>
    <t>Nõo sovh.Kääni kult.tehn.</t>
  </si>
  <si>
    <t>Nõo sovh.Tinninmaapar.objekti sügavkobestamine</t>
  </si>
  <si>
    <t>Nõo sovh.Aiamaa kult.tehn.</t>
  </si>
  <si>
    <t>Nõo sovh.Viinamärdi kult.tehn.</t>
  </si>
  <si>
    <t>Nõo sovh.Kolga kult.tehn.</t>
  </si>
  <si>
    <t>Nõo sovh.Keskuse kult.tehn.</t>
  </si>
  <si>
    <t>Nõo sovh.Laguja I kult.tehn.</t>
  </si>
  <si>
    <t>Nõo sovh.Laguja II kult.tehn.</t>
  </si>
  <si>
    <t>Nõo sovh.Meerisoo kult.tehn.</t>
  </si>
  <si>
    <t>Nõo sovh.Vastse -Nõo kult.tehn.</t>
  </si>
  <si>
    <t>Nõo sovh. Vissi kult.tehn.</t>
  </si>
  <si>
    <t>Nõo sovh. Ketneri kult.tehn.</t>
  </si>
  <si>
    <t>Nõo sovh.Tähe kult.tehn.</t>
  </si>
  <si>
    <t>Nõo sovh.Tigase kult.tehn.</t>
  </si>
  <si>
    <t>Nõo sovh.Viinalassi II ja Laaska kult.tehn.</t>
  </si>
  <si>
    <t>Nõo sovh.Kasavere kult.tehn.</t>
  </si>
  <si>
    <t>Nõo sovh.Lepiku kult.tehn.</t>
  </si>
  <si>
    <t>Nõo sovh.Tigase II kult.tehn.</t>
  </si>
  <si>
    <t>Nõo sovh.Tamsa kult.tehn.</t>
  </si>
  <si>
    <t>Nõo sovh.Nurme kult.tehn.</t>
  </si>
  <si>
    <t>Nõo sovh.Viinamärdi väetisturvas</t>
  </si>
  <si>
    <t>Nõo sovh. Uuta II maaparandus</t>
  </si>
  <si>
    <t>Nõo sovh.Karujärve I maapar.rekonstr.</t>
  </si>
  <si>
    <t>Nõo sovh.Mariksoo II kult.tehn.</t>
  </si>
  <si>
    <t>Nõo sovh.Mariksoo kult.tehn.</t>
  </si>
  <si>
    <t>Nõo sovh.Nõo veskijärve kap.rem.</t>
  </si>
  <si>
    <t>Nõo sovh.Luke kult.tehn.</t>
  </si>
  <si>
    <t>Nõo vald J.Soonbergi talu metsa kuivendus</t>
  </si>
  <si>
    <t>Puhja kolh.Järveküla aluse heinamaa projekt</t>
  </si>
  <si>
    <t>Puhja kolh.Udernasoo maapar.</t>
  </si>
  <si>
    <t>Kungla kolh. Amme II maap.rek.</t>
  </si>
  <si>
    <t>Komnoor kolh.Kabelitaaare maap. rek.</t>
  </si>
  <si>
    <t>Konguta kolh. Pistolisoo maap.rek.</t>
  </si>
  <si>
    <t>Kuuste sovh.Toome maap. K.raavide rek.</t>
  </si>
  <si>
    <t>Kambja sovh. Kiisa maap. rek.</t>
  </si>
  <si>
    <t>Koosa parvetuskanalite rek.proj. TTP</t>
  </si>
  <si>
    <t>Kokora kolh. Alasoo maap. Rek.</t>
  </si>
  <si>
    <t>Koosa  sovh.Meoma I-III maap. Osarek.</t>
  </si>
  <si>
    <t>Lenini nim.sovh. Sangla osak. maap.rek.</t>
  </si>
  <si>
    <t>Lenini nim.sovh. Paju-Säde. maap.rek.</t>
  </si>
  <si>
    <t>Lenini nim.sovh.  Ranna maap.rek.</t>
  </si>
  <si>
    <t>Luunja sovh. Kabina II pkr. kap. rem.</t>
  </si>
  <si>
    <t>Luunja sovh. Jürisoo maap. osarek.</t>
  </si>
  <si>
    <t xml:space="preserve">Maaparanduse rek </t>
  </si>
  <si>
    <t>Lenini-nim. sovh.Kobilo osak.maparandus</t>
  </si>
  <si>
    <t>Luunja sovh.Sookalduse osak.II maaparandus</t>
  </si>
  <si>
    <t>Luunja sovh.Sookalduse osak .Eelarve</t>
  </si>
  <si>
    <t>Luunja sovh.Sookalduse osak.siseteede rek.</t>
  </si>
  <si>
    <t>Luunja sovh.Raatlepa-Paavli tee rek.</t>
  </si>
  <si>
    <t>Laeva m/v turbaraba ettevalmistamise projekt</t>
  </si>
  <si>
    <t>Lenini-nim.sovh.Sangla ja Kobilo osak.maaparandus</t>
  </si>
  <si>
    <t>Luunja sovh.Sookalduse I osa maaparandus</t>
  </si>
  <si>
    <t>Lenini-nim.sovhoosi vihmutusprojekt</t>
  </si>
  <si>
    <t>Lenini-nim. sovh.Kaarli-Järve maapar.</t>
  </si>
  <si>
    <t>Laeva sovh.Kärevere I osa maapar.eelarve</t>
  </si>
  <si>
    <t>Lenini-nim. Sovh.Kobilo osak.vihmutus</t>
  </si>
  <si>
    <t>Laukasoo m/v turbaraba</t>
  </si>
  <si>
    <t>Laukasoo freesalusturba tootmisala tehn. teenend. hoone</t>
  </si>
  <si>
    <t>Laukasoo turbatootmisala tööliste hoone</t>
  </si>
  <si>
    <t>Laukasoo turbatootmisala õliladu</t>
  </si>
  <si>
    <t>Laukasoo turbatootmise keskus</t>
  </si>
  <si>
    <t>Lenini-nim. Sovh.Kobilo vihmutuse pumbajaam</t>
  </si>
  <si>
    <t>Lenini-nim. Sovh.Kobilo vihmutuse elektrotehniline osa</t>
  </si>
  <si>
    <t>Vara sovhoosi Sookalduse II objekti rek.</t>
  </si>
  <si>
    <t>Võnnu sovhoosi Laanemäe vihmutuse rek. I kõide</t>
  </si>
  <si>
    <t>Võnnu sovhoosi Laanemäe vihmutuse rek. II kõide. Elektrivarustus</t>
  </si>
  <si>
    <t>Võrtsjärve vaatluspunkti teenindushoone</t>
  </si>
  <si>
    <t>Vara sovhoosi Hundiluha kuivenduse rek.</t>
  </si>
  <si>
    <t>Vara kolhoosi Kitse kuivenduse rekonstrueerimine</t>
  </si>
  <si>
    <t xml:space="preserve">18 </t>
  </si>
  <si>
    <t>Võnnu sovhoosi Laanemäe vihmutuse rekonstrueerimine (II variant)</t>
  </si>
  <si>
    <t>Võnnu sovhoosi Laanemäe vihmutuse rekonstrueerimine (II variant)Elektrivarustus</t>
  </si>
  <si>
    <t>Valguta Ervo MÜ kuivendussüsteemide korrastustööd</t>
  </si>
  <si>
    <t>Rõngu ELEKTROMEHAANIKA TEHASe maapar.TP</t>
  </si>
  <si>
    <t>Rahvaste Sõprus kolh. Maasikmäe,Pihuste kult.tehn.</t>
  </si>
  <si>
    <t>Rahvaste Sõpruse kolh.Sikakurmu II 1.obj.kult.tehn.</t>
  </si>
  <si>
    <t>Rahvaste Sõpruse kolh.Sikakurmu II kult.tehn.</t>
  </si>
  <si>
    <t>Uula sovh.Leegi osak.kuiv.süsteemide mahamärk.</t>
  </si>
  <si>
    <t>Amme jõgi</t>
  </si>
  <si>
    <t>Arike veehoidla</t>
  </si>
  <si>
    <t>Ervo veehoidla</t>
  </si>
  <si>
    <t>Haageoja</t>
  </si>
  <si>
    <t>Haage oja</t>
  </si>
  <si>
    <t>Issaku paisjärv</t>
  </si>
  <si>
    <t>Ilmatsalu pkr</t>
  </si>
  <si>
    <t>1037 A</t>
  </si>
  <si>
    <t>Jürisoo-Eideoja keskvool reguleerimine</t>
  </si>
  <si>
    <t>Jürisoo-Eideoja alamjooks</t>
  </si>
  <si>
    <t>Konnaoja</t>
  </si>
  <si>
    <t>Koolioja</t>
  </si>
  <si>
    <t>Kaarli -Tammistu m/v pkr</t>
  </si>
  <si>
    <t>Koolioja ülemjooks</t>
  </si>
  <si>
    <t>Konsu jõe alamjooks</t>
  </si>
  <si>
    <t>Konsu jõe alamjooksu reguleerimine</t>
  </si>
  <si>
    <t>Kavastu-Vara pkr</t>
  </si>
  <si>
    <t>Kõrveküla-Aru Pkr</t>
  </si>
  <si>
    <t>Laukasoo pkr</t>
  </si>
  <si>
    <t>Laukasoo m/v peakraavi reguleerimise TTP</t>
  </si>
  <si>
    <t>Laanevere_ Võnnu pkr</t>
  </si>
  <si>
    <t>Laeva jõe reg, Loku veehoidla</t>
  </si>
  <si>
    <t>Murisoo pkr</t>
  </si>
  <si>
    <t>0</t>
  </si>
  <si>
    <t>Mõraoja</t>
  </si>
  <si>
    <t>Mõra oja</t>
  </si>
  <si>
    <t>Pulgaoja</t>
  </si>
  <si>
    <t>Porioja- Kokeküla pkr</t>
  </si>
  <si>
    <t>Lenini nim.kolh. Haageoja äärne vana dr.taastus</t>
  </si>
  <si>
    <t>Rõikaoja pkr</t>
  </si>
  <si>
    <t>sangla pkr?</t>
  </si>
  <si>
    <t>Tammistu-Kaarli pkr</t>
  </si>
  <si>
    <t>Rannu eesvoolu Ubesoo sild</t>
  </si>
  <si>
    <t>Väänoja pkr</t>
  </si>
  <si>
    <t>Varnja-Põldmaa pkr reguleerimine</t>
  </si>
  <si>
    <t>Verevi pkr</t>
  </si>
  <si>
    <t>Rakke pkr</t>
  </si>
  <si>
    <t>Konsu jõgi</t>
  </si>
  <si>
    <t>Sangla Pkr</t>
  </si>
  <si>
    <t>Soosilla veehoidla</t>
  </si>
  <si>
    <t>Tammistu-Varaoja</t>
  </si>
  <si>
    <t>Kabina pkr</t>
  </si>
  <si>
    <t>Laane ja Keeni pkr</t>
  </si>
  <si>
    <t>Ervo-Kipasto pkr</t>
  </si>
  <si>
    <t>Jürisoo pkr</t>
  </si>
  <si>
    <t>Rõngu jõgi</t>
  </si>
  <si>
    <t>Raadi järve väljavool rek</t>
  </si>
  <si>
    <t>Süvaoru pkr</t>
  </si>
  <si>
    <t>Nõo veskijärve kap. rem</t>
  </si>
  <si>
    <t>Järveküla pkr</t>
  </si>
  <si>
    <t xml:space="preserve">EPA Ülenurme ÕKM  Tässvere  KT </t>
  </si>
  <si>
    <t>Elva sovh. Teedla   keskuse KT</t>
  </si>
  <si>
    <t xml:space="preserve">EPA Ülenurme ÕKM Ropka  KT </t>
  </si>
  <si>
    <t xml:space="preserve">EPA Ülenurme ÕKM   Aardla osak.  KT </t>
  </si>
  <si>
    <t>EPA Ülenurme ÕKM   Aardla  poldri I PJ  täiend tööd</t>
  </si>
  <si>
    <t>Emajõe p/a Kangro- Sääsekõrve KT</t>
  </si>
  <si>
    <t>Elva EPT kännuvalide lik.</t>
  </si>
  <si>
    <t>Elva sovh.  Raudsepa KT</t>
  </si>
  <si>
    <t>Elva sovh. Tammeniidu KT</t>
  </si>
  <si>
    <t>Elva EPT  1984.a. KT</t>
  </si>
  <si>
    <t>Emajõe dendropargiäärne kaldakindlustus</t>
  </si>
  <si>
    <t>Elva sovh. Kirepi II KT</t>
  </si>
  <si>
    <t>Elva EPT  1985.a. KT</t>
  </si>
  <si>
    <t>Elva sovh. Kirepi I KT</t>
  </si>
  <si>
    <t>Emajõe kaldakindlustuse I jk.spets seadmete basseini eelarve</t>
  </si>
  <si>
    <t>Elva sovh. Tilga KT</t>
  </si>
  <si>
    <t>Elva EPT  1986 .a. KT</t>
  </si>
  <si>
    <t>Emajõe kolh. Aleviküla KT</t>
  </si>
  <si>
    <t>Vambola p/a maaparandus</t>
  </si>
  <si>
    <t>Vasula puukooli maaparandus PÜ</t>
  </si>
  <si>
    <t>Võimas Jõud p/a maaparandus</t>
  </si>
  <si>
    <t>Võit p/a maaparandus Tuha objekt</t>
  </si>
  <si>
    <t xml:space="preserve">Võit p/a maaparandus </t>
  </si>
  <si>
    <t>Võrtsjärve p/a maaparandus Koke objekt</t>
  </si>
  <si>
    <t>Võnnu p/a Lääniste osakona maaparandus Kõnnu I</t>
  </si>
  <si>
    <t>Võit p/a maaparandus PÜ</t>
  </si>
  <si>
    <t>Võrtsjärve p/a maaparandus Kirikualune</t>
  </si>
  <si>
    <t>Võrtsjärve p/a(e.Ranna) maaparanduse eelarve</t>
  </si>
  <si>
    <t>Valguta p/a polderala. Maaparandus</t>
  </si>
  <si>
    <t>Valguta p/a polderala. Elektriosa</t>
  </si>
  <si>
    <t>Valguta p/a polderala. Kultuurtehnika</t>
  </si>
  <si>
    <t>Valguta p/a polderala. Kultuurtehnika II kõide</t>
  </si>
  <si>
    <t>Valguta p/a II polderala. Maaparandus</t>
  </si>
  <si>
    <t>Valguta p/a polderala Ühesst.projekt III kõide</t>
  </si>
  <si>
    <t>Valguta p/a III polderala maaparandus</t>
  </si>
  <si>
    <t xml:space="preserve">Valguta p/a polderi ühest koond </t>
  </si>
  <si>
    <t>Võit p/a Keskuse osakonna maaparandus</t>
  </si>
  <si>
    <t>Vara p/a Siberisoo maaparandus</t>
  </si>
  <si>
    <t>Võrtsjärve p/a Keskuse maaparandus</t>
  </si>
  <si>
    <t>Vambola p/a Maidla maaparandus</t>
  </si>
  <si>
    <t>Vara p/a Kitse I maaparandus</t>
  </si>
  <si>
    <t>Võrtsjärve p/a Keskuse objekti maaparandus</t>
  </si>
  <si>
    <t>Vasula sovhoosi viljapuuaia vihmutus EP kõide I Kuivendus ja vihmutus</t>
  </si>
  <si>
    <t>Vasula sovhoosi viljapuuaia vihmutus EP kõide II Pumbajaam</t>
  </si>
  <si>
    <t>EPA Ülenurme ÕKM Joosike-Ropka maaparanduse täiendus.Teed</t>
  </si>
  <si>
    <t>EPA Ülenurme ÕKM Ringtee katsepõllu vihmutus I kõide Vihmutusvõrk</t>
  </si>
  <si>
    <t>EPA Ülenurme ÕKM Ringtee katsepõllu vihmutus II kõide Puurkaev</t>
  </si>
  <si>
    <t>EPA Ülenurme ÕKM Ringtee katsepõllu vihmutus III kõide Eelarve</t>
  </si>
  <si>
    <t>EPA Ülenurme ÕKM Soosilla maaparandus(+väetisturba raba)</t>
  </si>
  <si>
    <t>Elva sovh.Pulgaoja väetisturvas</t>
  </si>
  <si>
    <t>Elva jaoskonna seadmete ja masinate hoiuplats</t>
  </si>
  <si>
    <t>EPA Ülenurme ÕKM Nõlva IV maaparandus</t>
  </si>
  <si>
    <t>EPA Ülenurme ÕKM Tõrvandi vihmutuse rek. I kõide Vihmutus</t>
  </si>
  <si>
    <t>EPA Ülenurme ÕKM Tõrvandi vihmutuse rek. II kõide Elektrivarustus</t>
  </si>
  <si>
    <t>EPA Ülenurme ÕKM Nõlva kuiv.süst. rek. Tehn. Maj. Arvutus</t>
  </si>
  <si>
    <t>EPA Ülenurme ÕKM Aardla väetisturba ala II osa</t>
  </si>
  <si>
    <t>Alatskivi sovh.Alasoo obj.rek.TTP II</t>
  </si>
  <si>
    <t>Avangardi kolh.Vedu II vihmutuse obj.rekonstr.</t>
  </si>
  <si>
    <t>Edasi kolh.Aiamaa rek.</t>
  </si>
  <si>
    <t>Jüriöö kolh.Ihastespp maapar.rek.</t>
  </si>
  <si>
    <t>M.Härma nim.kolh.Vesneri maapar. Taastamine</t>
  </si>
  <si>
    <t>M.Härma nim.kolh.Jürisoo-Eideoja osal.rekonstr.</t>
  </si>
  <si>
    <t>Nõgiaru sovh.Lütisoo maapar.rek.</t>
  </si>
  <si>
    <t>Nõo sovh. Voika maapar.rek.</t>
  </si>
  <si>
    <t>Puhja kolh.Leegi I maapar.rekonstr.</t>
  </si>
  <si>
    <t>Raja sovh.(end.Lenini-nim.kolh.)Sultsi maapar.kap.rem.</t>
  </si>
  <si>
    <t>Rannu kolh.Ervo-Kipasto maapar.rekonstr.</t>
  </si>
  <si>
    <t>Tartu NS Rahinge vihmutus I e.j Haage oja</t>
  </si>
  <si>
    <t xml:space="preserve">Tartu NS Rahinge vihmutus I I e.jk  I  k vihmutusvõrk   </t>
  </si>
  <si>
    <t xml:space="preserve">Tartu NS Rahinge vihmutus I I e.j  II     pumbajaam    </t>
  </si>
  <si>
    <t xml:space="preserve">Tartu NS Rahinge vihmutus I I e.j III k. elektrotehnika           </t>
  </si>
  <si>
    <t xml:space="preserve">Tartu NS Rahinge vihmutus I I e.j V k. 15  kv e. liin           </t>
  </si>
  <si>
    <t>Tartu NS kalalasvatuse IV e.j. I k.hüdro.osa</t>
  </si>
  <si>
    <t>Tartu NS kalalasvatuse IV e.j. II k.el.varustus</t>
  </si>
  <si>
    <t>Tartu metsamajand Haaslava kalatiigi laiendus</t>
  </si>
  <si>
    <t>Tartu NS Mudaniku maap.</t>
  </si>
  <si>
    <t>Tartu NS  Loku veehoidla</t>
  </si>
  <si>
    <t>Tartu NS kalakasvatuse V e.j.maj.põh. I k Karijärve osak..</t>
  </si>
  <si>
    <t>Tartu NS kalakasvatuse V e.j.maj.põh. II k Jõesuu osak..</t>
  </si>
  <si>
    <t>Tartu NS kalakasvatuse IV e.j.Elektrivarustuse eelarve täpsustus.</t>
  </si>
  <si>
    <t>Tartu Metsamajand  Raadi m/k Mõraoja alamjooksu reg. ja veehaare</t>
  </si>
  <si>
    <t>Tartu NS Ilmatsalu pumpla rek.</t>
  </si>
  <si>
    <t>Tartu NS Ilmatsalu regulaatori 3 rek.</t>
  </si>
  <si>
    <t>Tartu NS L.-Eesti Sordiv. Katsepunkt(Rõhu aiand)  I osa  .Vihmutus</t>
  </si>
  <si>
    <t>Tartu NS L.-Eesti Sordiv. Katsepunkt(Rõhu aiand) I I osa  .Tehnol.puurauk</t>
  </si>
  <si>
    <t>Tartu MV Elva jsk. Seadmete hoiuplats</t>
  </si>
  <si>
    <t>Turbalasundite distantssondeerimine</t>
  </si>
  <si>
    <t>Tartu rajooni freesturbarabade jääkvarude skeem</t>
  </si>
  <si>
    <t>Tartu-ja Jõgeva raj.plasttorude tehn.seisukorra uurimise aruanne</t>
  </si>
  <si>
    <t>Tartu EPT maap.tehnika .Hoiuplats I k.Asendiplaan</t>
  </si>
  <si>
    <t>Tartu EPT maap.tehnika .Hoiuplats II k.Asendiplaan</t>
  </si>
  <si>
    <t>Tartu EPT maap.tehnika .Hoiuplats  III k. Eelarve</t>
  </si>
  <si>
    <t>Tartu NS Tiksoja väetisturba tootmisala rek.</t>
  </si>
  <si>
    <t xml:space="preserve">Tamme poldri pumpla rek. </t>
  </si>
  <si>
    <t xml:space="preserve">Tammistu -Varaoja MPÜ Vara oja valgala </t>
  </si>
  <si>
    <t>Avangard p/a lahtise det.kuiv.  ÜP1</t>
  </si>
  <si>
    <t>Avangard p/a   Puhtaleivakülasoo II</t>
  </si>
  <si>
    <t>Alatskivi sovh. Kiimasoo väetis t.raba ettevalmistus</t>
  </si>
  <si>
    <t>Kultuurtehnikaprojektid</t>
  </si>
  <si>
    <t>Avangard p/a Lähtesoo kult.tehn.proj.</t>
  </si>
  <si>
    <t xml:space="preserve">Avangard p/a kivikoristuse proj. </t>
  </si>
  <si>
    <t>Alatskivi sovh. Kult.tehn. Kännuv. lik.</t>
  </si>
  <si>
    <t>Kirovi- nim. p/a kuiv.süsteemide ÜP</t>
  </si>
  <si>
    <t>Kirovi- nim. P/a maapar. ÜP</t>
  </si>
  <si>
    <t>Kirovi- nim.p/a Vorbuse I maapar.</t>
  </si>
  <si>
    <t>Koidula-nim. P/a maaparandus</t>
  </si>
  <si>
    <t>Komnoore p/a Kabelitare maapar.</t>
  </si>
  <si>
    <t>Konguta p/a Pistolisoo maapar.</t>
  </si>
  <si>
    <t>Koit p/akuiv.süsteemide taastamise projekt</t>
  </si>
  <si>
    <t>Kungla p/akuiv.süsteemide taastamise projekt</t>
  </si>
  <si>
    <t>Kungla p/a Maramaa detailkuivendus</t>
  </si>
  <si>
    <t>Kungla p/a Keskusealuse heinamaa</t>
  </si>
  <si>
    <t>Kungla p/a Amme jõe I maapar.</t>
  </si>
  <si>
    <t>Külvaja p/a kuiv.süsteemide ümberehitus</t>
  </si>
  <si>
    <t>Külvaja p/aTuulemõisa vanade dr. süsteemide taastamine</t>
  </si>
  <si>
    <t>Külvaja p/a Reola maapar.+täiendav eelarve</t>
  </si>
  <si>
    <t>Keressaare turbaraba projekt</t>
  </si>
  <si>
    <t>Koidula p/a Alasoo I maapar.</t>
  </si>
  <si>
    <t>Kalevipoeg p/a Kirepi maapar.</t>
  </si>
  <si>
    <t>Koidula p/a Alasoo III maapar.</t>
  </si>
  <si>
    <t>Kõrveküla väetisturbasoo ettevalmistamine</t>
  </si>
  <si>
    <t>Keressaare m/v turbaraba ettevalm.täiendav projekt</t>
  </si>
  <si>
    <t>Kommnoore p/a Meerisoo maapar.</t>
  </si>
  <si>
    <t>Kommunist p/a Sakssoo maapar.</t>
  </si>
  <si>
    <t>Kambja sovh. Tatraoja äärse maapar. rekonstr.</t>
  </si>
  <si>
    <t>Konguta p/aPrüüsi kult.tehn.</t>
  </si>
  <si>
    <t xml:space="preserve">Komnoore p/a Pühapalu kult.tehn. </t>
  </si>
  <si>
    <t>Keressaare m/v turbaraba laiendamise projekt</t>
  </si>
  <si>
    <t>Konguta p/a kivikoristuse projekt</t>
  </si>
  <si>
    <t>Kungla p/a kult.tehn.(kivikoristus)</t>
  </si>
  <si>
    <t>Kirovi-nim. p/a kult.tehn.</t>
  </si>
  <si>
    <t>Kalevi p/a kult.tehn.</t>
  </si>
  <si>
    <t>Kingissepa-nim.p/apõldude kivikoristus</t>
  </si>
  <si>
    <t>Koidula p/a -kivikoristus</t>
  </si>
  <si>
    <t>Kuuste sovh.kivikoristus</t>
  </si>
  <si>
    <t>Koosa sovh.maapar. Obj. I psa piirdekraavid</t>
  </si>
  <si>
    <t>Keressaare turbaraba tehnilise teeninduse hoone</t>
  </si>
  <si>
    <t>Keressaare turbaraba trafo-alajaama ja kõrgepinge haruliin</t>
  </si>
  <si>
    <t>Koidula p/a Alasoo kult.tehn.</t>
  </si>
  <si>
    <t>Kalevi p/a Kokora kult.tehn.</t>
  </si>
  <si>
    <t>Koosa sovh.Kiimasoo kult.tehn.</t>
  </si>
  <si>
    <t>Kingissepa-nim.p/a kult.tehn.II</t>
  </si>
  <si>
    <t>Kingissepa-nim.p/a kult.tehn.Mõraoja</t>
  </si>
  <si>
    <t>Kuuste sovh.Unilüla kult.tehn.</t>
  </si>
  <si>
    <t>Konguta p/a kult.tehn.</t>
  </si>
  <si>
    <t>Kuuste sovh.Keskuse osak. Kult.tehn.</t>
  </si>
  <si>
    <t>Koosa sovh.Sookalduse maapar. Kult.tehn.</t>
  </si>
  <si>
    <t>Konguta p/a Pistolisoo ja Kasekopli kult.tehn.</t>
  </si>
  <si>
    <t>Konguta p/a Viljamsi kult.tehn.</t>
  </si>
  <si>
    <t>Kingissepa p/a kult.tehn.</t>
  </si>
  <si>
    <t>Kuuste sovh. Lemmingu kult.tehn.</t>
  </si>
  <si>
    <t>Kambja sovh.Kiisa kult.tehn.</t>
  </si>
  <si>
    <t>Kalinini-nim. P/a kult.tehn.</t>
  </si>
  <si>
    <t>Kalevi p/a Koidumetsa kult.tehn.</t>
  </si>
  <si>
    <t>Kingissepa-nim.p/a kivikoristus</t>
  </si>
  <si>
    <t>Konguta p/a Majala ja kasekopli kult.tehn.</t>
  </si>
  <si>
    <t>Kingisepa-nim.p/aMäletjärve kult.tehn.</t>
  </si>
  <si>
    <t>Konguta p/aSaarikmetsa kult.tehn.</t>
  </si>
  <si>
    <t>Alatskivi sovh.Peatskivi melioratiivturba ettevalmistamise projekt</t>
  </si>
  <si>
    <t>Avangardi kolh. Saadjärve vihmutus I kõide</t>
  </si>
  <si>
    <t>Avangardi kolh. Saadjärve vihmutus II kõide Elektrivarustus</t>
  </si>
  <si>
    <t>Alatskivi sovh. Lahepera kuiv. Süsteemide rek. EP</t>
  </si>
  <si>
    <t>Alatskivi sov. Lahepera kuiv. süst. rek.TD</t>
  </si>
  <si>
    <t>Avangardi kolh. Vedu II vihm. Tehniline täiustamine TP</t>
  </si>
  <si>
    <t>Avangardi kolh. Saadjärve vihmutuse II osa rek.</t>
  </si>
  <si>
    <t>Avangardi kolh. Igavere II maaparandus</t>
  </si>
  <si>
    <t>Avangardi kolh. Igavere II maaparanduse ümberprojekteerimine</t>
  </si>
  <si>
    <t>Aardla poldri peakraavid ja piirdeehitised II k.vabavoolu regulaator II variant</t>
  </si>
  <si>
    <t>Eesti loomakasvatuse ja Vet.Instituudi maap projekt (ELVI)</t>
  </si>
  <si>
    <t>ELVI Tähtvere katsebaasi Vorbuse osak. Maap. Projekt</t>
  </si>
  <si>
    <t>Emajõe kolh. Ja Kungla PÜ(Amme I) maaparandus</t>
  </si>
  <si>
    <t>Emajõe kolh. maaparandus</t>
  </si>
  <si>
    <t>Esimene Mai kolh. maapar. projekt</t>
  </si>
  <si>
    <t>Eksperimentaalsovhoosi Kärevere osakonna maaparandus</t>
  </si>
  <si>
    <t>Eksperimentaalsovhoosi  Ilmatsalu V ja VI  maaparandus</t>
  </si>
  <si>
    <t xml:space="preserve">EPA Ülenurme ÕKM Kuldi I  KT </t>
  </si>
  <si>
    <t xml:space="preserve">EPA Ülenurme ÕKM  HaageojaäärneI  KT </t>
  </si>
  <si>
    <t>EPA Ülenurme ÕKM Tõrvandi I ,Holvanduse t. lik.</t>
  </si>
  <si>
    <t>EPA Ülenurme ÕKM  KT Varemete. lik.</t>
  </si>
  <si>
    <t>Emajõe p/a Võngi  KT</t>
  </si>
  <si>
    <t>Emajõe p/a Lodui  KT</t>
  </si>
  <si>
    <t xml:space="preserve">EPA Ülenurme ÕKM Reola osak.keskuse KT,Uibo ,Saksa,Kerna talude lik. </t>
  </si>
  <si>
    <t>Emajõe p/a  Kikaste-Poksi II KT Einla t. lik.</t>
  </si>
  <si>
    <t xml:space="preserve">EPA Ülenurme ÕKM Külitse  KT </t>
  </si>
  <si>
    <t>Emajõe p/aKangroi  KT</t>
  </si>
  <si>
    <t xml:space="preserve">EPA Ülenurme ÕKM   KT(Aardla,Nõlva,Teilo talude lik. </t>
  </si>
  <si>
    <t xml:space="preserve">EPA Ülenurme ÕKM  Vända  KT(Milliste,Valdre talude lik. </t>
  </si>
  <si>
    <t xml:space="preserve">EPA Ülenurme ÕKM  Paali  KT(Ind talu lik. </t>
  </si>
  <si>
    <t>1255</t>
  </si>
  <si>
    <t>EPA Ülenurme ÕKM Lennuväljaäärne maap.ja KT</t>
  </si>
  <si>
    <t>1259</t>
  </si>
  <si>
    <t xml:space="preserve">EPA Ülenurme ÕKM  Reola  KT </t>
  </si>
  <si>
    <t xml:space="preserve">EPA Ülenurme ÕKM Latika  KT </t>
  </si>
  <si>
    <t>Tartu kaubanduse Puiestee nr.1a aiandi maap.</t>
  </si>
  <si>
    <t>Tartu NS Ilmatsalu kanaliäärne maap.</t>
  </si>
  <si>
    <t xml:space="preserve">Tartu MM Tähtvere mk. Lätiküla </t>
  </si>
  <si>
    <t>Tammistu kolh.Aravuste-Tammistu truubi eelarve</t>
  </si>
  <si>
    <t>Tartu NS Ilmatsalu kanaliäärne  II maap.</t>
  </si>
  <si>
    <t>Tartu NS maap. muudetud eelarve</t>
  </si>
  <si>
    <t xml:space="preserve">Tartu NS farmiteede rek. </t>
  </si>
  <si>
    <t>Tartu NS  Vorbuse osak.Emajõeäärne maap.</t>
  </si>
  <si>
    <t>Tammistu kolh.  Jürisoo kr.kindlustus</t>
  </si>
  <si>
    <t>Rannu kolh.(e.Säde )Pagavere soo maapar.rekonstr.</t>
  </si>
  <si>
    <t>Rannu kolh.Matsisoo maapar.kogujakraavide kap.rem.</t>
  </si>
  <si>
    <t>Rõngu sovh.Kiivitasoo maapar.rekonstr.</t>
  </si>
  <si>
    <t>Rõngu sovh.Tamme III maapar.osaline rekonstr.</t>
  </si>
  <si>
    <t>Sootaga sovh.Sootaga osak.maapar.rekonstr.</t>
  </si>
  <si>
    <t>Tammistu kolh.Lüüsa kuiv.süsteemide taastam.</t>
  </si>
  <si>
    <t>Tee Kommunismile kolh.Vangi ja Tsirma kap.rem.</t>
  </si>
  <si>
    <t>Tartu n-sovh.Kõrvesoo maapar. rekonstr.</t>
  </si>
  <si>
    <t>Tee Kommunismile kolh.Tsiirma ja Vangi maapar rekonstr.</t>
  </si>
  <si>
    <t>Tammistu kolh.Kaarli maapar.rekonstr.</t>
  </si>
  <si>
    <t>Tartu raj. Majandite maapar. Obj.-de rek.,mis rikutud gaasitrassi rajamisega</t>
  </si>
  <si>
    <t>Tartu n.-sovh.Rahinge osak.kuiv,süsteemide rekonstr.</t>
  </si>
  <si>
    <t>Uula sovh.Keskuse maapar.kogujakraavide kap.rem.</t>
  </si>
  <si>
    <t>Võnnu sovh. Saaresoo maapar.taastam.</t>
  </si>
  <si>
    <t>Valguta kolh.Mõisa-Aluse maapar.kap.rem.</t>
  </si>
  <si>
    <t>Väike-Rõngu oja kapörem.</t>
  </si>
  <si>
    <t>Vambola kolh.( end.Uus Elu ) maapar. rekonstr.</t>
  </si>
  <si>
    <r>
      <t xml:space="preserve">1976.a.Tartu EPT tehtud Kambja sovh. Parve,Konguta sovh.Kasekopli,Lenini NS Mällo,Nõo sovh.Nõgiaru, Kuuste sovh.Roiu, Teedla sovh.Keskuse I,Uula sovh.Tuulemäe,Lenini NS Küti  t.lik. </t>
    </r>
    <r>
      <rPr>
        <b/>
        <sz val="10"/>
        <rFont val="Arial"/>
        <family val="2"/>
        <charset val="186"/>
      </rPr>
      <t>KT</t>
    </r>
  </si>
  <si>
    <r>
      <t xml:space="preserve">1977.a.Tartu EPT tehtud  </t>
    </r>
    <r>
      <rPr>
        <b/>
        <sz val="10"/>
        <rFont val="Arial"/>
        <family val="2"/>
        <charset val="186"/>
      </rPr>
      <t>KT(</t>
    </r>
    <r>
      <rPr>
        <sz val="10"/>
        <rFont val="Arial"/>
        <family val="2"/>
        <charset val="186"/>
      </rPr>
      <t>Laeva sovh., Lenini NS, Tartu NS, Teedla sovh.,Ülenurme ÕKM,Kambja sovh.,Võnnu sovh.Sootaga sovh.Koosa sovh.Kuuste sovh.Luunja sovh.,Alatskivi sovh.</t>
    </r>
  </si>
  <si>
    <r>
      <t xml:space="preserve">1977.a.Tartu EPT tehtud </t>
    </r>
    <r>
      <rPr>
        <b/>
        <sz val="10"/>
        <rFont val="Arial"/>
        <family val="2"/>
        <charset val="186"/>
      </rPr>
      <t xml:space="preserve"> KT</t>
    </r>
    <r>
      <rPr>
        <sz val="10"/>
        <rFont val="Arial"/>
        <family val="2"/>
        <charset val="186"/>
      </rPr>
      <t xml:space="preserve"> Vambola kolh. k.koristus,Emajõe kolh.Vambola kolhHaaslava,M:Härma kolh.Allika,Kuusisoo,Lubja-Preedi Ikingissepa nim.kolh.</t>
    </r>
  </si>
  <si>
    <t>1978.a. Tartu EPT sovh. tehtud  KT</t>
  </si>
  <si>
    <t>1978.a. Tartu EPT kolh.tehtud  KT</t>
  </si>
  <si>
    <t>1979.a. Tartu EPT tehtud KT( Ülenurme ÕKM)</t>
  </si>
  <si>
    <t>Tartu maj.tehtud KT</t>
  </si>
  <si>
    <t>Tartu MV h.keemia  labori kommunikats.remont</t>
  </si>
  <si>
    <t>Tartu MV h.keemia  labori  kap. remont</t>
  </si>
  <si>
    <t>Tartu raj. maap.objektide täiendtööd(Koosa Tähema</t>
  </si>
  <si>
    <t>Tartu NS Tähtvere maap. tehn.täiustus</t>
  </si>
  <si>
    <t>Tartu MV adm.hoone  kap.remont TTP</t>
  </si>
  <si>
    <t xml:space="preserve">Tartu MV adm.hoone  kap.remont </t>
  </si>
  <si>
    <t>Tartu lennujaama ümbruse drenaazi ehitus</t>
  </si>
  <si>
    <t>Tartu raj. maap.objektide kännuvallide lik.Tartu EPT poolt</t>
  </si>
  <si>
    <t>Tartu raj. maap.objektideTartu EPT poolt tehtud KT 1984.a</t>
  </si>
  <si>
    <t>Tartu raj. maap.objektideTartu EPT poolt tehtud KT 1985.a</t>
  </si>
  <si>
    <t xml:space="preserve">Tartu raj. maap.objektideTartu EPT poolt tehtud KT </t>
  </si>
  <si>
    <t>Tartu NS Kärnise KT</t>
  </si>
  <si>
    <t>Tartu NS Rahinge v.turba tootmisala</t>
  </si>
  <si>
    <t>Tartu MV adm.hoone fasaadi kap.remondi eelarve</t>
  </si>
  <si>
    <t>Tartu MV adm.hoone  kanakisat.  kap.remondi eelarve</t>
  </si>
  <si>
    <t>Tartu EPT RTVK maap.tehnika patsi kap.rem.</t>
  </si>
  <si>
    <t>Tartu NS Kärnise -Soometsa KT</t>
  </si>
  <si>
    <t>Polder</t>
  </si>
  <si>
    <t>Alatskivi sovh. Savimetsa IV kõide.Eelarve</t>
  </si>
  <si>
    <t>Aardla poldri pea-ja piirdekraavid</t>
  </si>
  <si>
    <t>Aardla poldri I pumbajaam Kõide III Elektrivarustus</t>
  </si>
  <si>
    <t>Aardla poldri I pumbajaam Kõide IV Eelarved</t>
  </si>
  <si>
    <t>Avangardi kolh. Vedu II Kõide I Vihmutus</t>
  </si>
  <si>
    <t>Avangardi kolh. Vedu II Kõide II.Veehaare.Pumpla</t>
  </si>
  <si>
    <t>Avangardi kolh. Vedu II Kõide III Elektrotehn.osa</t>
  </si>
  <si>
    <t>Avangardi kolh. Vedu II Kõide IV Eelarved</t>
  </si>
  <si>
    <t>Avangardi kolh. Vedu II Kõide V Kultuurkarjamaa</t>
  </si>
  <si>
    <t>Aardla poldri I pumbajaama II variant Elektrotehn. osa</t>
  </si>
  <si>
    <t>Aardla poldri I pumbajaama II variant Eelarved</t>
  </si>
  <si>
    <t>Alatskivi sovh.Toruküla 2.ehitusjärk.Vihmutus</t>
  </si>
  <si>
    <t>Aardla poldri pumbajaama õppebaasi puurkevu projekt</t>
  </si>
  <si>
    <t>Avangardi kolh.Vedu vihm.IV kõide 15 kv õhuliin.Pumpla</t>
  </si>
  <si>
    <t>Avangardi kolh.Vedu vihm.V kõide Kõrgepingeliin</t>
  </si>
  <si>
    <t>Aardla poldri II pumbajaam.Kõide I Hüdrot. Ja üldehitus osa</t>
  </si>
  <si>
    <t>Aardla poldri II pumbajaam.Kõide II Elektrotehniline osa</t>
  </si>
  <si>
    <t>Aardla poldri II pumbajaam.Kõide III Eelarved</t>
  </si>
  <si>
    <t>Alatskivi sovh. Kesk-Lahe vihmutus I kõide Vihmutus</t>
  </si>
  <si>
    <t>Alatskivi sovh. Kesk-Lahe vihmutus II kõide Elektrotehniline osa</t>
  </si>
  <si>
    <t>Alatskivi sovh. Kesk-Lahe vihmutus III kõide Eelarved</t>
  </si>
  <si>
    <t>Avangardi kolh.Vedu II vihm.Pumbajaama tehn. Täiustamine</t>
  </si>
  <si>
    <t>Avangardi kolh. Väljaparanduse TMP</t>
  </si>
  <si>
    <t>Aardla väetisturba I osa</t>
  </si>
  <si>
    <t>Avangardi kolh. Vedu väetisturba tootmisala</t>
  </si>
  <si>
    <t xml:space="preserve">Emajõe p/a kivikoristus </t>
  </si>
  <si>
    <t xml:space="preserve">Emajõe p/a  Liivaku maap. </t>
  </si>
  <si>
    <t>EPA ÕKM Haageoja äärne maap.</t>
  </si>
  <si>
    <t>Emajõe p/a Viira  kivikoristus</t>
  </si>
  <si>
    <t>Emajõe p/a  Lodu  kivikoristus</t>
  </si>
  <si>
    <t>Erumäe p/a  kivikoristus</t>
  </si>
  <si>
    <t>Edasi p/a kivikoristus</t>
  </si>
  <si>
    <t>Edasi p/a  Aiamaa KT</t>
  </si>
  <si>
    <t>Emajõe p/a Kangro ja Polla-Saba KT</t>
  </si>
  <si>
    <t>Edasi p/a Luke KT</t>
  </si>
  <si>
    <t>EPA  Ülenurme  ÕKM Kuldi II , Saare t.lik.</t>
  </si>
  <si>
    <t>EPA  Ülenurme  ÕKM  Lammasoo maap.</t>
  </si>
  <si>
    <t>EPA  Ülenurme  ÕKM   Külitse KT</t>
  </si>
  <si>
    <t>EPA  Ülenurme  ÕKM  Tatra KT</t>
  </si>
  <si>
    <t>EPA  Ülenurme  ÕKM  Paali maap.</t>
  </si>
  <si>
    <t>Emajõe p/a Liivaku KT</t>
  </si>
  <si>
    <t xml:space="preserve">EPA Ülenurme ÕKM  KT </t>
  </si>
  <si>
    <t xml:space="preserve">EPA Ülenurme ÕKM J.Lehepuu t.lik. </t>
  </si>
  <si>
    <t>Emajõe p/a Lämmiku KT</t>
  </si>
  <si>
    <t>Emajõe p/a Lodu KT</t>
  </si>
  <si>
    <t>EPA Ülenurme ÕKM Karu,Tohvri,Veibri,Kalda talude lik.</t>
  </si>
  <si>
    <t>Emajõe p/a KT Sepa KT</t>
  </si>
  <si>
    <t>Lenini-nim. sovh.Tamme polder Köide IV  Vihmutuse pumbajaam</t>
  </si>
  <si>
    <t>Lenini-nim. sovh. Tamme polder.Kuivendus ja vihmutus</t>
  </si>
  <si>
    <t>Lenini-nim. sovh.Tamme polder.Köide VI Vihmutuse pumbajaam</t>
  </si>
  <si>
    <t>Lenini.nim. sovh.Tamme polder Koond-eelarve</t>
  </si>
  <si>
    <t>Lenini-nim.sovh.Tamme polder Vihmutus ja kuivendus</t>
  </si>
  <si>
    <t>Lenini-nim. sovh. Mällo maaparandus</t>
  </si>
  <si>
    <t>Laeva sovh. Väänikvere maaparandus</t>
  </si>
  <si>
    <t>Lenini-nim. sovh. Rõikoja vihmutuse TTP</t>
  </si>
  <si>
    <t>Lenini-nim. sovh.Rõikoja veehoidla II variant</t>
  </si>
  <si>
    <t>Lenini-nim.sovh.Rõikoja  veehoidla Eelarved</t>
  </si>
  <si>
    <t xml:space="preserve">Lenini-nim. sovh. Rõikoja veehoidla III variant </t>
  </si>
  <si>
    <t>Lenini-nim. sovh.Utukolga I maaparandus</t>
  </si>
  <si>
    <t>Lenini-nim. sovh.Utukolga II maaparandus</t>
  </si>
  <si>
    <t>Lenini-nim. sovh.Rannu I ehitusjärk</t>
  </si>
  <si>
    <t>Lenini-nim. sovh. Rannu II maaparandus</t>
  </si>
  <si>
    <t>Lenini-nim. sovh. Metsküla maaparandus I osa</t>
  </si>
  <si>
    <t>Ülenurme ÕKM Kuldi II maaparandus</t>
  </si>
  <si>
    <t>Sangla t.raba laiendus,tee rek.</t>
  </si>
  <si>
    <t>Sapi-Lulli m/v t.raba ettevalmistus</t>
  </si>
  <si>
    <t>Säde kolh.maaparandus</t>
  </si>
  <si>
    <t>Sootaga sovh.Kärkna osak.II osa täiendus</t>
  </si>
  <si>
    <t>Sootaga sovh.Kärkna osak.IVosa maap.</t>
  </si>
  <si>
    <t>Sooranna kolh.maap.</t>
  </si>
  <si>
    <t>Sootaga sovh.Kärkna osak.I osa maap.</t>
  </si>
  <si>
    <t>Sangla m/v  t.raba laiendamine</t>
  </si>
  <si>
    <t>Sooranna kolh.Rehemetsa I maap.</t>
  </si>
  <si>
    <t>Muud maap.ehit.projektid</t>
  </si>
  <si>
    <t>Murrang kolh. Kavastu-Vara maap.</t>
  </si>
  <si>
    <t xml:space="preserve">  Mitsurini  nim.kolh. Matsisoo ÜP</t>
  </si>
  <si>
    <t>M.Härma nim.kolh. Muriküla maap.</t>
  </si>
  <si>
    <t>M.Härma nim.kolh.Kõrveküla II  maap.</t>
  </si>
  <si>
    <t>M.Härma nim.kolh. Kõrveküla I maap.</t>
  </si>
  <si>
    <t>M.Härma nim.kolh. Liivaku  maap.</t>
  </si>
  <si>
    <t xml:space="preserve">  Mitsurini  nim.kolh. Kivikoristus</t>
  </si>
  <si>
    <t>M.Härma nim.kolh. võsa koristus</t>
  </si>
  <si>
    <t xml:space="preserve">  Mitsurini  nim.kolh.uudismaa harimine</t>
  </si>
  <si>
    <t>M.Härma nim.kolh.Kõrvesoo KT</t>
  </si>
  <si>
    <t>M.Härma nim.kolh. Lilo  KT</t>
  </si>
  <si>
    <t xml:space="preserve">  Mitsurini  nim.kolh. KT</t>
  </si>
  <si>
    <t xml:space="preserve">  M.Härma   nim.kolh.Kuusisoo  KT</t>
  </si>
  <si>
    <t xml:space="preserve">  M.Härma   nim.kolh Lilo  KT</t>
  </si>
  <si>
    <t xml:space="preserve">  M.Härma   nim.kolh. Väägvere   KT</t>
  </si>
  <si>
    <t xml:space="preserve">  M.Härma   nim.kolh.Kõrveküla  KT</t>
  </si>
  <si>
    <t xml:space="preserve">  M.Härma   nim.kolh. Inglimäe   KT</t>
  </si>
  <si>
    <t xml:space="preserve">  M.Härma   nim.kolh. Haava  KT</t>
  </si>
  <si>
    <t xml:space="preserve">  M.Härma   nim.kolh. Lubja-Preedi I KT</t>
  </si>
  <si>
    <t xml:space="preserve">  M.Härma   nim.kolh. Põrgu  KT</t>
  </si>
  <si>
    <t xml:space="preserve">  M.Härma   nim.kolh. Tammistu osak. keskuse  KT</t>
  </si>
  <si>
    <t xml:space="preserve">  M.Härma   nim.kolh. Jakobi  KT</t>
  </si>
  <si>
    <t xml:space="preserve">  M.Härma   nim.kolh. Väägvere I ja Ii  KT</t>
  </si>
  <si>
    <t xml:space="preserve">  M.Härma   nim.kolh. Farmide a.turba hoiuplatside ehitus</t>
  </si>
  <si>
    <t xml:space="preserve">  M.Härma   nim.kolh. Haava-Karjamõisa  KT</t>
  </si>
  <si>
    <t xml:space="preserve">  M.Härma   nim.kolh.  Jürisoo-Eideoja maap.rek.</t>
  </si>
  <si>
    <t>Sootaga sovh. Tilasoo maap.</t>
  </si>
  <si>
    <t>Sapi-Lulli t.raba laaiendus</t>
  </si>
  <si>
    <t>Suvorovi nim. kolh. Vahelaane I maap.</t>
  </si>
  <si>
    <t>Säde kolh.Rõika pkr. Ja maa-ala</t>
  </si>
  <si>
    <t>Säde kolh. Alasoo vana dr. taastus</t>
  </si>
  <si>
    <t>Säde kolh.Pagaveresoo maap.</t>
  </si>
  <si>
    <t xml:space="preserve">Säde kolh. A  ja B  Vana dr. taastus </t>
  </si>
  <si>
    <t>Säde kolh. Pagaveresoo II maap.</t>
  </si>
  <si>
    <t>Sangla t.raba tee rek.</t>
  </si>
  <si>
    <t>Säde kolh. maap.</t>
  </si>
  <si>
    <t>Säde kolh. maap. täiend .tööd</t>
  </si>
  <si>
    <t>Sangla t.raba Iväl. F.turba tootmise ettevalmistus</t>
  </si>
  <si>
    <t>Sangla t.raba II väl.  ettevalmistus</t>
  </si>
  <si>
    <t>Sangla t.raba III väl.  ettevalmistus</t>
  </si>
  <si>
    <t>Sangla t.raba I,II,  III väl.  rek.</t>
  </si>
  <si>
    <t>Sangla t.raba IV- VII väl.  Laiendus</t>
  </si>
  <si>
    <t>Sapi-Lulli t.raba I v. rek</t>
  </si>
  <si>
    <t>Sapi-Lulli t.raba II v. ehitus</t>
  </si>
  <si>
    <t>Sapi-Lulli t.raba  hoone eelarve</t>
  </si>
  <si>
    <t>Sooranna kolh.kuivendussüst remont</t>
  </si>
  <si>
    <t>Võrtsjärve kolh.Neemisküla II kult.tehn.</t>
  </si>
  <si>
    <t>Vambola kolh.Sirvaku kult.tehn.</t>
  </si>
  <si>
    <t xml:space="preserve">Võnnu sovh.Luutsna-äärne kult.tehn. </t>
  </si>
  <si>
    <t>Võnnu sovh.Lääniste I kult.tehn-(Kooskora majapid.likv.)</t>
  </si>
  <si>
    <t>Vara sovh.Välgi-Alajõe kult.tehn.</t>
  </si>
  <si>
    <t>Vambola kolh.Külma kult.tehn.</t>
  </si>
  <si>
    <t>Vambola kolh.Haaslava kult.tehn.</t>
  </si>
  <si>
    <t>Vara sovh.Preedi kult.tehn.</t>
  </si>
  <si>
    <t>Vara sovh.Sookalduse III maapar. Täienduse TTP</t>
  </si>
  <si>
    <t>Võnnu sovh.Ibaste maapar.täiendavad tööd</t>
  </si>
  <si>
    <t>Vara sovh.Selgise kult.tehn.</t>
  </si>
  <si>
    <t>Võnnu sovh.Rookse-Tätte kult.tehn.</t>
  </si>
  <si>
    <t>Võnnu sovh.Issaku kult.tehn.</t>
  </si>
  <si>
    <t>Võnnu sovh.Hammaste kult.tehn.</t>
  </si>
  <si>
    <t>Võnnu sovh.Ibaste kult.tehn.</t>
  </si>
  <si>
    <t>Vara sovh.Kauda kult.tehn.</t>
  </si>
  <si>
    <t>Võnnu sovh.Kurista farmi alusturba hoiuplats</t>
  </si>
  <si>
    <t>Vambola kolh.Rebase ja Kaasiku farmide alusturba hoiuplatsid</t>
  </si>
  <si>
    <t>Vara sovh.Kuusiku-Papiaru kult.tehn.</t>
  </si>
  <si>
    <t>Võnnu sovh.Imma kult.tehn.</t>
  </si>
  <si>
    <t>Kasti jrk</t>
  </si>
  <si>
    <t xml:space="preserve">Tartu NS Haage  III  Kõpla maap. </t>
  </si>
  <si>
    <t>Tartu NS Vorbuse osak. Jänese maap.</t>
  </si>
  <si>
    <t>Tõus p/a Võsivere maap.</t>
  </si>
  <si>
    <t>Tartu konservitehase Aruüla maap. I osa</t>
  </si>
  <si>
    <t>Tartu konservitehase Aruüla maap.II  osa</t>
  </si>
  <si>
    <t>Tartu konservitehase Aruüla maap.III osa</t>
  </si>
  <si>
    <t>Tartu konservitehase Aruüla maap.IV osa</t>
  </si>
  <si>
    <t>Tartu konservitehase Aruüla maap.V osa</t>
  </si>
  <si>
    <t>Tartu konservitehase Aruüla maap.  VI osa</t>
  </si>
  <si>
    <t>EPA Ülenurme ÕKM Aardla väetisturba ala III osa</t>
  </si>
  <si>
    <t>Elva RPT TK Sangla tehnilise hooldepunkti teed ja platsid I kõide</t>
  </si>
  <si>
    <t>Elva RPT TK Sangla tehnilise hooldepunkti teed ja platsid II kõide.Eelarve</t>
  </si>
  <si>
    <t>Elva RPT TK Sangla tehnilise hooldepunkti teed ja platsid V kõide.Materjalide koond</t>
  </si>
  <si>
    <t>EPA Ülenurme ÕKM Nõlva kuivenduse  rek.</t>
  </si>
  <si>
    <t>Eesti Maaparandusprojekti Tartu osakonna viilhall</t>
  </si>
  <si>
    <t>EPA Ülenurme ÕKM Aardla poldri II pumbajaam II kõide Elektrotehniline  osa</t>
  </si>
  <si>
    <t>Haslava kalamajandi laienemine</t>
  </si>
  <si>
    <t>Ilmatsalu sovh. Maaparanduse tööjoonised</t>
  </si>
  <si>
    <t>Ilmatsalu m/v turbaraba ettevalmistamine</t>
  </si>
  <si>
    <t>Jõud kolh.maaparanduse projekt</t>
  </si>
  <si>
    <t>Järvesalu m/v turbaraba ettevalmistamine</t>
  </si>
  <si>
    <t>Jõesuu polder.Tehnilis-majanduslik ettekanne</t>
  </si>
  <si>
    <t>Jõesuu polder S-Emajõe ülemjooksu regul. I kõide polderehitised</t>
  </si>
  <si>
    <t xml:space="preserve">Jõesuu polder S-Emajõe ülemjooksu regul. II kõide </t>
  </si>
  <si>
    <t>Jõesuu polder.Elektriliinide rek.I kõide Tartu-Viljandi 110 kv õhuliin mast 184</t>
  </si>
  <si>
    <t>Jõesuu polder.Elektriliinide rek.II kõide Tartu-Viljandi 110 kv õhuliin mast 185;186</t>
  </si>
  <si>
    <t>Rannu kolh.Paju-Säde maapar.</t>
  </si>
  <si>
    <t>Reola jaama harutee projekt</t>
  </si>
  <si>
    <t>Raja sovh. Ropka maapar.</t>
  </si>
  <si>
    <t>Rõngu jõe reguleerimine Paaslangi profiilis</t>
  </si>
  <si>
    <t>Rõngu jõe reguleerimine Paaslangi profiilis Elektrotehniline osa</t>
  </si>
  <si>
    <t>Rõngu sovh.Puidaku vihmutus köide I maapar. Ja vihmutus</t>
  </si>
  <si>
    <t>Rõngu sovh.Puidaku vihmutus köide II Pumbajaama elektrivarustus</t>
  </si>
  <si>
    <t>Rõngu sovh. Puidaku vihmutus köide III Eelarve</t>
  </si>
  <si>
    <t>Rahvaste Sõprus kolh.Sikakurmu väetisturba tootmisala</t>
  </si>
  <si>
    <t>Rõngu sovh.Suttaru väetisturba tootmisala ettevalmistus</t>
  </si>
  <si>
    <t>RPUI"Eesti Maaparandusprojekt"Tartu os.tehnohooldekeskus</t>
  </si>
  <si>
    <t>RPUI"EMP" Tartu osak.tehnohooldekeskuse TMA</t>
  </si>
  <si>
    <t>Raadi järve väljavoolu rekonstr.dr.süsteem nr.17</t>
  </si>
  <si>
    <t>Kaagvere staadioni osalise ehitamise projekti eelarve</t>
  </si>
  <si>
    <t>21.Juuni p/a Rooma maapar.</t>
  </si>
  <si>
    <t>Kalinini-nim.p/a Aruaia, Künnapuu kult.tehn.</t>
  </si>
  <si>
    <t>Keressaare turbaraba laiendamine</t>
  </si>
  <si>
    <t>Kingissepa- nim.p/a Mellistesoo maapar.</t>
  </si>
  <si>
    <t>Konguta kolhoosi Pööritsa veejuhtmete kahjustuste likvideerimine</t>
  </si>
  <si>
    <t>Koosa sovhoos Keskuse maaparanduse III osa</t>
  </si>
  <si>
    <t>Konguta kolhoosi Keskuse maaparandus</t>
  </si>
  <si>
    <t>Koosa sovhoosi Keskuse IV osa maaparandus</t>
  </si>
  <si>
    <t>Kirovi nim. kolhoosi Vorbuse II maaparandus</t>
  </si>
  <si>
    <t>Külvaja kolhoosi Kuldi maaparanduse I osa</t>
  </si>
  <si>
    <t>Kambja sovhoosi Paali osakonna II objekti maaparandus</t>
  </si>
  <si>
    <t>Koosa sovhoosi Luha I maaparandus</t>
  </si>
  <si>
    <t>Kungla kolhoosi Pupastvere maaparanduse täpsustatud eelarve</t>
  </si>
  <si>
    <t>Kambja sovhoosi Savimäe-Pugu maaparandus</t>
  </si>
  <si>
    <t>Koosa sovhoosi Luha II maaparandus</t>
  </si>
  <si>
    <t>Koosa sovhoosi Keskuse objekti maaparandus</t>
  </si>
  <si>
    <t>Koosa parvetuskanali rekonstrueerimise TTP</t>
  </si>
  <si>
    <t>Konguta kolhoosi Palumõisa maaparandus</t>
  </si>
  <si>
    <t>Kungla kolhoosi Ranna maaparandus</t>
  </si>
  <si>
    <t>Koosa sovhoosi Kirepi II maaparanduse tehniline tööprojekt</t>
  </si>
  <si>
    <t>Konsu jõe alamjooks Kõide I Kanal. Muldtamm</t>
  </si>
  <si>
    <t>Konsu jõe alamjooks Kõide II  Sillad</t>
  </si>
  <si>
    <t>Konsu jõe alamjooks Kõide III Eelarved</t>
  </si>
  <si>
    <t>Konsu jõgi ja Aardla polder.Tehnilis-majanduslik ettekanne</t>
  </si>
  <si>
    <t>Koosa sovhoosi Meoma II maaparandus</t>
  </si>
  <si>
    <t>Kuuste sovhoosi Roiu vihmutus</t>
  </si>
  <si>
    <t>Koosa sovhoos Kirepi I vihmutus I kõide Vihmutus</t>
  </si>
  <si>
    <t>Koosa sovhoos Kirepi I vihmutus II kõide Pumpla</t>
  </si>
  <si>
    <t>Koosa sovhoos Kirepi I vihmutus III kõide Elektrivarustus</t>
  </si>
  <si>
    <t>Koosa sovhoos Kirepi I vihmutus IV kõide Eelarved</t>
  </si>
  <si>
    <t>Koosa sovhoosi Kirepi III maaparandus</t>
  </si>
  <si>
    <t>Koosa sovhoosi Kirepi II vihmutus kõide V 15 kv õhuliin</t>
  </si>
  <si>
    <t>Koosa sovhoosi Keskuse II maaparandus</t>
  </si>
  <si>
    <t>Konsu jõe alamjooksu reguleerimine I kõide Sild nr 3 II variant</t>
  </si>
  <si>
    <t>Sangla t.raba veehoidlad</t>
  </si>
  <si>
    <t>Sangla t.raba hoiuplats(PP-15609</t>
  </si>
  <si>
    <t>Sangla  IV t.raba  II osa ehitus(PP-1486)</t>
  </si>
  <si>
    <t>Sootaga sovh. Sootaga osak.kivikoristus</t>
  </si>
  <si>
    <t>Sootaga sovh.K ärkna osak.kivikoristus</t>
  </si>
  <si>
    <t>Sootaga sovh. Õvi-Nõela KT</t>
  </si>
  <si>
    <t>Sootaga sovh.   Äksi   KT</t>
  </si>
  <si>
    <t>Sootaga sovh. Õvi-Nõela  II KT</t>
  </si>
  <si>
    <t>Sootaga sovh. Õvi-Nõelal  E.Piiri t. lik.</t>
  </si>
  <si>
    <t>Sootaga sovh. Õvi-Nõela   KT</t>
  </si>
  <si>
    <t>Sootaga sovh. Kolliotsa   KT</t>
  </si>
  <si>
    <t>Sootaga sovh.  Vasula  KT</t>
  </si>
  <si>
    <t>Sootaga sovh.  Kolliotsa  KT</t>
  </si>
  <si>
    <t>Sootaga sovh. Pupastvere I j II  KT</t>
  </si>
  <si>
    <t>Sootaga sovh.  Nõela  KT</t>
  </si>
  <si>
    <t>Sootaga sovh.  Kärkna IV  KT</t>
  </si>
  <si>
    <t>Sootaga sovh. Pupastvere,   Õvi- Nõela  KT</t>
  </si>
  <si>
    <t>Sootaga sovh.  Vahi KT</t>
  </si>
  <si>
    <t>Sootaga sovh.  Vasula  õ.-aia  KT</t>
  </si>
  <si>
    <t>Sootaga sovh. Maramaa KT</t>
  </si>
  <si>
    <t>Sootaga sovh.  Õvi-Nõela  KT</t>
  </si>
  <si>
    <t>Sootaga sovh.   Ranna-Maramaa   KT</t>
  </si>
  <si>
    <t>Sapi-Lulli t.raba rek.</t>
  </si>
  <si>
    <t>Tee Kommunismile kolh. Vangi maap.</t>
  </si>
  <si>
    <t>Tee Kommunismile kolh. Kuivenduse taastus</t>
  </si>
  <si>
    <t>Tee Kommunismile kolh. Kuivenduse rek.</t>
  </si>
  <si>
    <t>Tee Kommunismile kolh. Tsiirma uudismaa</t>
  </si>
  <si>
    <t>Tee Kommunismile kolh. Reola KT</t>
  </si>
  <si>
    <t>Tee Kommunismile kolh. Vangi  I kap.remont</t>
  </si>
  <si>
    <t>Tammistu kolh. Kuivenduse rek.ÜP</t>
  </si>
  <si>
    <t>eesvool</t>
  </si>
  <si>
    <t>Kingissepa-nim.p/a Mäksa vihmutus</t>
  </si>
  <si>
    <t>Koosa sovh.Luha II maapar. Täiendus</t>
  </si>
  <si>
    <t>Kuuste sovh.Naritse II kult.tehn.</t>
  </si>
  <si>
    <t>Koosa sovh.Rehemetsa I-II ja Põldmaa kult.tehn.</t>
  </si>
  <si>
    <t>Koosa sovh.Kõnnu I j II kult.tehn.</t>
  </si>
  <si>
    <t>Kokora kolh.Torila kult.tehn.</t>
  </si>
  <si>
    <t>Kokora kolh.Savastvere kult.tehn.</t>
  </si>
  <si>
    <t>Koosa sovh.Tähekaa kult.tehn.</t>
  </si>
  <si>
    <t>Eksperimentaalsovhoosi  Tähtvere ÜP(Vorbuse raudtee äärne)</t>
  </si>
  <si>
    <t>Eksperimentaalsovhoosi  Ilmatsalu V+VI</t>
  </si>
  <si>
    <t>Eksperimentaalsovhoosi  Ilmatsalu TJ II</t>
  </si>
  <si>
    <t>Eksperimentaalsovhoosi  II osa (Murisoo)maaparandus</t>
  </si>
  <si>
    <t>EPA ÕKM Raadi Murisoo maaparandus</t>
  </si>
  <si>
    <t>Emajõe kolh. maap. Rakke peakraav</t>
  </si>
  <si>
    <t>Esimese Mai kolh.maapar.PÜ(Hammaste)</t>
  </si>
  <si>
    <t>Edasi kolhoosi Kolga maaparandus</t>
  </si>
  <si>
    <t>Emajõe kolh.Jürisoo-Eideoja m/v peakraavi alamjooks</t>
  </si>
  <si>
    <t>EPA ÕKM Ülenurme Tõrvandi II kõide I Vihmutus</t>
  </si>
  <si>
    <t>EPA ÕKM Ülenurme Tõrvandi II kõide III Eelarve</t>
  </si>
  <si>
    <t>EPA ÕKM Ülenurme Tõrvandi II TJ kõide III</t>
  </si>
  <si>
    <t>EPA ÕKM Ülenurme Tõrvandi II TJ kõide IV</t>
  </si>
  <si>
    <t>EPA ÕKM Ülenurme Tõrvandi II TJ Eelarved</t>
  </si>
  <si>
    <t>EPA ÕKM Ülenurme Tõrvandi I ÜP (maaparandus)</t>
  </si>
  <si>
    <t>Elva kolh.Pulgaoja TTP</t>
  </si>
  <si>
    <t>EPA ÕKM Ülenurme latika maaparandus</t>
  </si>
  <si>
    <t>EPA Ülenurme ÕKM Eerika I Kõide I Vihmutus</t>
  </si>
  <si>
    <t>EPA Ülenurme ÕKM Eerika I Kõide III Eelarved</t>
  </si>
  <si>
    <t>EPA Ülenurme ÕKM Eerika Tartu-Puhja 15 kv liini ümbertõstmine</t>
  </si>
  <si>
    <t>Loku veehoidla rekonstrueerimine</t>
  </si>
  <si>
    <t>Luke MÜ Voika jõe valgala kuiv.-süsteemide korrastustööd</t>
  </si>
  <si>
    <t>Mitšurini-nim.kolh. Maaparandus</t>
  </si>
  <si>
    <t>Mitšurini-nim.kolh Tüüra maaparandus</t>
  </si>
  <si>
    <t>M.Härma kolh.Kuusisoo maaparandus</t>
  </si>
  <si>
    <t>M.Härma kolh.Karusoo maapar. Ümberprojekteerimine</t>
  </si>
  <si>
    <t>M,Härma kolh. Lilo maaparandus</t>
  </si>
  <si>
    <t>M.Härma kolh. Kilgi maaparandus</t>
  </si>
  <si>
    <t>M.Härma kolh. Allika maaparandus</t>
  </si>
  <si>
    <t>M.Härma kolh.väetisturvas</t>
  </si>
  <si>
    <t>M.Härma kolh.Lüüsa-Taabri maaparandus</t>
  </si>
  <si>
    <t>M.Härma kolh.Vesneri obj.drenaaži tehn.seisukorra uurimine</t>
  </si>
  <si>
    <t>M.Härma kolh.Kiisa kuiv.süsteemide ehitamine</t>
  </si>
  <si>
    <t>"Maaparandusprojekt" Tartu osakonna viilhall</t>
  </si>
  <si>
    <t>Maapar.Büroode ja Maapar. Ühistute graafilise infosüsteemi alused</t>
  </si>
  <si>
    <t>Nõo sovh.Lembitu ja Kuldrannakese os.ülev.</t>
  </si>
  <si>
    <t>Nõo sovh.lahtiste kraavide trasseerimine</t>
  </si>
  <si>
    <t>Nõo sovh.Keskuse maade II osa kuivendus(Voika)</t>
  </si>
  <si>
    <t>Tähtvere pkr alamvoolu kap.remondi tehniline tööprojekt</t>
  </si>
  <si>
    <t>Tähtvere pkr</t>
  </si>
  <si>
    <t>Kitseoja m/v pkr kap.remont (truup)</t>
  </si>
  <si>
    <t>Kitseoja pkr</t>
  </si>
  <si>
    <t>Mädajärve pkr. Kap.rem.</t>
  </si>
  <si>
    <t>Mädajärve pkr.</t>
  </si>
  <si>
    <t>Konnaoja m/v pkr kap.remondi tehn. Tööprojekt, 1983 a. ümberarvestatud eelarve</t>
  </si>
  <si>
    <t>Konnaoja pkr</t>
  </si>
  <si>
    <t>Tammistu-Kaarli m/v pkr keskvoolu kap.remondi projekt</t>
  </si>
  <si>
    <t>Kingissepa p/a Melliste paistiigi rajamise TTP</t>
  </si>
  <si>
    <t xml:space="preserve">Kingissepa </t>
  </si>
  <si>
    <t>PK-430</t>
  </si>
  <si>
    <t xml:space="preserve">Jürisoo-Eideoja pkr m/v  kap.remont </t>
  </si>
  <si>
    <t>Jürisoo-Eideoja pkr</t>
  </si>
  <si>
    <t>Porioja-Kokeküla m/v pkr kap.remont (PK-358 täpsustus)</t>
  </si>
  <si>
    <t>Porioja-Kokeküla pkr</t>
  </si>
  <si>
    <t>Rannu-Konguta m/v  pkr kap.remondi projekt (konguta sovh.Kobilo maap.eesvool, 1979 ,a, ümberarvutatud eelarve</t>
  </si>
  <si>
    <t>Rannu-Konguta pkr</t>
  </si>
  <si>
    <t>Laukasoo pm.  kap.rem.projekt (truup)</t>
  </si>
  <si>
    <t>Mõraoja m/v pkr kap.remondi projekt</t>
  </si>
  <si>
    <t>Mõraoja pkr</t>
  </si>
  <si>
    <t>Tatraoja kap.rem. Projekt</t>
  </si>
  <si>
    <t>Tatra oja</t>
  </si>
  <si>
    <t>Kõrvesoo m/v pkr ülemvoolu kap.remont(Väljavõte Tartu n-s Krõõla maap.proj)</t>
  </si>
  <si>
    <t>Kõrvesoo pkr</t>
  </si>
  <si>
    <t>Aakre-Puidaku pkr. TTP eelarve (Väljav PP-1059)</t>
  </si>
  <si>
    <t>Aakre -Puidaku pkr</t>
  </si>
  <si>
    <t>Metsakivi oja kap.remondi projekt(truubi  ehitus)</t>
  </si>
  <si>
    <t>Metsakivi oja</t>
  </si>
  <si>
    <t>Rannu eesvoolu kap.remont</t>
  </si>
  <si>
    <t>Rannu  pkr</t>
  </si>
  <si>
    <t>Karujärve pkr truubi ehit. Jooksva remondi TTP</t>
  </si>
  <si>
    <t xml:space="preserve">Sangla m/v turbaraba ekspluatatasiooni tee </t>
  </si>
  <si>
    <t>PK-451</t>
  </si>
  <si>
    <t>Rõngu sovh. Valguta poldri juurdepääsutee</t>
  </si>
  <si>
    <t>Valguta</t>
  </si>
  <si>
    <t>Mõraoja keskjooksu kap.remondi TTP</t>
  </si>
  <si>
    <t>Sama, Eelarve ümberarvutus</t>
  </si>
  <si>
    <t>Projekti piirdaatumid</t>
  </si>
  <si>
    <t>Objekti nimi</t>
  </si>
  <si>
    <t>Säiliku töönimetus</t>
  </si>
  <si>
    <t>Veejuhtme süsteemi nr</t>
  </si>
  <si>
    <t>Alasoo</t>
  </si>
  <si>
    <t xml:space="preserve"> jooniseid</t>
  </si>
  <si>
    <t>86a</t>
  </si>
  <si>
    <t>Kokora kolh. Alasoo I objekti rek projekti täiendatud eelarve</t>
  </si>
  <si>
    <t>Seos projektiga</t>
  </si>
  <si>
    <t>MV-176</t>
  </si>
  <si>
    <t>P/A Koidula nim. Alasoo II kuivendusobjekti ekspl. andmise akt</t>
  </si>
  <si>
    <t>Tartu raj P/A Koidula Alasoo II drenaažisüsteemide eksp. andmise dok</t>
  </si>
  <si>
    <t>Tartu raj P/A Koidula Alasoo III drenaažisüsteemide eksp. andmise dok</t>
  </si>
  <si>
    <t>Tartu raj P/A Koidulanim. Alasoo III drenaažisüsteemide eksp. andmise dok</t>
  </si>
  <si>
    <t>MV-267</t>
  </si>
  <si>
    <t>KR-95</t>
  </si>
  <si>
    <t>Alatskivi sovhoosi Alasoo maap. Lõplikult</t>
  </si>
  <si>
    <t>Koidula-nim.p/a Alasoo II maapar.</t>
  </si>
  <si>
    <t>Karp nr</t>
  </si>
  <si>
    <t xml:space="preserve">Kasti nr </t>
  </si>
  <si>
    <t xml:space="preserve">Karbi nr </t>
  </si>
  <si>
    <t>Sarja nimetus</t>
  </si>
  <si>
    <t xml:space="preserve">Ala-sarja nr </t>
  </si>
  <si>
    <t>Jooniseid</t>
  </si>
  <si>
    <t>Piir-daatumid ekspl.aasta</t>
  </si>
  <si>
    <t>Alatskivi sovh. Karjametsa objekti maaparandusprojekt</t>
  </si>
  <si>
    <t>Karjametsa</t>
  </si>
  <si>
    <t>Alatskivi sovhoosi Karjametsa maaparandusobjekti osalise eksp. andmise dok</t>
  </si>
  <si>
    <t>PP-583</t>
  </si>
  <si>
    <t>Alatskivi sovhoosi Karjametsa maaparandusobjekti lõpliku eksp. andmise dok</t>
  </si>
  <si>
    <t>Kokora kolh. Keskuse maaparanduse tehniline tööprojekt</t>
  </si>
  <si>
    <t>Keskuse</t>
  </si>
  <si>
    <t>puudub kastis</t>
  </si>
  <si>
    <t>P/a "Kalev" Kokora drenaazkuivenduse ekpl.andmise dok</t>
  </si>
  <si>
    <t>MV-107</t>
  </si>
  <si>
    <t>Tartu rajooni P/a Kalev Kokora soo drenaazisüsteemi ekpl.andmise dok</t>
  </si>
  <si>
    <t>Kokora kolhoosi Keskuse maaparandusobjekti ekpl andmise dok</t>
  </si>
  <si>
    <t>Koidula</t>
  </si>
  <si>
    <t>Kolhoos kodula Maaparandus alasoo eksp andmise akt</t>
  </si>
  <si>
    <t>MV-1049</t>
  </si>
  <si>
    <t>Kokora kolhoosi Alasoo maaparandusobjekti ekpl andmise dok</t>
  </si>
  <si>
    <t>KR-86</t>
  </si>
  <si>
    <t>Alatskivi sovhoos Kokora II maap. Kopleks nr.2 Töö nr 77121</t>
  </si>
  <si>
    <t>Kokora II</t>
  </si>
  <si>
    <t>PP-1243</t>
  </si>
  <si>
    <t>Alatskivi sovhoos Kokora II maap. Kopleks nr.1 Töö nr 77121</t>
  </si>
  <si>
    <t>Alatskivi sovh. Kokora II maaparandus Töö nr 77121</t>
  </si>
  <si>
    <t xml:space="preserve">Koit (osakond), Kokkora, Kalev, 8. märts, Kingisepa, Koidula, </t>
  </si>
  <si>
    <t>Zarja</t>
  </si>
  <si>
    <t>Peipsi Kalur k/k Kolkja I maapar.</t>
  </si>
  <si>
    <t>Kolkja I</t>
  </si>
  <si>
    <t>Tartu raj kolhoos Peipsi Kalur maaparandusobjekti ekspl. Andmise dok</t>
  </si>
  <si>
    <t>MV-705</t>
  </si>
  <si>
    <t>MS</t>
  </si>
  <si>
    <t>123</t>
  </si>
  <si>
    <t>Alatskivi sovhoosi Kolkja I maaparandusobjekti kompleksremondi tööprojekt</t>
  </si>
  <si>
    <t>Alatskivi sov.Kolkja osak.maap. II osa töö tähis A-2465</t>
  </si>
  <si>
    <t>313-P</t>
  </si>
  <si>
    <t xml:space="preserve">Alatskivi sovhoosi maaparanduse objekti Kolkja I ekspl andmise dok </t>
  </si>
  <si>
    <t>160</t>
  </si>
  <si>
    <t>Alatskivi sovhoos Kolkja II maaparandusobjekti kompleksremondi tööprojekt</t>
  </si>
  <si>
    <t>Kolkja II</t>
  </si>
  <si>
    <t>159</t>
  </si>
  <si>
    <t xml:space="preserve">K/k Peipsi Kalur Kolkja II maaparandusobjkti kompleremondi tööprojekt </t>
  </si>
  <si>
    <t>1095</t>
  </si>
  <si>
    <t xml:space="preserve">kolh. Peipsi Kalur Kolkja II maaparanduse projekt </t>
  </si>
  <si>
    <t>Alatskivi sovhoosi Kolkja II maaparanduse ekspl.andmise dok</t>
  </si>
  <si>
    <t>PP-294</t>
  </si>
  <si>
    <t xml:space="preserve">Kolkja II </t>
  </si>
  <si>
    <t>Kolhoos Peipsi Kalur Kolkja II maaparandusobjekti ekspl andmise dok</t>
  </si>
  <si>
    <t>MV-1095</t>
  </si>
  <si>
    <t>Kõdesi I</t>
  </si>
  <si>
    <t>1316</t>
  </si>
  <si>
    <t>Alatskivi sovhoosi Kõdesi I maaparanduse tehnilne tööprojekt</t>
  </si>
  <si>
    <t>Alatskivi sovh. Kõdesi maaparandus eelarveline ümberarvutus 1984 hindadesse</t>
  </si>
  <si>
    <t>PP-1316</t>
  </si>
  <si>
    <t>Alatskivi sovhoosi Kõdesi I maaparandus osaliselt kompleks nr 1</t>
  </si>
  <si>
    <t>Alatskivi sovhoosi Kõdesi I maaparandus osaliselt kompleks nr 2</t>
  </si>
  <si>
    <t>Alatskivi sovhoosi Kõdesi I maaparandus osaliselt kompleks nr 3 tee</t>
  </si>
  <si>
    <t>Alatskivi sovhoosi Haapspea III (Kõdesi I )objekti kultuurtehnika</t>
  </si>
  <si>
    <t>MV-1260</t>
  </si>
  <si>
    <t>Kõdesi II</t>
  </si>
  <si>
    <t>Alatskivi sovh. Kõdesi II osa maaparandusehitise tööprojekt tö nr 1234791</t>
  </si>
  <si>
    <t>Alatskivi sovh. Kõdesi II osa maaparandus ümberprojekteerimne tööprojekt töö nr 1234791</t>
  </si>
  <si>
    <t>1388</t>
  </si>
  <si>
    <t>G</t>
  </si>
  <si>
    <t>789</t>
  </si>
  <si>
    <t>Alatskivi sovhoos Kõdesi II maaparandus, paistiik Ehitusgeoloogia aruanne</t>
  </si>
  <si>
    <t>PP-1388</t>
  </si>
  <si>
    <t>6a</t>
  </si>
  <si>
    <t>Alatskivi sovhoo Kõdesi II maaparandus lõplikult kompleks nr 2 ja 3</t>
  </si>
  <si>
    <t>Alatskivi sovhoo Kõdesi II maaparandus  kompleks nr 3</t>
  </si>
  <si>
    <t>Alatskivi sovh.Laane maaparandusobjekti .rek. Tööprojekt</t>
  </si>
  <si>
    <t>Laane</t>
  </si>
  <si>
    <t xml:space="preserve">G </t>
  </si>
  <si>
    <t>407 A</t>
  </si>
  <si>
    <t>106</t>
  </si>
  <si>
    <t>Alatskivi sovhoosi Laane maaparandusehitise hüdrogeoloogia aruanne ja algdok</t>
  </si>
  <si>
    <t>Alatskivi sovhoosi Laane maaparandusehitise hüdrogeoloogia aruanne 2 eksmp</t>
  </si>
  <si>
    <t>21</t>
  </si>
  <si>
    <t>Alatskivi sovhoosi Laane maaparanduse objekti kapitaalremondi projekt</t>
  </si>
  <si>
    <t>Alatskivi sovhoos Laane maaparndusobjekti rek Töö nr KR -106</t>
  </si>
  <si>
    <t>KR-106</t>
  </si>
  <si>
    <t xml:space="preserve">Tartu raj asuva P/A Koit (Alatskivi) objektl 1960.a ehitatud drenaažisüsteemide ekspl. Andmise dok </t>
  </si>
  <si>
    <t xml:space="preserve">Tartu raj asuva P/A Koit Katiniiduäärne (Alatskivi) objektl  ekspl. Andmise dok </t>
  </si>
  <si>
    <t>PP-109 A</t>
  </si>
  <si>
    <t>Lahepera</t>
  </si>
  <si>
    <t>Alatskivi sovh. Lahepera maaparandusprojekt</t>
  </si>
  <si>
    <t>Tartu raj Alatskivi sovhoosi Lahepera maapanduse ekspl andmise dok</t>
  </si>
  <si>
    <t>PP-660</t>
  </si>
  <si>
    <t xml:space="preserve">P/A Koit (Alatskivi) maaparanduse drenaažisüsteemide eksp andmise akt </t>
  </si>
  <si>
    <t>Alatskivi sovhoosi Lahepera maaparanduse objekti ekspl andmise toimik</t>
  </si>
  <si>
    <t>Alatskivi sovhoosi Lahepera kultuurtehnika ekspl andmise dok</t>
  </si>
  <si>
    <t>MV-976</t>
  </si>
  <si>
    <t>Lahepera rek</t>
  </si>
  <si>
    <t>1617 EG</t>
  </si>
  <si>
    <t>Alatskivi sovhoosi Lahepera kuiv.süst. Rek EP</t>
  </si>
  <si>
    <t>1476 eP</t>
  </si>
  <si>
    <t>Alatskivi sovh. Lahepera kuiv.süst.rek lõplikult</t>
  </si>
  <si>
    <t>PP-1617</t>
  </si>
  <si>
    <t>Alatskivi sovh. Lahepera kuiv.süst.rek lõplikult (koopia nr 3)</t>
  </si>
  <si>
    <t>Koit kolhoosi Metsamaa maaparandusprojekt (ühestaad.)</t>
  </si>
  <si>
    <t>Metsamaa</t>
  </si>
  <si>
    <t>p/a Koit Metsamaa maaparandusprojekt finants-eelarvelised arvutused</t>
  </si>
  <si>
    <t xml:space="preserve">P/a Koit (Alatskivi) Metsamaa maaparanduse eksp andmise dok. </t>
  </si>
  <si>
    <t>PP-401</t>
  </si>
  <si>
    <t>8.märts p/a Ninaküla-Lahejärve maapar.ühestaadiumiline projekt</t>
  </si>
  <si>
    <t>Kesk-Lahe</t>
  </si>
  <si>
    <t>Ninalüla-Lahejärve</t>
  </si>
  <si>
    <t>P/a 8.märtsi (Alatskivi) Ninaküla-Lahejärve lahtise kuiv.võrgu ekspl.  andm.dok.</t>
  </si>
  <si>
    <t>Ninaküla-Lahejärve</t>
  </si>
  <si>
    <t>MV-103</t>
  </si>
  <si>
    <t>P/a 8.märtsi (Alatskivi) Ninaküla-Lahejärveobjektil 195-1960 a. ehitatud kuiv.süst.ekspl.andm.dok</t>
  </si>
  <si>
    <t>Alatskivi sovh.(end. Kolh Kokora) Passi maaparandus e tehn.tp</t>
  </si>
  <si>
    <t>Passi</t>
  </si>
  <si>
    <t>Alatskivi sovh.Passi I  ja II KT tööde tööprojekt</t>
  </si>
  <si>
    <t>Alatskivi sovhoos, Passi maap.kompl. Nr 3(tee ekspl andm. dok)</t>
  </si>
  <si>
    <t>PP-1178</t>
  </si>
  <si>
    <t>Alatskivi sovhoos, Passi maap.kompl. Nr 2  ekspl andm. dokumentatsioon</t>
  </si>
  <si>
    <t>Alatskivi sovhoos, Passi maap.kompl. Nr 1 osaliselt  ekspl andm. dokumentatsioon</t>
  </si>
  <si>
    <t>P/a Kalevi kolhoosi Peatskivi maaparandusobjekt</t>
  </si>
  <si>
    <t>Peatskivi</t>
  </si>
  <si>
    <t>PP-719</t>
  </si>
  <si>
    <t xml:space="preserve">P/a Kokora Peatskivi maap.objekti ekspluatatsiooni andmise dokumentatsioon </t>
  </si>
  <si>
    <t>Kokora kolhoosi Punga maaparanduse ehituse tehniline TP (ümberprojekteerimine)</t>
  </si>
  <si>
    <t>Punga</t>
  </si>
  <si>
    <t>Kokora (Alatskivi) kolhoosi Punga I ja II maapobj ekspl. andm.toimik</t>
  </si>
  <si>
    <t>Alatskivi sovhoosi Punga maaparanduse 1.obj.ekspluatatsioonitee lõpliku ekspuatatsiooni andm.dok.</t>
  </si>
  <si>
    <t>PP-873</t>
  </si>
  <si>
    <t>Alatskivi sovhoos Punga II obj. Kultuurtenika  Töö MV 1656 ekpl.andm.dokumentatsioon</t>
  </si>
  <si>
    <t>MV-1656</t>
  </si>
  <si>
    <t>Alatskivi sovh.Päiksi maaparanduse tehniline tööprojekt</t>
  </si>
  <si>
    <t>Päiksi</t>
  </si>
  <si>
    <t>35</t>
  </si>
  <si>
    <t>Alatskivi vald Päiksi küla  Karu talu kuivendussüsteemide pass (talunik Viive Karu)  Seotud projektiga PP-910</t>
  </si>
  <si>
    <t>Alatskivi sovhoosi Päiksi maaparandusobjekti osalise ekspl. Andmise dok.</t>
  </si>
  <si>
    <t>PP-910</t>
  </si>
  <si>
    <t>Alatskivi sovhoosi Päiksi maaparandusobjekti ekspl. andmise dok.</t>
  </si>
  <si>
    <t>Alatskivi sovhoosi Päiksi maaparandusobjekti  lõpliku ekspl. andmise dok.</t>
  </si>
  <si>
    <t>P7A Koit kolhoosi maaparanduse projekt I köide: Seletuskiri ja graafiline osa</t>
  </si>
  <si>
    <t>Päiksisoo</t>
  </si>
  <si>
    <t>101 a</t>
  </si>
  <si>
    <t>P/a "Koit" maaparanduse ühestaadiumilise projekti täiendatud eelarve</t>
  </si>
  <si>
    <t>Koit p/a Päiksi-Naelavere maaparanduse ühestaadiumiline projekt</t>
  </si>
  <si>
    <t>P/a Koit Päiksi-Naelavere maaparandusobjekti ekspl.võtmise akt</t>
  </si>
  <si>
    <t>MV- 225</t>
  </si>
  <si>
    <t>Pobeda k/kolhobjekt Põlendiku maaparandustööde ühestaadiumiline projekt</t>
  </si>
  <si>
    <t>Põlendiku</t>
  </si>
  <si>
    <t>Pobeda k/k Põlendiku põldude maaparanduse projekt</t>
  </si>
  <si>
    <t>K/k Pobeda (Peipsi Kalur) Põlendiku põlduse kuivenduse ekpl. Andmise dokumentatsioon</t>
  </si>
  <si>
    <t>MV-606</t>
  </si>
  <si>
    <t>Alatskivi sovh. Rupsi maaparanduse tehniline tööprojekt</t>
  </si>
  <si>
    <t>Rupsi</t>
  </si>
  <si>
    <t xml:space="preserve">Alatskivi sovh.  Rupsi  I-II obj. Kultuurtehniliste tööde tööprojekt </t>
  </si>
  <si>
    <t>MV-1771</t>
  </si>
  <si>
    <t>Alatskivi sovhoosi Rupsi maaparanduse kompl. Nr 1 (töö 12 34 731)</t>
  </si>
  <si>
    <t>PP-1304</t>
  </si>
  <si>
    <t xml:space="preserve">Alatskivi sovh.  Rupsi  I obj. Kultuurtehnilika objekti (töö MV-1771) ekspluatatsiooni andmise toimik </t>
  </si>
  <si>
    <t>Alatskivi sovhoosi Rupsi maaparanduse osaliselt kompl. Nr 2 (töö 12 34 781) ekspluatatsiooni andmise toimik</t>
  </si>
  <si>
    <t>Alatskivi sovhoosi Rupsi maaparanduse osaliselt kompl. Nr 3 (töö 12 34 781) ekspluatatsiooni andmise  toimik</t>
  </si>
  <si>
    <t>Alatskivi sovhoosi Rupsi maaparanduse lõplikult  kompl. Nr 4 (töö 12 34 781) ekspluatatsiooni andmise toimik  ja maaparandustööde päevik</t>
  </si>
  <si>
    <t>P/a Kalevi kolh. maaparanduse projekt Tartu raj I köide: seletuskiri ja graafiline osa</t>
  </si>
  <si>
    <t>Savastvere</t>
  </si>
  <si>
    <t>P/a Kalevi kolhoosi Savastvere obj ühestaadiumiline maaparandusprojekt</t>
  </si>
  <si>
    <t>Alatskivi sov. Lahepera kuiv. süst. rek.ehitusgeoloogia algdokum.</t>
  </si>
  <si>
    <t>40</t>
  </si>
  <si>
    <t xml:space="preserve">401 a </t>
  </si>
  <si>
    <t>Alatskivi sovhoosi maaparandusobjektide kapitaalremondi tehniline tööprojekt</t>
  </si>
  <si>
    <t>Alatskivi sovh.Savastvere I objekti  KT tööde tööprojekt</t>
  </si>
  <si>
    <t>P/a Kalev (Kokora) Savastvere maaparandusobjekti ekspl. andmise toimik</t>
  </si>
  <si>
    <t>PP-449</t>
  </si>
  <si>
    <t>Kalev p/a Savastveresoo maaparanduse ühestaadiumiline projekt</t>
  </si>
  <si>
    <t>Savastveresoo</t>
  </si>
  <si>
    <t>P/a Kalev (Kokora) Savastveresoo kuivendusobjekti ekspl. andmise akt</t>
  </si>
  <si>
    <t>MV-175</t>
  </si>
  <si>
    <t>P/a Kalev (Kokora ) Savastveresoo drenaaźisüsteemide ekspl andmise dokumentatsioon</t>
  </si>
  <si>
    <t>Alatskivi sovhoosi Savastvere I kultuurtehnika objekt (töö nr MV-1755) ekspluatatsiooni andmise dokumentatsioon</t>
  </si>
  <si>
    <t>MV-1755</t>
  </si>
  <si>
    <t>Alatskivi sovh. Savimetsa objekti maaparandusprojekt töö 69391</t>
  </si>
  <si>
    <t>Savimetsa</t>
  </si>
  <si>
    <t xml:space="preserve">Alatskivi sovh.Savimetsa  maaparanduse tehniline tööprojekt (töö nr 71380) I köide </t>
  </si>
  <si>
    <t>Alatskivi sovh.Savimetsa maaparanduse tehniline tööprojekt II köide: Savimetsa polderpumbajaam  (Töö nr 71380)</t>
  </si>
  <si>
    <t>913</t>
  </si>
  <si>
    <r>
      <t>Alatskivi sovh.Savimetsa maaparanduse</t>
    </r>
    <r>
      <rPr>
        <b/>
        <sz val="10"/>
        <rFont val="Arial"/>
        <family val="2"/>
        <charset val="186"/>
      </rPr>
      <t xml:space="preserve"> tehniline tööprojekt  III</t>
    </r>
    <r>
      <rPr>
        <sz val="10"/>
        <rFont val="Arial"/>
        <family val="2"/>
        <charset val="186"/>
      </rPr>
      <t xml:space="preserve"> kõide: Savimetsa polderpumbajaama elektrivarustus (töö nr 71380) </t>
    </r>
  </si>
  <si>
    <t>Alatskivi sovh. Savimetsa kuivendussüsteemi  rek. tööprojekt</t>
  </si>
  <si>
    <r>
      <t xml:space="preserve">Alatskivi sovh.Savimetsa maaparanduse tehniline tööprojekt  III kõide: Savimetsa polderpumbajaama elektrivarustus (töö nr 71380) </t>
    </r>
    <r>
      <rPr>
        <b/>
        <sz val="10"/>
        <rFont val="Arial"/>
        <family val="2"/>
        <charset val="186"/>
      </rPr>
      <t>ainult  joonised + 3 ümbrikut joonistega)</t>
    </r>
  </si>
  <si>
    <t>PP-912</t>
  </si>
  <si>
    <t>Alatskivi sovhoos Savimetsa osaline maaparanduse ekspluatatsiooni andmise dokumentatsioon</t>
  </si>
  <si>
    <t>Alatskivi sovhoos Savimetsa maaparanduse osaline  ekspluatatsiooni andmise dokumentatsioon</t>
  </si>
  <si>
    <t>Alatskivi sovhoos Savimetsa maaparanduse ekspluatatsiooni andmise dokumentatsioon</t>
  </si>
  <si>
    <t>Takulaane</t>
  </si>
  <si>
    <t xml:space="preserve">Tartu raj Alatskivi viljapuu aia detailkuivenduse ekspl andmise akt </t>
  </si>
  <si>
    <t>Viljapuuaed</t>
  </si>
  <si>
    <t>P/a Kalevi kolhoosi Takulaane maaparandusprojekt Töö A-6212</t>
  </si>
  <si>
    <t>Kambja sovhoosi Ani kuivendussüsteemide ehituse tööprojekt</t>
  </si>
  <si>
    <t>Ani</t>
  </si>
  <si>
    <t>PP-1622</t>
  </si>
  <si>
    <t>57</t>
  </si>
  <si>
    <t>Alatskivi sovhoosi Takulaane ja Kesk-Lahe maaparandusobjektide kapitaalremondi tehniline tööprojekt</t>
  </si>
  <si>
    <t>Kambja sovhoosi Ani kultuurtehnilse objekti ekspl andmise dok</t>
  </si>
  <si>
    <t>Kambja sovhoosi Ani maaparandusobjekti 2. ja 3 kompleksi ekspl andmise dok</t>
  </si>
  <si>
    <t>MV-1331</t>
  </si>
  <si>
    <t>206</t>
  </si>
  <si>
    <t>Alatskivi sovhoosi Takulaane  maaparandusobjekti kompleksremondi tööprojekt</t>
  </si>
  <si>
    <t>p/A Kalev (Kokora) Takulaane maaparanduse ekspluatatssiooni andmise dokumentatsioon</t>
  </si>
  <si>
    <t>PP-570</t>
  </si>
  <si>
    <t>Koidula nimelise kolhoosi Torila II objekti  maaparandusobjekt Töö 69173</t>
  </si>
  <si>
    <t>Torila</t>
  </si>
  <si>
    <t>Koidula nimelise p/a  Torila maaparandusprojekt töö nr  68113</t>
  </si>
  <si>
    <t>P/a KokoraTorila maaparanduse objekti osaline ekspl andmise dokumentatsioon</t>
  </si>
  <si>
    <t>PP-714</t>
  </si>
  <si>
    <t>P/a Kokora Torila maaparanduse objekti osaline ekspluatatsiooni andmise dokumentatsioon</t>
  </si>
  <si>
    <t>P/a Kokora, Torila maaparandusobjekti lõpliku  ekspluatatsiooni andmise dokumentatsioon</t>
  </si>
  <si>
    <t>Toruküla</t>
  </si>
  <si>
    <t>Alatskivi sovh. Toruküla maaparanduse tehniline tööprojekt 1.ehitusjärk - kuivendus   Töö nr 74369</t>
  </si>
  <si>
    <t>66</t>
  </si>
  <si>
    <t>Alatskivi sovhoosi Toruküla   maaparandusobjekti kompleksremondi tööprojekt</t>
  </si>
  <si>
    <t>Alatskivi sovhoosi Toruküla maaparanduse 1. objekti lõpliku ekspl andmise dokumentatsioon</t>
  </si>
  <si>
    <t>PP-1127</t>
  </si>
  <si>
    <t>Alatskivi sovhoosi Toruküla maaparanduse 1. ehitusjärgu (2.kompleksi) lõpliku ekspl andmise dokumentatsioon</t>
  </si>
  <si>
    <t>Haapsipea III</t>
  </si>
  <si>
    <t>Alatskivi sovh. Haapsipea  III  objekti kultuurtenniliste  tööd ja koondeelarve (ümberarvutus 1979)</t>
  </si>
  <si>
    <t>Tartu raj P/a Pala (Kokora) Rajamäe- Vadi detailkuivenduse ekspluatatsiooni andmise akt</t>
  </si>
  <si>
    <t>Pusi</t>
  </si>
  <si>
    <t>704-P</t>
  </si>
  <si>
    <t>Enno</t>
  </si>
  <si>
    <t>MV-98</t>
  </si>
  <si>
    <t xml:space="preserve">Kokora </t>
  </si>
  <si>
    <t>Alatskivi sovhoosi peakraavid M-1 M-2 maaparandustööde ekspl andmise dokumentatsioon</t>
  </si>
  <si>
    <t>????</t>
  </si>
  <si>
    <t>??</t>
  </si>
  <si>
    <t>Nõo sovhoos Enno maaparandus teostus joonis</t>
  </si>
  <si>
    <t xml:space="preserve">Kambja sovhoos Kiisa maaparandusobjekti eksp andmise dok </t>
  </si>
  <si>
    <t>Kiisa I</t>
  </si>
  <si>
    <t>PP-257</t>
  </si>
  <si>
    <t>A--1126</t>
  </si>
  <si>
    <t>KR-74</t>
  </si>
  <si>
    <t>Kambja sovhoos Kiisa maaparanduse I kompl eksp andmise dok (osaline)</t>
  </si>
  <si>
    <t>Kambja sovh Kiisa maaparandusobjekti tööprojekt</t>
  </si>
  <si>
    <t>Kiisa II</t>
  </si>
  <si>
    <t>Kambja sovh Kiisa maaparandusehitis Hüdrogeoloogiline aruanne algdok</t>
  </si>
  <si>
    <t>1207 HG</t>
  </si>
  <si>
    <t>Kambja sovhoos Kiisa maaparanduse II ja III kompl eksp andmise dok (lõplik)</t>
  </si>
  <si>
    <t>PP-1207</t>
  </si>
  <si>
    <t>Kuuste</t>
  </si>
  <si>
    <t>MV-66</t>
  </si>
  <si>
    <t>Külma</t>
  </si>
  <si>
    <t>P/a Vambola Külma maaparandusobjekti lõpliku ekspl andmise dok</t>
  </si>
  <si>
    <t>PP-813</t>
  </si>
  <si>
    <t xml:space="preserve">Vambola kolh Lalli I maaparandusobjekti ekspl andmise dok </t>
  </si>
  <si>
    <t>Lalli I</t>
  </si>
  <si>
    <t>PP-970</t>
  </si>
  <si>
    <t>Kambja sovh Lalli I maaparandusobjekti komplremondi ekspl andmise dok</t>
  </si>
  <si>
    <t>MS-90</t>
  </si>
  <si>
    <t>90</t>
  </si>
  <si>
    <t>Kambja sovh Lalli I maaparandusobjekti komplremondi tööprojekt</t>
  </si>
  <si>
    <t>LallI</t>
  </si>
  <si>
    <t>Lalli II</t>
  </si>
  <si>
    <t>Kambja sovh Kuuste maaparandusobjekti ekspl andmise toimik</t>
  </si>
  <si>
    <t>Kambja sovh Lalli II maaparandusobjekti ekspl andmise toimik</t>
  </si>
  <si>
    <t>PP-980</t>
  </si>
  <si>
    <t>Maidla</t>
  </si>
  <si>
    <t>PP-544</t>
  </si>
  <si>
    <t>A-6279</t>
  </si>
  <si>
    <t xml:space="preserve">Vambola kolh Maidla maaparandusobjekti ekspl võtmise dok </t>
  </si>
  <si>
    <t>Vambola kolh Vambola obj kultuurtehnilised tööd andmise andmise dok</t>
  </si>
  <si>
    <t>Vambola</t>
  </si>
  <si>
    <t>MV-1728</t>
  </si>
  <si>
    <t xml:space="preserve">P/A Vambola Maidla maaparandusobjekti ekspl võtmise dok </t>
  </si>
  <si>
    <t>Uus Elu kolh.kuiv.süsteemide ümberehitamise projekt.</t>
  </si>
  <si>
    <t>Uus-Elu</t>
  </si>
  <si>
    <t>Tartu raj kolh Uus-Elu drenaažkuivenduse ekspl andmise dok</t>
  </si>
  <si>
    <t>PP-159</t>
  </si>
  <si>
    <t>P/A Uus-Elu drenaažkuivenduse ekspl andmise dok</t>
  </si>
  <si>
    <t>P/A Vambola (end Uus-Elu) maaparanduse rek objekti ekspl andmise dok</t>
  </si>
  <si>
    <t>KR-66</t>
  </si>
  <si>
    <t>Kambja sovh Kaatsi maaparandusobjekti ekspl andmise dok</t>
  </si>
  <si>
    <t>Kaatsi</t>
  </si>
  <si>
    <t>PP-704</t>
  </si>
  <si>
    <t>Kambja sovhoosi Kaatsi maaparandus (ümberprojketeerimine)</t>
  </si>
  <si>
    <t>704</t>
  </si>
  <si>
    <t>Paabo-Maidla</t>
  </si>
  <si>
    <t>P7A Vambola Paabo-Maidla maaparanduse objekti ekspl andmise dok</t>
  </si>
  <si>
    <t>PP-673</t>
  </si>
  <si>
    <t>Pauna</t>
  </si>
  <si>
    <t>Kambja sovhoosi Pauna maaparanduse tehniline tööprojekt</t>
  </si>
  <si>
    <t>sihver</t>
  </si>
  <si>
    <t>183</t>
  </si>
  <si>
    <t>Kambja sovhoosi Pauna maaparandusobjekti kompleksremondi tööprojeket</t>
  </si>
  <si>
    <t>Kambja sovhoosi Pauna maaparandusobjekti ekspl andmise toimik</t>
  </si>
  <si>
    <t>PP-932</t>
  </si>
  <si>
    <t>Kambja sovhoosi (Paali osakonna) maaparanduse projekt Graafiline osa</t>
  </si>
  <si>
    <t>A-385</t>
  </si>
  <si>
    <t>Elva rajooni Kambja sovhoosi maparanduse objekti ekspl andmise -vastuvõtmise toimik</t>
  </si>
  <si>
    <t>PP-220</t>
  </si>
  <si>
    <t>Elva rajooni Kambja sovhoosi Paali osakonna maparanduse objekti ekspl andmise -vastuvõtmise toimik</t>
  </si>
  <si>
    <t>Paali I</t>
  </si>
  <si>
    <t>Paali II</t>
  </si>
  <si>
    <t>A-6207</t>
  </si>
  <si>
    <t>Peda-Vedu jõgi</t>
  </si>
  <si>
    <t>Tartu raj Kambja sovhoosi Paali II maaparanduse kapitaalremondi Tööprojekt</t>
  </si>
  <si>
    <t>574 KR</t>
  </si>
  <si>
    <t>47</t>
  </si>
  <si>
    <t>Tartu raj Kambja sovhoosi Paali II ja Reolasoo I-II objektide kapitaalremondi Tööprojekt</t>
  </si>
  <si>
    <t>Kambja sovhoosi kompl remondi Paali II kompl nr 1 ekspl toimik</t>
  </si>
  <si>
    <t>PP-574 KR</t>
  </si>
  <si>
    <t xml:space="preserve">Alatskivi sovh. Pusi objekti </t>
  </si>
  <si>
    <t>1366</t>
  </si>
  <si>
    <t>Tartu raj p/a Kalev  (Kokora) vanade drenaaźisüsteemide taastamise ekspluatatsiooni andmise akt</t>
  </si>
  <si>
    <t>Väljaotsa pkr.-äärne</t>
  </si>
  <si>
    <t>MV-1366</t>
  </si>
  <si>
    <t xml:space="preserve">Tartu raj p/a 8. Märtsi (Alatskivi) Sinseni heinamaa vanade drenaaźisüsteemide taastamise ekspluatatsiooni andmise dokumentatsioon </t>
  </si>
  <si>
    <t>Väänastu Saburi pkr</t>
  </si>
  <si>
    <t>Alatskivi sovhoosi Pusi objekti kultuurtehnika , töö MV 1366</t>
  </si>
  <si>
    <t>Aadami I</t>
  </si>
  <si>
    <t>Ülenurme sovhoosi Villemi osakonna Aadama I osa maaparandusprojekt (ühetasandiline) Töö A-4548</t>
  </si>
  <si>
    <t>Kambja sovhoosi  Paali II maaparandusobjekti kompl remondi  ekspl toimik</t>
  </si>
  <si>
    <t>Kambja sovhoosi  Paali II maaparandusobjekti kompl remondi  ekspl</t>
  </si>
  <si>
    <t xml:space="preserve">PP-574 </t>
  </si>
  <si>
    <t>149</t>
  </si>
  <si>
    <t>Kambja sovhoosi Parve  maaparandusobjekti kompleksremondi tööprojekt</t>
  </si>
  <si>
    <t>Parve</t>
  </si>
  <si>
    <t>S</t>
  </si>
  <si>
    <t>433</t>
  </si>
  <si>
    <t>Kambja sovhoosi   maaparanduse projekt ühestaadiumiline</t>
  </si>
  <si>
    <t xml:space="preserve">Kambja sovhoosi Parve maaparanduse projekt </t>
  </si>
  <si>
    <t>MS-192</t>
  </si>
  <si>
    <t>Kuuste sovhoosi Aadami I maaparanduse kompleksremont Töö nr MS-192 tööprojekti ekspluatatsiooni andmise dokumentatsioon</t>
  </si>
  <si>
    <t>PP-479</t>
  </si>
  <si>
    <t>Villemi (Kuuste) sovhoosi Aadami I  maaparandusobjekti ekspluatatsiooni andmise dokumentatsioon (osaline)</t>
  </si>
  <si>
    <t>Villemi (Kuuste) sovhoosi Aadami I maaparandusobjekti  ekspluatatsiooni andmise dokumentatsioon (täielik)</t>
  </si>
  <si>
    <t>Kambja sovhoosi (Parve) maaparanduse objekti ekspl andmise toimik nr 18</t>
  </si>
  <si>
    <t>PP-164</t>
  </si>
  <si>
    <t>t33</t>
  </si>
  <si>
    <t>Kambja sovhoosi Elva raj 1959.a ehitatud (Parve) drenaažkuivenduse  ekspl andmise dok</t>
  </si>
  <si>
    <t>48</t>
  </si>
  <si>
    <t xml:space="preserve">Kuuste sovhoosi Aadama II ja Heiti objektide kapitaalremondi tehniline tööprojekt </t>
  </si>
  <si>
    <t xml:space="preserve">Kuuste sovhoosi Aadama maaparanduse kompleksremondi tööprojekt </t>
  </si>
  <si>
    <t>Aadama II</t>
  </si>
  <si>
    <t>Aadami  I</t>
  </si>
  <si>
    <t>Aadami  II</t>
  </si>
  <si>
    <t>Villemi sovhoosi.Aadama II osa maaparandusprojekt( I osa PP-479)</t>
  </si>
  <si>
    <t>P/aTee Kommunismile kolh. Haaslava. Maaparanduse projekt.</t>
  </si>
  <si>
    <t>Haaslava</t>
  </si>
  <si>
    <t>MV-530</t>
  </si>
  <si>
    <t>P/a Tee Kommunismile (EPA Ülenurme ÕKM) kolhoosi Haaslava maaparandusobjekti  ekspluatatsiooni andmise (täielik)  dokumentatsioon</t>
  </si>
  <si>
    <t>Epa Ülenurme ÕKM (Vambola) Haaslava objekti kultuurtehnika ekspluatatsiooni andmise dokumentatsioon</t>
  </si>
  <si>
    <t>MV-1274</t>
  </si>
  <si>
    <t>442</t>
  </si>
  <si>
    <t>Hammaste</t>
  </si>
  <si>
    <t>Kuuste sovhoosi Hammaste ühetasandiline maaparandusprojekt Töö A-4543</t>
  </si>
  <si>
    <t>Kuuste sovhoosi Hammaste ü maaparanduse ekspluatatsiooni andmise dokumentatsioon</t>
  </si>
  <si>
    <t>PP-442</t>
  </si>
  <si>
    <t>Kuuste sovhoosi Heidi osakonna maaparandusprojekt (ühetasandiline</t>
  </si>
  <si>
    <t>Heiti</t>
  </si>
  <si>
    <t>Kuuste sovhoosi Heiti osak.maaparanduse ekspluatatsiooni andmise dokumentatsioon</t>
  </si>
  <si>
    <t>PP-359</t>
  </si>
  <si>
    <t>Kuuste sovhoosi Heiti maaparanduse komplekse kapitaalremondi  ekspluatatsiooni andmise toimik</t>
  </si>
  <si>
    <t>128</t>
  </si>
  <si>
    <t>Kuuste sovhoosi Heiti objekti kompleksremondi  tööprojekt</t>
  </si>
  <si>
    <t>Vambola kolh.Haudoja maapar. Tehniline tööprojekt</t>
  </si>
  <si>
    <t>EPA Ülenurme ÕKM (Haaslava vald) Haudoja maap. Tööprojekt</t>
  </si>
  <si>
    <t>Vambola kolhoosi(EPA Ülenurme ÕKM) Haudoja objekti kultuurtehnika ekspluatatsioooni andmise dokumentatsioon</t>
  </si>
  <si>
    <t xml:space="preserve">Kolhoos Tee Kommunismile Igevere maap. Tehniline tööprojekt </t>
  </si>
  <si>
    <t>Igevere</t>
  </si>
  <si>
    <t xml:space="preserve">Kolhoos Tee Kommunismile Igevere maap. 2. objekti osaline ekspluatatsiooni andmise dokumentatsioon </t>
  </si>
  <si>
    <t>PP-1043</t>
  </si>
  <si>
    <t>Kolhoos Tee Kommunismile (EPA Ülenurme ÕKM)  Igevere maap. lõplik  ekspluatatsiooni andmise doimik</t>
  </si>
  <si>
    <t>Kuuste sovhoosi keskuse osakonna maaparandusprojekt (ühestaadiumiline) (Töö A-2462)</t>
  </si>
  <si>
    <t>Kuuste sovhoosi keskuse osakonna maaparandusobjekti ekspluatatsiooni andmise dokumentatsioon</t>
  </si>
  <si>
    <t>PP-363</t>
  </si>
  <si>
    <t>Kuuste sovhoosi keskuse osakonna maaparandusobjekti ekspluatatsiooni andmise dokumentatsioon (täielik)</t>
  </si>
  <si>
    <t>Kolli</t>
  </si>
  <si>
    <t>Kuuste sovhoosi Kolli maaparandusprojekt (ühestaadiumiline) Töö nr A-424</t>
  </si>
  <si>
    <t>Kuuste sovhoosi Kolli maaparanduse ekspluatatsiooni  andmise dokumentatsioon</t>
  </si>
  <si>
    <t>PP-250</t>
  </si>
  <si>
    <t>Kuuste sovh.Kolli ja Keskuse maap.kap. rem.projekti eelarve</t>
  </si>
  <si>
    <t>P/a Kevade   Kurepalu heinamaa maapar. Ühestaadiumiline projekt</t>
  </si>
  <si>
    <t>Kortsu</t>
  </si>
  <si>
    <t>I.V Mitśurini nim p/a Kortsu maapar.rekonstr.</t>
  </si>
  <si>
    <t>Kuuste sovh.Kortsu (1987.a) objekti kult.tehn.tööde tööprojekt</t>
  </si>
  <si>
    <t xml:space="preserve">  Mitsurini  nim.kolh. Kortsu detailkuivenduse ühestaadiumiline projekt</t>
  </si>
  <si>
    <t>KR-27</t>
  </si>
  <si>
    <t xml:space="preserve"> P/a  Mitsurini  nim.kolh.(Kuuste)  Kortsu maaparanduse  ekspluatatsiooni andmise dokumentatsioon</t>
  </si>
  <si>
    <t xml:space="preserve"> P/a  Mitsurini  nim.kolh.(Kuuste)  Kortsu maaparanduse rek. ekspluatatsiooni andmise dokumentatsioon</t>
  </si>
  <si>
    <t>Mõrasoo</t>
  </si>
  <si>
    <t>Villemi sovhoosi Mõrasoo maaparanduse TTP  Töö nr 71054</t>
  </si>
  <si>
    <t>928A</t>
  </si>
  <si>
    <r>
      <t xml:space="preserve">Kuuste (endine Villemi sovh. Mõrasoo maaparanduse tehniline tööprojekt (ümberprojekteerimine)  Töönr 75307/71054 </t>
    </r>
    <r>
      <rPr>
        <sz val="10"/>
        <color rgb="FFFF0000"/>
        <rFont val="Arial"/>
        <family val="2"/>
        <charset val="186"/>
      </rPr>
      <t xml:space="preserve"> 2 eks</t>
    </r>
  </si>
  <si>
    <t>Kuuste sovh (endine Villemi sovh). Mõrasoo maaparanduse  kompl. Nr 1 ekspl. andmise dokumentatsioon (lõplik)</t>
  </si>
  <si>
    <t>PP-928</t>
  </si>
  <si>
    <t>Kuuste sovh Mõrasoo maaparanduse  kompl. Nr 2 ekspl. andmise dokumentatsioon (lõplik)</t>
  </si>
  <si>
    <t>Kuuste sovh Mõrasoo kultuurtehnika ekslp.andmise dokumentatsioon (lõplik)</t>
  </si>
  <si>
    <t>MV-1707</t>
  </si>
  <si>
    <t xml:space="preserve">  P/a Mitsurini  nim.kolh. Naritse maap.objekti projekt</t>
  </si>
  <si>
    <t>Naritse</t>
  </si>
  <si>
    <t xml:space="preserve"> Kuuste sovhoosi  / Mitsurini  nim.kolh). Naritsa maap.objekti ekspluatatsiooni andmise dokumentatsioon</t>
  </si>
  <si>
    <t>MV-688</t>
  </si>
  <si>
    <t>Raudsepa</t>
  </si>
  <si>
    <t>Kuuste sovhoosi Raudsepa kuivendussüsteemide ehituse tööprojekt  Töö nr 12 27 87 1</t>
  </si>
  <si>
    <t>1610 EG</t>
  </si>
  <si>
    <t>Kuuste sovhoosi Raudsepa maaparandusehitise EHITUSGEOLOOGIA ARUANNE  EKSEMPLAR NR 1   Töö nr 1227871</t>
  </si>
  <si>
    <t>Kuuste sovhoosi Raudsepa maaparandusehitise EHITUSGEOLOOGIA ARUANNE EKSEPMPLAR NR 2 Töö nr 1227871</t>
  </si>
  <si>
    <t>Kuuste sovhoosi Raudsepa kuivendussüsteemide ehituse (lõplik) kompleks 1, 2,3 ja 4 (Töö 1227671 ekspluatatsiooni andmise dokumentatsioon</t>
  </si>
  <si>
    <t>PP-1610</t>
  </si>
  <si>
    <t>Roiu II</t>
  </si>
  <si>
    <t>Kuuste kolhoosi Roiu maaparandustandri tööprojekti I köide - kuivendus, Töö nr 12 27 81 1</t>
  </si>
  <si>
    <t>Kuuste sovhoosi Roiu maaparandusobjekti ekspluatatsiooni andmise toimik</t>
  </si>
  <si>
    <t>Roiu I</t>
  </si>
  <si>
    <t xml:space="preserve">Kuuste sovhoosi Roiu maaparanduse osaliselt kompleks nr 1  ekspluatatsiooni andmisedokumentatsioon  </t>
  </si>
  <si>
    <t>Rahvaste Sõprus kolh.Aravu maapar. (A-4922)</t>
  </si>
  <si>
    <t>Aravu_I</t>
  </si>
  <si>
    <t>91</t>
  </si>
  <si>
    <t>"Rahvaste Sõpruse" kolhoosi Aravu maaparandusobjekti kompleksremondi tööprojekt</t>
  </si>
  <si>
    <t>Kuuste sovhoosi Roiu maaparanduse osaliselt kompleks nr 2  ekspluatatsiooni andmisedokumentatsioon  (Töö nr 12 27 811</t>
  </si>
  <si>
    <t>PP-1386</t>
  </si>
  <si>
    <t>Aravu I</t>
  </si>
  <si>
    <t>MS-91</t>
  </si>
  <si>
    <t>R.Sõpruse kolhoosi Aravu maaparandusobjekti kompleksremondi eksplutatsiooni andmise dokumentatsioon</t>
  </si>
  <si>
    <t>Kuuste sovhoosi Roiu maaparanduse osaliselt kompleks nr 4  ekspluatatsiooni andmisedokumentatsioon  (Töö nr 12 2781 1183</t>
  </si>
  <si>
    <t>Kuuste sovhoosi Roiu maaparanduslõplikult  kompleks nr 5  ekspluatatsiooni andmisedokumentatsioon  (Töö nr 12 278 1183</t>
  </si>
  <si>
    <t>P/a "Rahvaste Sõpruse" "Aravu" maaparanduse objekti eksplutatsiooni andmise dokumentatsioon (töö nr A-4922)</t>
  </si>
  <si>
    <t>PP-504</t>
  </si>
  <si>
    <t>P/a Rahvaste Sõpruse Aravu I maaparandusobjekti ekspluatatsiooni andmise toimik (töö nr A-4922)</t>
  </si>
  <si>
    <t>Rahvaste Sõõprus kolh.Aravu II maaparanduse tehniline tööprojekt (töö nr 73201)</t>
  </si>
  <si>
    <t>Aravu_II</t>
  </si>
  <si>
    <t>Aravu II</t>
  </si>
  <si>
    <t>PP-1048</t>
  </si>
  <si>
    <t>Tartu rajoon Kolhoos "Rahvaste Sõprus" Aravu II maaparanduse lõpliku ekspluatatsiooni andmise dokumentatsioon (töö nr 73201)</t>
  </si>
  <si>
    <t>Rahvaste Sõpruse kolh.Meeksi kult.tehn. tööprojekt (Eks nr 1)</t>
  </si>
  <si>
    <t>Meeksi</t>
  </si>
  <si>
    <t>MS-193</t>
  </si>
  <si>
    <t>193</t>
  </si>
  <si>
    <t>Rahvaste Sõpruse kolhoosi Meeksi maaparanduse kompleksremondi tööprojekt (töö nr 72030)</t>
  </si>
  <si>
    <t>Tartu rajooni "Rahvaste Sõpruse" kolhoosi Meeksi maaparanduse 2. ja 3. objekti ekspluatatsiooni andmise dokumentatsioon</t>
  </si>
  <si>
    <t>Tartu rajooni Rahvaste Sõpruse kolhoosi Meeksi kultuurtehnika ekspluatatsiooni andmise dokumentatsioon (töö nr MV-1756)</t>
  </si>
  <si>
    <t>MV-1756</t>
  </si>
  <si>
    <t>Kolhoos "Rahvaste Sõprus" Meeksi maaparanduse 1. objekt lõplik ekspluatatsiooni andmise dokumentatsioon (töö nr 72030)</t>
  </si>
  <si>
    <t>Tartu rajooni p/a "Rahvaste Sõprus" Küka heinamaa ühestaadiumiline maaparanduse projekt</t>
  </si>
  <si>
    <t>Kolhoos "Rahvaste Sõprus" Meeksi maaparanduse tehniline tööprojekt (töö nr 72030)</t>
  </si>
  <si>
    <t>978</t>
  </si>
  <si>
    <t>Kolh. "Rahvaste Sõprus" Meeksi maaparanduse tehniline tööprojekt (täpsustatud koondeelarve töö nr 74381/72030)</t>
  </si>
  <si>
    <t>K/a Lenin-nim. Mehikoorma maaparanduse projekt</t>
  </si>
  <si>
    <t>Mehikoorma I</t>
  </si>
  <si>
    <t>MV-603</t>
  </si>
  <si>
    <t>Lenini-nim. kalurikolhoosi Mehikoorma I maaparandusobjekti ekspluatatsiooni andmise toimik (Rahvaste Sõprus)</t>
  </si>
  <si>
    <t>Lenini-nim.k/kolhoos Mehikoorma II maaparanduse ehituse tehniline tööprojekt (töö nr 74360)</t>
  </si>
  <si>
    <t>Mehikoorma II</t>
  </si>
  <si>
    <t>MV-1277</t>
  </si>
  <si>
    <t>Kolhoos "Rahvaste Sõprus" Mehikoorma II maaparandusobjekti vaegtööd tee ekspluatatsiooni andmise dokumentatsioon (töö nr MV-1276)</t>
  </si>
  <si>
    <t>MV-1276</t>
  </si>
  <si>
    <t>K/k Peipsi kalur Mehikoorma II maaparandusobjekti vaegtööd tee ekspluatatsiooni andmise dokumentatsioon ( töö nr MV-1277)</t>
  </si>
  <si>
    <t>Peipsi Kalur nim kolhoosi Mehikoorma II maaparanduse ekspluatatsiooni andmise dokumentatsioon</t>
  </si>
  <si>
    <t>74360/MV-1277</t>
  </si>
  <si>
    <t>"Rahvaste Sõpruse" kolhoosi Mehikoorma II maaparanduse ekspluatatsiooni andmise dokumentatsioon</t>
  </si>
  <si>
    <t>74360/MV-1276</t>
  </si>
  <si>
    <t>Kolhoos "Rahvaste Sõprus" Pihuste I maaparanduse kapitaalremondi tööprojekt</t>
  </si>
  <si>
    <t>Pihuste I</t>
  </si>
  <si>
    <t>"Rahvaste Sõpruse" kolhoosi Pihuste I maaparandusobjekti ekspluatatsiooni andmise toimik</t>
  </si>
  <si>
    <t>A 6223/PP-587</t>
  </si>
  <si>
    <t>Kuuste sovhoosi  Sooru maaparanduse tehniline tööprojekt  (Töö nr 77120)</t>
  </si>
  <si>
    <t>Sooru</t>
  </si>
  <si>
    <t>P/a Mitśurini (Kuuste) nim sovh Sooru maaparanduse ekspluatatsiooni andmise akt</t>
  </si>
  <si>
    <t>MV-72</t>
  </si>
  <si>
    <t>Kuuste sovhoosi  Sooru maaparandus kompleks nr 1 (1.objekt)  ekspluatatsiooni andmise dokumentatsioon</t>
  </si>
  <si>
    <t>PP-1244</t>
  </si>
  <si>
    <t>Kuuste sovhoosi  Sooru maaparandus kompleks nr 2 (3.objekt)  ekspluatatsiooni andmise dokumentatsioon</t>
  </si>
  <si>
    <t>Kuuste sovhoosi  Sooru maaparandus kompleks nr 3   ekspluatatsiooni andmise dokumentatsioon</t>
  </si>
  <si>
    <t>Kuuste sovhoosi  Sooru maaparanduse kompleks nr 4 ja nr 5 lõplikult   ekspluatatsiooni andmise dokumentatsioon</t>
  </si>
  <si>
    <t>Põllumajandusühistu Männiku maaparandusobjekti ekspluatatsiooni toimik</t>
  </si>
  <si>
    <t>Lenini-nim.k/k Pihuste maapaandusprojekt</t>
  </si>
  <si>
    <t>Rahvaste Sõprus kolhoos Pihuste I maap. Rek. Kompleks 1,2, 3 lõplikult</t>
  </si>
  <si>
    <t>103</t>
  </si>
  <si>
    <t>"Rahvaste Sõpruse" kolhoosi Pihuste I maaparanduse rekonstrueerimine tööprojekt: eelarveline osa</t>
  </si>
  <si>
    <t>Kambja sovhoosi Elva raj 1959.a. ehitatud drenaažkuivenduse  ekspl andmise dok Parve osak</t>
  </si>
  <si>
    <t>Kambja sovh maaparanduse objekti ekspl andmise-võtmise dok</t>
  </si>
  <si>
    <t>Kambja sovh Parve maaparandusobjekt kompleksremondi andmise dok</t>
  </si>
  <si>
    <t>38a</t>
  </si>
  <si>
    <t>MS -149</t>
  </si>
  <si>
    <t>Kambja sovh Parve objekti kultuurtehniliste tööde ekspl  andmise dok</t>
  </si>
  <si>
    <t>MV-1161</t>
  </si>
  <si>
    <t>Kevade p/a Kulpna oru maaparanduse ühestaadiumiline projekt</t>
  </si>
  <si>
    <t>Tekkeli</t>
  </si>
  <si>
    <t>Kuuste sovhoosi Tekkeli kuivendussüsteemide ehituse tööprojekt, Töö nr 12 27 86 1</t>
  </si>
  <si>
    <t>P/a "kevade (Kuuste sovh)"Kulpna" (TEKKELI) objektil ehitatud kuivendussüsteemide ekspl. andmise  dokumentatsioon</t>
  </si>
  <si>
    <t>MV-132</t>
  </si>
  <si>
    <t>Kuuste sovhoosi Tekkeli kultuurtehnika töö nr MV-1334 eksplauatatsiooni andmise dokumentatsioon</t>
  </si>
  <si>
    <t>MV-1334</t>
  </si>
  <si>
    <t>PP-1549</t>
  </si>
  <si>
    <t>Kuuste sovhoosi Tekkeli kuivendussüsteemi ehituse kompleks  nr 1 ja 3  lõplikult  (Töö nr 1227861) ekspluatatsiooni andmise dokumentatsioon</t>
  </si>
  <si>
    <t>Kuuste sovhoosi Tekkeli kuivendussüsteemi ehituse kompleks  nr 2  osaliselt  (Töö nr 1227861) ekspluatatsiooni andmise dokumentatsioon</t>
  </si>
  <si>
    <t>Pihuste II</t>
  </si>
  <si>
    <t>töö nr 70129/PP-663</t>
  </si>
  <si>
    <t>27</t>
  </si>
  <si>
    <t>Villemi I - III</t>
  </si>
  <si>
    <t>Villemi sovhoosi Villemi II ja III maaparandusobjektide kapitaalremondi projekt</t>
  </si>
  <si>
    <t>P/a "Rahvaste Sõprus" Pihuste II maaparandusprojekt (töö nr 67265)</t>
  </si>
  <si>
    <t>145</t>
  </si>
  <si>
    <t>"Rahvaste Sõpruse" kolh. Pihuste II objekti kompleksremont</t>
  </si>
  <si>
    <t>173</t>
  </si>
  <si>
    <t>"Rahvaste Sõpruse" kolh. Pihuste III maaparandusobjekti kompleksremondi tööprojekt</t>
  </si>
  <si>
    <t>Pihuste III</t>
  </si>
  <si>
    <t>663</t>
  </si>
  <si>
    <t>P/a "Rahvaste Sõprus" Pihuste II maaparandusprojekt (töö nr 70120/ 67265)</t>
  </si>
  <si>
    <t>70120/67265</t>
  </si>
  <si>
    <t>P/a "Rahvaste Sõprus" maaparanduse projekt (ühestaadiumiline)</t>
  </si>
  <si>
    <t>Rihtemetsa I</t>
  </si>
  <si>
    <t>A-1429</t>
  </si>
  <si>
    <t>Villemi (Ülenurme)(Kuuste) sovhoosi Villemi  I osakonna maaparandustööde  ekpluatatsiooni andmise dokumentatsioon</t>
  </si>
  <si>
    <t>Villemi (Ülenurme) (Kuuste) sovhoosi Villemi osakonna I + II maaparandusobjekti ekpluatatsiooni andmise dokumentatsioon</t>
  </si>
  <si>
    <t>MP1158/86-3</t>
  </si>
  <si>
    <t>Villemi (Ülenurme), (Kuuste) sovhoosi drenaazisüsteemide maaparandustööde  ekpluatatsiooni andmise dokumentatsioon</t>
  </si>
  <si>
    <t>TJ 8146</t>
  </si>
  <si>
    <t>Tartu rajooni sovhoosi Ülenurme (Villemi, Kuuste) Villemi osakonna maaparanduse tööjooniste nr 1 ekspluatatsiooni andmise dokumentatsioon</t>
  </si>
  <si>
    <t xml:space="preserve">Tartu rajooni Ülenurme, (Villemi, Kuuste) sovhoosi Villemi osakonna maaparanduse (tööjoonised III) ekspluatatsiooni võtmise akt </t>
  </si>
  <si>
    <t>Villemi III</t>
  </si>
  <si>
    <t>Villemi I</t>
  </si>
  <si>
    <t>Villemi I  ja II</t>
  </si>
  <si>
    <t>Tartu rajooni Ülenurme, (Villemi, Kuuste) sovhoosi Villemi osakonna  tööjoonised leht nr 2 maaparanduse ekspluatatsiooni dokumentatsioon</t>
  </si>
  <si>
    <t>TJ  PP-191</t>
  </si>
  <si>
    <t>Tartu rajooni Ülenurme, (Villemi, Kuuste) sovhoosi Villemi III osakond maaparanduse tööjoonised  nr 3  ekspluatatsiooni andmise dokumentatsioon</t>
  </si>
  <si>
    <t>TJ A-6</t>
  </si>
  <si>
    <t>126</t>
  </si>
  <si>
    <t>Kolhoosi "Rahvaste Sõprus" Rihtemetsa I maaparanduse kapitaalremondi tööprojekt</t>
  </si>
  <si>
    <t>578</t>
  </si>
  <si>
    <t>126A</t>
  </si>
  <si>
    <t>Kolhoos "Rahvaste Sõprus" Rihtemetsa I maaparanduse rekonstrueerimise koondeelarve</t>
  </si>
  <si>
    <t>Rahvaste sõpruse kolhoos Rihtemetsa I maap. Rek (töö nr MS-126) ekspluatatsiooni andmise dokumentatsioon</t>
  </si>
  <si>
    <t>MS-126</t>
  </si>
  <si>
    <t>P/a Rahvaste Sõpruse Rihtemetsa maaparanduse ekspluatatsiooni andmise dokumentatsioon</t>
  </si>
  <si>
    <t>Rihtemetsa i</t>
  </si>
  <si>
    <t>"Rahvaste Sõprus" kolhoosi Rihtemetsa II maaparanduse tehniline tööprojekt</t>
  </si>
  <si>
    <t>Rihtemetsa II</t>
  </si>
  <si>
    <t>Kambja sovh Peeda-Vedu jõe reguleeritud osa  ekspl  andmise dok</t>
  </si>
  <si>
    <t xml:space="preserve"> Peeda-Vedu</t>
  </si>
  <si>
    <t>P/a "Rahvaste Sõprus" Rihtemeetsa maaparandusobjekti ekspluatatsiooni andmise dokumentatsioon</t>
  </si>
  <si>
    <t>Rihtemetsa</t>
  </si>
  <si>
    <t>P/a "Rahvaste Sõpruse" Rihtemetsa II maaparandusobjekti lõpliku ekspluatatsiooni andmise dokumentatsioon</t>
  </si>
  <si>
    <t>Kambja sovhSuur -Kabja kultuurtehnilised tööd  ekspl  andmise dok</t>
  </si>
  <si>
    <t>MV-1653</t>
  </si>
  <si>
    <t>Kambja sovh Peeda-Vedu maaparandusobjekti   ekspl  andmise dok</t>
  </si>
  <si>
    <t>a-4544</t>
  </si>
  <si>
    <t>PP-453</t>
  </si>
  <si>
    <t>Peeda-Vedu</t>
  </si>
  <si>
    <t>A-4544</t>
  </si>
  <si>
    <t>"Rahvaste Sõprus" Rihtemetsa objekt</t>
  </si>
  <si>
    <t>Rahvaste Sõpruse kolhoosi Sikakurmu I objekti kultuurtehnilised tööd</t>
  </si>
  <si>
    <t>Sikakurmu I</t>
  </si>
  <si>
    <t>Rahvaste Sõpruse kolhoosi Sikakurmu I kultuurtehnika objekti I ehitusjärk (töö nr MV-1677) ekspluatatsiooni andmise dokumentatsioon</t>
  </si>
  <si>
    <t>MV-1677</t>
  </si>
  <si>
    <t>R. Sõpruse kolhoos Sikakurmu I maaparandus kompleks nr 1 vaegtööd (töö nr 77117) ekspluatatsiooni andmise dokumentatsioon</t>
  </si>
  <si>
    <t>Rahvaste Sõpruse kolh. Sikakurmu I obj. Kultuurtehnika II ehit. j. ekspluatatsiooni andmise dokumentatsioon</t>
  </si>
  <si>
    <t>"Rahvaste Sõprus" kolhoosi Sikakurmu I maaparanduse tehniline tööprojekt</t>
  </si>
  <si>
    <t>Rahvaste sõpruse kolhoos Sikakurmu I maap. Kompleks nr 1 (töö nr 77117) ekspluatatsiooni andmise dokumentatsioon</t>
  </si>
  <si>
    <t>Rahvaste Sõpruse kolhoos Sikakurmu I maap. Objekt lõplik kompleks nr 2 (töö nr 77117) ekspluatatsiooni andmise dokumentatsioon</t>
  </si>
  <si>
    <t>"Rahvaste Sõprus" kolhoosi Sikakurmu II maaparanduse tehniline tööprojekt</t>
  </si>
  <si>
    <t>Sikakurmu II</t>
  </si>
  <si>
    <t>1332</t>
  </si>
  <si>
    <t>Kolhoos "Rahvaste Sõprus" Sikakurmu II maaparanduse tööprojekt (korrigeeritud lahendus ja eelarve)</t>
  </si>
  <si>
    <t>1205822/77117</t>
  </si>
  <si>
    <t>1846</t>
  </si>
  <si>
    <t>"Rahvaste Sõprus" kolhoosi Sikakurmu II objekti kult. Tehn. tööde tööprojekt</t>
  </si>
  <si>
    <t>Rahvaste Sõpruse kolhoosi Sikakurmu II objekti kultuurtehnika (töö nr MV-1846) ekspluatatsiooni andmise dokumentatsioon</t>
  </si>
  <si>
    <t>MV-1846</t>
  </si>
  <si>
    <t>Rahvaste Sõpruse kolhoos Sikakurmu II 1. obj. Kultuurtehnika eksplutatsiooni andmise dokumentatsioon</t>
  </si>
  <si>
    <t>MV-1769</t>
  </si>
  <si>
    <t>26a</t>
  </si>
  <si>
    <t>1769</t>
  </si>
  <si>
    <t>"Rahvaste Sõpruse" kolhoos Sikakurmu II 1. objekti kultuurtehniliste tööde tööprojekt</t>
  </si>
  <si>
    <t>Rahvaste Sõpruse kolhoos Sikakurmu II maaparandus osaliselt kompleks nr 1 eksplutatsiooni andmise dokumentatsioon</t>
  </si>
  <si>
    <t>Rahvaste Sõpruse kolhoos Sikakurmu II maaparandus kompleks 2, 3 eksplutatsiooni andmise dokumentatsioon</t>
  </si>
  <si>
    <t>Raanitsa</t>
  </si>
  <si>
    <t>Kambja sovh Raanitsa maaparanduse 1 obj I osa ekspl andmise dok</t>
  </si>
  <si>
    <t>PP-1424</t>
  </si>
  <si>
    <t>Kambja sovh Raanitsa I maaparanduse ekspl andmise dok</t>
  </si>
  <si>
    <t>Kambja sovh Raanitsa maaparanduse  III osa ekspl andmise dok</t>
  </si>
  <si>
    <t>10a</t>
  </si>
  <si>
    <t>Kambja sovh Raanitsa   II osa maaparanduse ekspl andmise dok</t>
  </si>
  <si>
    <t>PP-1477</t>
  </si>
  <si>
    <t>Kambja sovh Raanitsa maaparanduse Ehitusgeoloogia aruanne</t>
  </si>
  <si>
    <t>1424 EG</t>
  </si>
  <si>
    <t>Ehitusgeoloogia aruanne</t>
  </si>
  <si>
    <t>Kambja sovhoosi Raanitsa maaparandus I osa tööprojekt</t>
  </si>
  <si>
    <t>1424</t>
  </si>
  <si>
    <t>1477</t>
  </si>
  <si>
    <t>Kambja sovhoosi Raanitsa maaparandus II osa tööprojekt</t>
  </si>
  <si>
    <t>Kambja sovh Raanitsa   II  maaparanduse III ja V kompleks ekspl andmise dok</t>
  </si>
  <si>
    <t>Rebase</t>
  </si>
  <si>
    <t>Kambja sovh Rebase maaparanduse kompl nr I ekspl andmise dok</t>
  </si>
  <si>
    <t>PP-1210</t>
  </si>
  <si>
    <t>Kambja sovh Rebase maaparanduse 2 kompl ekspl andmise dok</t>
  </si>
  <si>
    <t>Reinu</t>
  </si>
  <si>
    <t>Kambja sovhoosi Reinu maaparanduse tehniline tööprojekt</t>
  </si>
  <si>
    <t>Kambja sovh Reinu maaparanduse objekti II, III ja IV kompl ekspl andmise dok</t>
  </si>
  <si>
    <t>1297</t>
  </si>
  <si>
    <t>PP-1297</t>
  </si>
  <si>
    <t>Kambja sovh Reinu maaparanduse objektiI kompl ekspl andmise dok</t>
  </si>
  <si>
    <t>P/A Tee Kommunismile objekt  Reola maap maaparanduse ühestaadiumilise projekti täiendatud eelarve</t>
  </si>
  <si>
    <t>Reola</t>
  </si>
  <si>
    <t>350 A</t>
  </si>
  <si>
    <t>MV- 350 A</t>
  </si>
  <si>
    <t>Kambja sovh Reola soo   I maaparanduse ekspl andmise dok</t>
  </si>
  <si>
    <t>Reolasoo I</t>
  </si>
  <si>
    <t>A-6338</t>
  </si>
  <si>
    <t xml:space="preserve">PP-411 </t>
  </si>
  <si>
    <t>Kambja sovhoosi Reolasoo ühestaadiumiline  maaparandusprojekt</t>
  </si>
  <si>
    <t>Kambja sovh. Reolasoo II maaparanduse projekt</t>
  </si>
  <si>
    <t>Reolasoo II</t>
  </si>
  <si>
    <t>Kambja sovh Reolasoo   II maaparanduse ekspl andmise dok</t>
  </si>
  <si>
    <t>MV-531</t>
  </si>
  <si>
    <t>P/A Tee Kommunismile objekt  Reola maap maaparanduse  ekspl dok</t>
  </si>
  <si>
    <t>Kambja sovh Reolasoo   II kultuuurtehnika ekspl andmise dok</t>
  </si>
  <si>
    <t>MV-1599</t>
  </si>
  <si>
    <t>Kambja sovh.Reolasoo   KT tööprojekt</t>
  </si>
  <si>
    <t>Kambja sovh. Kammeri KT tööprojekt</t>
  </si>
  <si>
    <t>Savimäe-Pugu</t>
  </si>
  <si>
    <t>Kambja sovh. Savimäe objekti KT tööprojekt</t>
  </si>
  <si>
    <t>70</t>
  </si>
  <si>
    <t>Kambja sovh Savimäe-Pugu maaparandusobjekti kompl rem teh tööprojekt</t>
  </si>
  <si>
    <t>Kambja sovh Savimäe objekti kultuuurtehnilised tööd ekspl andmise dok</t>
  </si>
  <si>
    <t>MV-1803</t>
  </si>
  <si>
    <t>MV-1539</t>
  </si>
  <si>
    <t>Kambja sovh Kammeri (osaliselt Savimäe-Pugu) objekti kultuuurtehnilised tööde ekspl andmise dok</t>
  </si>
  <si>
    <t>Kambja sovh  Savimäe-Pugu maaparandusobjekti  ekspl andmise toimik</t>
  </si>
  <si>
    <t>PP-630</t>
  </si>
  <si>
    <t>PP-357</t>
  </si>
  <si>
    <t>P/A Vambola  maaparandusobjekti Sipeküla  ekspl andmise dok</t>
  </si>
  <si>
    <t>Sipeküla</t>
  </si>
  <si>
    <t>A-2458</t>
  </si>
  <si>
    <t>Uus Elu p/a Sipeküla maaparandusprojekt (ühestaadiumiline)</t>
  </si>
  <si>
    <t>Vambola p/a maaparandusprojekt ÜP</t>
  </si>
  <si>
    <t>Kamja sovhoosi maaparanduse projekt seletuskiri, eelarvelised arvutused ja graafiline osa</t>
  </si>
  <si>
    <t>220 u</t>
  </si>
  <si>
    <t>Kamja sovhoosi maaparandus finants -eelarvelised arvutused täiendava tööülesande juurde</t>
  </si>
  <si>
    <t>Vambola p/a ühestaadiumiline maaparandusprojekt (PP-102) täpsutatud eelarvelised arvutused</t>
  </si>
  <si>
    <t>A-4753</t>
  </si>
  <si>
    <t>Vambola kolh.Vambola kult.tehn. tööde projekt</t>
  </si>
  <si>
    <t>P/A Vambola  kuivedusobjekti   ekspl andmise dok</t>
  </si>
  <si>
    <t>PP-102</t>
  </si>
  <si>
    <t>P/A Vambola maaparandusobjekti   ekspl andmise dok</t>
  </si>
  <si>
    <t>PP-481</t>
  </si>
  <si>
    <t>Ülenurme sovhoosi Villemi osakonna maaparandustööde TJ kõide I jooniste kaust</t>
  </si>
  <si>
    <t>Villemi I-III</t>
  </si>
  <si>
    <t>146</t>
  </si>
  <si>
    <t>144</t>
  </si>
  <si>
    <t>Kuuste sovh Villemi III objekti kapitaalremont</t>
  </si>
  <si>
    <t>Tartu rajooni Ülenurme (Villemi, Kuuste) sovh Villemi II maap.obj  ekspl. andmise dokumentatsioon</t>
  </si>
  <si>
    <t>Tartu rajooni Ülenurme (Villemi) sovh Villemi II obj 1960 a. ehitatud drenaazisüsteemide ekspl. andmise dokumentatsioon</t>
  </si>
  <si>
    <t>PP-191</t>
  </si>
  <si>
    <t>Tartu rajooni, Kuuste sovh Villemi III kompleksne kapitaalremont (Töö nr MS-144)  ekspl. andmise dokumentatsioon</t>
  </si>
  <si>
    <t>MS-144</t>
  </si>
  <si>
    <t>Tartu rajooni, Kuuste sovh Villemi I objejkti Kultuurtehnika (Töö nr MV-1659)  ekspl. andmise dokumentatsioon</t>
  </si>
  <si>
    <t>Villemi I -III</t>
  </si>
  <si>
    <t>MV-1659</t>
  </si>
  <si>
    <t>TJ II osa</t>
  </si>
  <si>
    <t>616a</t>
  </si>
  <si>
    <t>Lenini- nim. kalurikolhoosi Soe-Palu maaparandus</t>
  </si>
  <si>
    <t>Soe-Palu</t>
  </si>
  <si>
    <t>71083/67270</t>
  </si>
  <si>
    <t>Tartu raj. p/a "Laane" Soe-Palu objekt ühestaadiumiline maaparandusprojekt</t>
  </si>
  <si>
    <t>Lenini nim. kalurikolhoosi Soe-Palu maaparandusobjekti ekspluatatsiooni andmise dokumentatsioon</t>
  </si>
  <si>
    <t>63</t>
  </si>
  <si>
    <t>Rahvaste Sõpruse kolh. Soe-palu maaparanduse kompleksremondi tehniline tööprojekt</t>
  </si>
  <si>
    <t>Rahvaste Sõpruse kolhoosi Soe-Palu objekti kompleksremont ekspluatatsiooni andmise dokumentatsioon</t>
  </si>
  <si>
    <t>MS-63</t>
  </si>
  <si>
    <t>K/K "Peipsi" objekt "Pedaspää" maaparanduse ühestaadiumiline projekt</t>
  </si>
  <si>
    <t>Pedaspää</t>
  </si>
  <si>
    <t>246</t>
  </si>
  <si>
    <t>EPA Järvselja õppe- ja katsemajandi metsa väljaveotee ehitamise projekt</t>
  </si>
  <si>
    <t>K/k Lenini-nim. objekt "Pedaspää" lahtise kuivenduse ekspluatatsiooni andmise dokumentatsioon</t>
  </si>
  <si>
    <t>432</t>
  </si>
  <si>
    <t>EPA järvselja õppe- katsemetsamajandi metsamaterjalide m/s väljaveotee ehitamise projekt</t>
  </si>
  <si>
    <t>MV-432</t>
  </si>
  <si>
    <t>431</t>
  </si>
  <si>
    <t>Räpina rajooni k/a "Laane" KENNI ja LAANE peakraavi massiivi ühestaadiumiline maaparandusprojekt</t>
  </si>
  <si>
    <t>431a</t>
  </si>
  <si>
    <t>Tartu rajooni k/a Laane Kenni ja Laane peakr. Massiivi maaparanduse lõpetamata tööd</t>
  </si>
  <si>
    <t>431c</t>
  </si>
  <si>
    <t>P/a Laane maaparanduse projekti täiendatud eelarve.</t>
  </si>
  <si>
    <t>P/a laane Kenni ja Laane peakraavide massiivi maaparandusobjekti ekspluatatsiooni andmise dokumentatsioon</t>
  </si>
  <si>
    <t>P/a V. Kingissepa-nim. Alaküla objekti maaparanduse projekt</t>
  </si>
  <si>
    <t>Alaküla</t>
  </si>
  <si>
    <t>Luutsna pkr</t>
  </si>
  <si>
    <t xml:space="preserve">P/a V. Kingissepa nim maaparanduse ühestaadiumiline projekt </t>
  </si>
  <si>
    <t>Kingissepa nim.kolhoosi Alaküla objekti kultuurtehniliste tööde tehniline tööprojekt</t>
  </si>
  <si>
    <t>MV-1315</t>
  </si>
  <si>
    <t>MV-868</t>
  </si>
  <si>
    <t>Tartu raj. Kalinini nim. p/a Kaarli-Veskimäe maaparandusprojekt I osa</t>
  </si>
  <si>
    <t>Kaarli-Veskimäe I</t>
  </si>
  <si>
    <t>A-4528</t>
  </si>
  <si>
    <t xml:space="preserve">V. Kingisepa-nim. kolhoos Kaarli-Veskimäe maaparanduse kultuurtehnilised tööd </t>
  </si>
  <si>
    <t>Tartu rajooni kingissepa nim. kolhoosi Alaküla maaparandusobjekti ekspluatatsiooni andmise dokumentatsioon</t>
  </si>
  <si>
    <t>P/a V. Kingissepa- nim. Kaarli-Veskimäe I maaparandusobjekti ekspluatatsiooni andmise toimik</t>
  </si>
  <si>
    <t>Tartu raj. Kalinini nim. p/a Kaarli-Veskimäe maaparandusprojekt II osa</t>
  </si>
  <si>
    <t>Kaarli-Veskimäe II</t>
  </si>
  <si>
    <t>V. Kingissepa nim. kolhoos Alaküla objekti kultuurtehnilised tööd: ekspluatatsiooni andmise dokumentatsioon.</t>
  </si>
  <si>
    <t>V. Kingissepa nim. kolhoosi Kaarli-Veskimäe II ekspluatatsiooni andmise dokumentatsioon.</t>
  </si>
  <si>
    <t>Kalinini nim. p/a Kaarli-Veskimäe III maaparandusprojekt</t>
  </si>
  <si>
    <t>Kaarli-Veskimäe III</t>
  </si>
  <si>
    <t>62a</t>
  </si>
  <si>
    <t>Tartu rajoon Kingissepa nim. p/a maaparanduse Kaarli Veskimäe III ekspluatatsiooni andmise dokumentatsioon</t>
  </si>
  <si>
    <t>V. Kingissepa nim. kolhoosi Kaarli-Veskimäe maaparandus kultuurtehnika, teed ekspluatatsiooni andmise dokumentatsioon</t>
  </si>
  <si>
    <t>MV-1262</t>
  </si>
  <si>
    <t>Laanevere</t>
  </si>
  <si>
    <t>73367/71301</t>
  </si>
  <si>
    <t>P/a Kingissepa nim. Laanevere maaparandusobjekti täieliku ekspluatatsiooni andmise dokumentatsioon</t>
  </si>
  <si>
    <t>741</t>
  </si>
  <si>
    <t>V. kingissepa nim. kolhoosi Laanevere maaparanduse tehniline tööprojekt: ümberprojekteerimine.</t>
  </si>
  <si>
    <t>71301(68119)</t>
  </si>
  <si>
    <t>V. Kingissepa nim. kolhoosi Laanevere maaparanduse tehniline tööprojekt</t>
  </si>
  <si>
    <t>Nõukogude Armee p/a Laanevere ühestaadiumiline maaparandusprojekt</t>
  </si>
  <si>
    <t>Kingissepa nim. kolhoos Laanevere II kultuurtehnika ekspluatatsiooni andmise dokumentatsioon</t>
  </si>
  <si>
    <t>Laanevere II</t>
  </si>
  <si>
    <t>MV-1724</t>
  </si>
  <si>
    <t>V. kingissepa nimelise kolhoosi Laanevere I kultuurtehnika ekspluatatsiooni andmise dokumentatsioon</t>
  </si>
  <si>
    <t>Laanevere I</t>
  </si>
  <si>
    <t>MV-1681</t>
  </si>
  <si>
    <t>V. Kingissepa nim. kolhoosi Laanevere II kultuurtehniliste tööde tööprojekt</t>
  </si>
  <si>
    <t>V. Kingissepa nim. kolhoosi Laanevere I kultuurtehniliste tööde tööprojekt</t>
  </si>
  <si>
    <t>V. Kingissepa nim. kolh.Võruküla I kultuurtehniliste tööde tehniline tööprojekt</t>
  </si>
  <si>
    <t>Lõokese-Võru</t>
  </si>
  <si>
    <t>MV-1354</t>
  </si>
  <si>
    <t>Kingissepa nim. kolhoosi Lõokese-Võru objekti kultuurtehniliste tööde tööprojekt</t>
  </si>
  <si>
    <t>MV-1825</t>
  </si>
  <si>
    <t>V. kingissepa nim. kolhoos Võruküla II kultuurtehnika ekspluatatsiooni andmise dokumentatsioon</t>
  </si>
  <si>
    <t>MV-1363</t>
  </si>
  <si>
    <t>V. Kingissepa nim p/a "Lõokese-Võru" maaparanduspeojekt: seletuskiri, finants-eelarvelised arvutused ja graafiline osa.</t>
  </si>
  <si>
    <t>A-4530</t>
  </si>
  <si>
    <t>V. Kingissepa nim.kolhoosi Võruküla II kultuurtehniliste tööde tehniline tööprojekt</t>
  </si>
  <si>
    <t>Lõokese-võru</t>
  </si>
  <si>
    <t>MV-1364</t>
  </si>
  <si>
    <t>V. Kingissepa nim. kolh. Lõokese-Võru maaparandusobjekti ekspluatatsiooni andmise toimik</t>
  </si>
  <si>
    <t>V. Kingissepa nim. kolhoosi Melliste maaparanduse paistiigi lõpliku ekspluatatsiooni andmise dokumentatsioon</t>
  </si>
  <si>
    <t>Melliste</t>
  </si>
  <si>
    <t>427</t>
  </si>
  <si>
    <t>V. Kingissepa nim. kolhoosi Melliste paistiigi rajamise tehniline tööprojekt</t>
  </si>
  <si>
    <t>V. Kingissepa nim. kolhoosi Melliste maaparanduse 2. objekti lõplik ekspluatatsiooni andmise dokumentatsioon</t>
  </si>
  <si>
    <t>V. Kingissepa nim. kolhoosi Melliste maaparanduse 1. obj. Sügavkobestamise ja teede ekspluatatsiooni andmise toimik</t>
  </si>
  <si>
    <t>V. Kingissepa nim. kolhoosi Melliste maaparanduse regulaatori ja muldpaisu ekspluatatsiooni andmise toimik</t>
  </si>
  <si>
    <t>V. Kingissepa nim. kolhoosi Melliste maaparanduse tehniline tööprojekt</t>
  </si>
  <si>
    <t>P/a V. Kingissepa nim. Mellistesoo I maaparanduse ühestaadiumiline projekt</t>
  </si>
  <si>
    <t>Mellistesoo</t>
  </si>
  <si>
    <t>MV-392</t>
  </si>
  <si>
    <t xml:space="preserve">V. Kingissepa nim p/a Mellistesoo II maaparanduse projekt </t>
  </si>
  <si>
    <t>MV-426</t>
  </si>
  <si>
    <t>V. Kingissepa nim. p/a Mellistesoo maaparanduse ekspluatatsiooni andmise dokumentatsioon</t>
  </si>
  <si>
    <t>34</t>
  </si>
  <si>
    <t>V. Kingissepa nim.p/a Melliste soo maaparanduse ühestaadiumiline projekt.</t>
  </si>
  <si>
    <t>Ülenurme sovhoosi Villemi osakonna maaparanduse projektiülesanne Tektiline osa  I ja  Joonised  II  kaust</t>
  </si>
  <si>
    <t>Ülenurme sovhoosi Villemi osakonna maaparanduse TJ (seletuskiri ja graafiline osa   kõide II  (töö 8146)</t>
  </si>
  <si>
    <t>Ülenurme sovhoosi Villemi osakonna maaparanduse TJ kõide III</t>
  </si>
  <si>
    <t>A-6</t>
  </si>
  <si>
    <t>Kuuste sovh. Villemi  I  KT tööde tööprojekt</t>
  </si>
  <si>
    <t>Tartu rajooni V. kingissepa nim. p/a maaparandusobjekti "Metsakopli" ekspluatatsiooni andmise dokumentatsioon</t>
  </si>
  <si>
    <t>Metsakopli</t>
  </si>
  <si>
    <t>MV-179</t>
  </si>
  <si>
    <t>P/a Kalinini nim. Metsakopli maaparanduse ühestaadiumiline projekt</t>
  </si>
  <si>
    <t>Villemi sovhoosi (Kuuste ) Piirisoo objekti kultuurtehniliste tööde ekspluatatasiooni andmise toimik</t>
  </si>
  <si>
    <t>MV-1034</t>
  </si>
  <si>
    <t>Ülenurme sovhoosi Villemi osakonna maaparanduse projekti ühestaadiumiline  TJ kõide IV</t>
  </si>
  <si>
    <t>Villemi IV</t>
  </si>
  <si>
    <t>A14-27</t>
  </si>
  <si>
    <t>163</t>
  </si>
  <si>
    <t>Kuuste sovhoosi Villemi IV maaparanduse komplekskapitaalremondi tööprojekt</t>
  </si>
  <si>
    <t>A-1427</t>
  </si>
  <si>
    <t>PP A 1427</t>
  </si>
  <si>
    <t>Ülenurme (Villemi, Kuuste) sovhoosi Villemi osak maaparanduse IV osa ekspl andmise dokumentatsioon (osaline)</t>
  </si>
  <si>
    <t>Ülenurme (Villemi, Kuuste) sovhoosi Villemi osak maaparanduse IV osa ekspl andmise dokumentatsioon (LÕPLIK)</t>
  </si>
  <si>
    <t>Ülenurme sovhoosi Villemi osakonna maaparandusprojekt   V osa (ühestaadiumiline)</t>
  </si>
  <si>
    <t>Villemi V</t>
  </si>
  <si>
    <t>A-2457</t>
  </si>
  <si>
    <t>Ülenurme sovhoosi Villemi oskonna siseteede projekt (ühestaadiumiline)</t>
  </si>
  <si>
    <t>A-2529</t>
  </si>
  <si>
    <t>Kuuste sovh. Villemi V  kultuurtehniliste tööde tööprojekt</t>
  </si>
  <si>
    <t>Ülenurme (Villemi, Kuuste) sovhoosi  maaparanduse Villemi V  ekspl andmise dokumentatsioon (osaline)</t>
  </si>
  <si>
    <t>Ülenurme (Villemi, Kuuste) sovhoosi Villemi osakonna  maaparanduse  V  osa ekspl andmise dokumentatsioon (täielik)</t>
  </si>
  <si>
    <t>Ülenurme (Villemi, Kuuste) sovhoosi Villemi osakonna  sisetee  V  osa ekspl andmise dokumentatsioon (täielik)</t>
  </si>
  <si>
    <t>PP-355</t>
  </si>
  <si>
    <t xml:space="preserve"> Kuuste sovhoosi Villemi V kultuurtehnika  ekspl andmise dokumentatsioon (täielik)</t>
  </si>
  <si>
    <t>MV 1606/MV-1637</t>
  </si>
  <si>
    <t>P/a Kingissepa nim. Miinamõisa maaparanduse ühestaadiumiline projekt.</t>
  </si>
  <si>
    <t>Miinamõisa</t>
  </si>
  <si>
    <t>MV-388</t>
  </si>
  <si>
    <t>Viktor Kingissepa nim. kolhoosi maaparanduse "Miinamõisa" ekspluatatsiooni andmise dokumentatsioon</t>
  </si>
  <si>
    <t>V. Kingissepa nim. kolhoos Miinamõisa objekti kultuurtehnika ekspluatatsiooni andmise dokumentatsioon</t>
  </si>
  <si>
    <t>MV-1409</t>
  </si>
  <si>
    <t>P/a V. Kingissepa nim. "Miinamõisa" maaparanduse ühestaadiumiline projekt</t>
  </si>
  <si>
    <t>MV-223</t>
  </si>
  <si>
    <t>V. Kingissepa nim. kolhoosi "Miinamõisa" maaparanduse ühestaadiumiline projekt</t>
  </si>
  <si>
    <t>MV-35</t>
  </si>
  <si>
    <t>Mäksa_I</t>
  </si>
  <si>
    <t>V. Kingissepa nim. kolhoosi Mäksa_I maaparandusobjekt osaliselt kompleks nr. 2 ekspluatatsiooni andmise dokumentatsioon</t>
  </si>
  <si>
    <t>V. Kingissepa nimeline kolhoos Mäksa I maaparandusobjekt osaliselt kompleks nr 1 ekspluatatsiooni andmise dokumentatsioon</t>
  </si>
  <si>
    <t>Tartu raj. p/a V. Kingissepa Mäksa objektil 1960. a. ehitatud kuivendusvõrgu ekspluatatsiooni andmise dokumentatsioon</t>
  </si>
  <si>
    <t xml:space="preserve">P/a V. Kingissepa Mäksa </t>
  </si>
  <si>
    <t>V. Kingissepa nimelise kolhoosi Mäksa_II maaparandus osaliselt kompleks nr 1 ekspluatatsiooni andmise dokumentatsioon</t>
  </si>
  <si>
    <t>V. Kingissepa nimelise kolhoosi Mäksa_I maaparandus osaliselt kompleks nr 5 (tee) ekspluatatsiooni andmise dokumentatsioon</t>
  </si>
  <si>
    <t>Mäksa_II</t>
  </si>
  <si>
    <t>V. Kingissepa nim. kolhoosi Mäksa I maaparandus tööprojekt</t>
  </si>
  <si>
    <t>PP-1467</t>
  </si>
  <si>
    <t>V. Kingissepa nim. kolhoosi Mäksa II maaparanduse tööprojekt</t>
  </si>
  <si>
    <t>P/a V. Kingissepa nim. Olli_I maaparandusobjekti kapitaalremondi projekt</t>
  </si>
  <si>
    <t>Olli_I</t>
  </si>
  <si>
    <t>MS-16</t>
  </si>
  <si>
    <t>V. Kingissepa nim. p/a "Olli I" maaparandusobjekti ekspluatatsiooni andmise dokumentatsioon</t>
  </si>
  <si>
    <t>A-6220</t>
  </si>
  <si>
    <t>Nõukogude Armee nim. p/a Olli I  objekti maaparandus</t>
  </si>
  <si>
    <t>V. Kingissepa nim. kolhoosi Olli III maaparanduse tehniline tööprojekt</t>
  </si>
  <si>
    <t>Olli_III</t>
  </si>
  <si>
    <t>V. Kingissepa nim. kolhoosi Olli II 1. ja 2. objekti maaparanduse lõpliku ja ekspluatatsioonitee ekspluatatsiooni andmise toimik</t>
  </si>
  <si>
    <t>Olli_II</t>
  </si>
  <si>
    <t>72027/6954</t>
  </si>
  <si>
    <t>V. Kingissepa nim. kolhoosi Olli_III maaparandusobjekti lõplik ekspluatatsiooni andmise dokumentatsioon</t>
  </si>
  <si>
    <t>V. Kingissepa nim. kolhoosi Olli II tehniline tööprojekt</t>
  </si>
  <si>
    <t>73041 /(69175)</t>
  </si>
  <si>
    <t>Nõukogude Armee nim. p/a Olli II maaparandusprojekt</t>
  </si>
  <si>
    <t>V. Kingissepa nim. kolhoosi Olli III paistiigi ehituse lõpliku ekspluatatsiooni andmise dokumentatsioon</t>
  </si>
  <si>
    <t>Mäksa kolhoos Poka II kuivendussüsteemide ehituse tööprojekt</t>
  </si>
  <si>
    <t>Poka</t>
  </si>
  <si>
    <t>V. kingissepa nim. kolhoosi Poka objekti kultuurtehnika ekspluatatsiooni andmise dokumentatsioon</t>
  </si>
  <si>
    <t>MV-1179a</t>
  </si>
  <si>
    <t>V. Kingissepa nim. kolhoos Tartu EPT poolt 1985. a. teht. Poka kultuurtehnika ekspluatatsiooni andmise dokumentatsioon</t>
  </si>
  <si>
    <t>Töö nr (MV-1586) MV-1545</t>
  </si>
  <si>
    <t>Poka II maaparandus ekspluatatsiooni andmise dokumentatsioon</t>
  </si>
  <si>
    <t xml:space="preserve">Poka </t>
  </si>
  <si>
    <t>V. Kingissepa nim. kolhoosi Sulbi ehituse tehniline tööprojekt</t>
  </si>
  <si>
    <t>Sulbi</t>
  </si>
  <si>
    <t>V. Kingissepa nim. kolhoosi Sulbi maaparandusobjekti ekspluatatsiooni andmise dokumentastioon</t>
  </si>
  <si>
    <t>850</t>
  </si>
  <si>
    <t>V. Kingissepa nim. kolhoosi Sulbi maaparanduse tehniline tööprojekt</t>
  </si>
  <si>
    <t>V. Kingissepa nimelise kolhoosi Aru kultuurtehnika ekspluatatsiooni andmise dokumentatsioon</t>
  </si>
  <si>
    <t>Tamme-Aru</t>
  </si>
  <si>
    <t>MV-1535</t>
  </si>
  <si>
    <t>P/a V. Kingissepa "Tamme" objekti drenaažisüsteemide ekspluatatsiooni andmise dokumentatsioon</t>
  </si>
  <si>
    <t>MV-163</t>
  </si>
  <si>
    <t>V. Kingissepa nim. kolhoosi (P/a Nõukogude Armee) Aru objekti drenaažisüsteemide ekspluatatsiooni andmise dokumentatsioon</t>
  </si>
  <si>
    <t>Nõukogude Armee nim Aru maaparanduse ühestaadiumiline projekt</t>
  </si>
  <si>
    <t>MV-159</t>
  </si>
  <si>
    <t xml:space="preserve">V. kingissepa nim. kolhoosi Tuule maaparanduse kompleks nr 1 ekspluatatsiooni andmise dokumentatsiooni </t>
  </si>
  <si>
    <t>Tuule</t>
  </si>
  <si>
    <t>V. Kingissepa nim. kolhoos Tuule maap. Kompleks nr.3 ekspluatatsiooni andmise dokumentatsioon</t>
  </si>
  <si>
    <t>V. Kingissepa nim. kolhoos Tuule maaparanduse kompl. Nr. 2 ekspluatatsiooni andmise dokumentatsioon</t>
  </si>
  <si>
    <t>V. Kingissepa nim. kolhoosi Tuule maaparanduse tehniline tööprojekt</t>
  </si>
  <si>
    <t>V. Kingissepa nim. kolhoos Võõpste I maaparandus kompleks nr. 2 ekspluatatsiooni andmise dokumentatsioon</t>
  </si>
  <si>
    <t>Võõpste I</t>
  </si>
  <si>
    <t>Mäksa I</t>
  </si>
  <si>
    <t>Mäksa II</t>
  </si>
  <si>
    <t>Olli I</t>
  </si>
  <si>
    <t>Olli II</t>
  </si>
  <si>
    <t>Olli III</t>
  </si>
  <si>
    <t>V. Kingissepa nim. kolhoosi Võõpste maaparanduse tehniline tööprojekt: I osa - kuivendus, I köide</t>
  </si>
  <si>
    <t>V. Kingissepa nimelise kolhoosi Võõpste I maaparandus lõplikult kompleks 1 ja 3 ekspluatatsiooni andmise dokumentatsioon</t>
  </si>
  <si>
    <t>V. Kingissepa nim. kolhoosi Võõpstemaaparandusehitise ehitusgeoloogia aruanne</t>
  </si>
  <si>
    <t>1372</t>
  </si>
  <si>
    <t>V. Kingissepa nim. kolh. Võõpste maaparanduse II osa III köite (paistiigi rajamine) tööprojekti eelarveline osa.</t>
  </si>
  <si>
    <t>Võõpste II</t>
  </si>
  <si>
    <t>V. Kingissepa nim. kolhoosi Võõpste maaparanduse II osa tööprojekt: II köide -  Biotiikide rekonstrueerimine</t>
  </si>
  <si>
    <t>V. Kingissepa nim. kolhoosi Võõpste maaparanduse II osa tööprojekt: III köide - Väetisturba tootmine</t>
  </si>
  <si>
    <t>V. Kingissepa nim. kolhoos Võõpste  maap. II kompleks 3, 4 ja 5 ekspluatatsiooni andmise dokumentatsioon</t>
  </si>
  <si>
    <t>Mäksa kolhoosi Võõpste maap. II osa (paistiigi rajamine) ekspluatatsiooni andmise dokumentatsioon</t>
  </si>
  <si>
    <t>MV-1792</t>
  </si>
  <si>
    <t>V. Kingissepa nim. kolhoosi Võõpste maaparandusehitise ehitusgeoloogia aruanne</t>
  </si>
  <si>
    <t>V. Kingissepa nim. kolhoosi Võõpste maaparanduse II osa tööprojekt: I köide - kuivendus</t>
  </si>
  <si>
    <t>Kevade p/a Toome maaparanduse projekt</t>
  </si>
  <si>
    <t>Toome</t>
  </si>
  <si>
    <t>Kuuste sovh. Toome objekti kultuurtehniliste tööde tööprojekt</t>
  </si>
  <si>
    <t>MV-371</t>
  </si>
  <si>
    <t>Kuuste sovhoosi Toome maaparandusobjekti ekspluatatsiooni andmise dokumentatsioon</t>
  </si>
  <si>
    <t>MV- 371</t>
  </si>
  <si>
    <t>Kuuste sovhoosi Toome kultuurtehnika ekspluatatsiooni andmise dokumentatsioon</t>
  </si>
  <si>
    <t>MV- 1546</t>
  </si>
  <si>
    <t>Kuuste sovhoosi Kriimani  kultuurtehnika ekspluatatsiooni andmise dokumentatsioon</t>
  </si>
  <si>
    <t>MV- 1775</t>
  </si>
  <si>
    <t>V. Kingissepa nimelise kolhoosi Kisla objekti kultuurtehnika ekspluatatsiooni andmise dokumentatsioon</t>
  </si>
  <si>
    <t>Kisla</t>
  </si>
  <si>
    <t>MV-1586 (MV-1545)</t>
  </si>
  <si>
    <t>P/a V. Kingissepa nim. Süvaoru harukraavi C-D-E äärse maa-ala maaparanduse ühestaadiumiline projekt</t>
  </si>
  <si>
    <t>Süvaoru</t>
  </si>
  <si>
    <t>MV-96</t>
  </si>
  <si>
    <t>Tartu raj. V. Kingissepa nim. p/a "Aruaia" ja "Künnapuu" objekti taastatud vanadrenaaži ekspluatatsiooni dokumendid</t>
  </si>
  <si>
    <t>MV-93</t>
  </si>
  <si>
    <t>Aruaed, Künnapuu</t>
  </si>
  <si>
    <t>Tartu raj. p/a V. Kingissepa Aruaia, Vommi talu ja Lutsu talu Vommi-Aruaia objektil 1960. a. ehitatud kuivendusvõrgu ekspluatatsiooni andmise dokumentatsioon</t>
  </si>
  <si>
    <t>Vommi-Aruaia</t>
  </si>
  <si>
    <t>V. kingissepa nim. p/a maaparanduse Luutsna äärne ekspluatatsiooni andmise dokumentatsioon</t>
  </si>
  <si>
    <t>Luutsna äärne</t>
  </si>
  <si>
    <t>A-5040</t>
  </si>
  <si>
    <t>Tartu rajooni p/a V. Kingissepa Luutsna äärsel objektil 1961. a. ehitatud kuivendussüsteemide ekspluatatsiooni andmise dokumentatsioon</t>
  </si>
  <si>
    <t>PP-167</t>
  </si>
  <si>
    <t>Nõukogude Armee nim. p/a maaparanduse projekt (ühestaadiumiline)</t>
  </si>
  <si>
    <t>Nõukogude Armee nim. p/a Luutsna äärne ühestaadiumiline maaparandusprojekt</t>
  </si>
  <si>
    <t>A-5040 (A-8509)</t>
  </si>
  <si>
    <t>Kuuste sovh. Kriimani objekti kultuurtehniliste tööde tööprojekt</t>
  </si>
  <si>
    <t>Kuuste sovhoosi Uniküla maaparandusprojekt</t>
  </si>
  <si>
    <t>Uniküla</t>
  </si>
  <si>
    <t>Kuuste sovhoosi Uniküla maaparandse objekti ekspluatatsiooni andmise dokumentatsioon</t>
  </si>
  <si>
    <t>Ibaste</t>
  </si>
  <si>
    <t>Kolhoos tee kommunismile (EPA Ülenurme ÕKM) Vangi II kuivendussüsteemi eksluatatsiooni andmise akt</t>
  </si>
  <si>
    <t>Vangi II</t>
  </si>
  <si>
    <t>Kolhoos tee kommunismile (EPA Ülenurme ÕKM) Vangi II maaparandussüsteemi  eksluatatsiooni andmise toimik</t>
  </si>
  <si>
    <t>Tee Kommunismile kolh.  Viidiksaare maaparanduse ühestaadiumiline projekt</t>
  </si>
  <si>
    <t>Viidiksaare</t>
  </si>
  <si>
    <t>Võnnu sovhoos Ibaste maaparanduse kompleks 1 ekspluatatsiooni andmise dokumentatsioon</t>
  </si>
  <si>
    <t>Tee Kommunismile kolh.Viidiksaare maap.koguja kr.-de taastamise projekt</t>
  </si>
  <si>
    <t>KR 26</t>
  </si>
  <si>
    <t>Tee Kommunismile p/a Viidiksaare II objekti maaparandusprojekt</t>
  </si>
  <si>
    <t>Võnnu sovhoosi Ibaste maaparandus kompleks nr.2 ekspluatatsiooni andmise dokumentatsioon</t>
  </si>
  <si>
    <t>Võnnu sovhoosi Ibaste kultuurtehniliste tööde tööprojekt</t>
  </si>
  <si>
    <t>MV-1845</t>
  </si>
  <si>
    <t>Võnnu sovhoos Ibaste maaparanduse tehniline tööprojekt: kuivendus (eks. 2)</t>
  </si>
  <si>
    <t>U</t>
  </si>
  <si>
    <t>1634</t>
  </si>
  <si>
    <t>EPA Ülenurme ÕKM  Viidiksaare uurimistööde toimik</t>
  </si>
  <si>
    <t>12 21 88 1</t>
  </si>
  <si>
    <t>1137</t>
  </si>
  <si>
    <t>Võnnu sovhoos Ibaste maaparanduse tehniline tööprojekt: kuivendus (eks. 1)</t>
  </si>
  <si>
    <t>Võnnu sovhoosi Imma maaparandusehitise tööprojekt: I köide - kuivendus</t>
  </si>
  <si>
    <t>Imma</t>
  </si>
  <si>
    <t>Võnnu sovhoosi Imma maaparandusehitise tööprojekt: II köide - Hammaste oja m/v peakraavi reguleerimine (eks 1)</t>
  </si>
  <si>
    <t>Võnnu sovhoosi Imma maaparandusehitise tööprojekt: II köide - Hammaste oja m/v peakraavi reguleerimine (eks 2)</t>
  </si>
  <si>
    <t>1383</t>
  </si>
  <si>
    <t>Võnnu sovhoosi Imma maaparandus osalislt kompleks nr. 1 ekspluatatsiooni andmise dokumentatsioon</t>
  </si>
  <si>
    <t>Võnnu sovhoosi Imma maaparandus osalislt kompleks 2, 3, 4ekspluatatsiooni andmise dokumentatsioon</t>
  </si>
  <si>
    <t>Kilgimäe II</t>
  </si>
  <si>
    <t>Võnnu sovhoos Kilgimäe II maaparanduse tehniline tööprojekt (eks 2) koos täpsustatud eelarvega</t>
  </si>
  <si>
    <t>Võnnu sovhoos Kilgimäe I kultuurtehniliste tööde tööprojekt</t>
  </si>
  <si>
    <t>Kilgimäe I</t>
  </si>
  <si>
    <t>MV-1608</t>
  </si>
  <si>
    <t>Võnnu sovhoosi Kilgimäe I kultuurtehnika tööd ekspluatatsiooni andmise dokumentatsioon</t>
  </si>
  <si>
    <t>1179</t>
  </si>
  <si>
    <t>Võnnu sovhoos Kilgimäe II maaparanduse tehniline tööprojekt (eks 1) koos täpsustatud eelarvega</t>
  </si>
  <si>
    <t>1179 HG</t>
  </si>
  <si>
    <t>Võnnu sovhoos Kilgimäe II maaparandusehitis hüdrogeoloogia aruanne</t>
  </si>
  <si>
    <t>1179A</t>
  </si>
  <si>
    <t>Võnnu sovhoosi Kilgimäe II osa maaparandusehitise tehniline tööprojekt (ümberprojekteerimine)</t>
  </si>
  <si>
    <t>1233791 (75117)</t>
  </si>
  <si>
    <t>Võnnu sovhoosi Kilgimäe II maaparanduse kompleks nr. 2 osaliselt ekspluatatsiooni andmise dokumentatsioon</t>
  </si>
  <si>
    <t>1233791/75117</t>
  </si>
  <si>
    <t>Võnnu sovhoos Kilgimäe II osa maap. Kompl. Nr. 1 ekspluatatsiooni andmise dokumentatsioon</t>
  </si>
  <si>
    <t>1233971/75117</t>
  </si>
  <si>
    <t>Võnnu sovhoos Kilgimäe II maaparandus lõplikult kompleks nr. 2 ekspluatatsiooni andmise dokumentatsioon</t>
  </si>
  <si>
    <t>Võnnu sovh. Issaku kultuurtehniliste tööde ekspluatatsiooni andmise dokumentatsioon</t>
  </si>
  <si>
    <t>MV-1530</t>
  </si>
  <si>
    <t>Kirikusoo</t>
  </si>
  <si>
    <t>P/a Võnnu objekt "Rooma II" maaparanduse ühestaadiumiline projekt</t>
  </si>
  <si>
    <t>Kirikusoo I, Kirikusoo II</t>
  </si>
  <si>
    <t>Kirikusoo III</t>
  </si>
  <si>
    <t>Sovhoos Võnnu Rooma II K-1 rekonstrueerimise ühestaadiumiline projekt</t>
  </si>
  <si>
    <t>KR-37</t>
  </si>
  <si>
    <t>MV-359</t>
  </si>
  <si>
    <t>MV-134</t>
  </si>
  <si>
    <t>P/a Võnnu Luutsna äärse soo rekonstrueerimise projekt</t>
  </si>
  <si>
    <t>KR-13</t>
  </si>
  <si>
    <t>Võnnu sovh. Luutsna äärne ekspluatatsiooni andmise toimik (nr. 2/59)</t>
  </si>
  <si>
    <t>Võnnu sovh. Luutsna äärne ekspluatatsiooni andmise toimik</t>
  </si>
  <si>
    <t>P/a Võnnu "Rooma II" maaparanduse objekti ekspluatatsiooni võtmise toimik</t>
  </si>
  <si>
    <t>Võnnu sovhoosi Rooma II kogujakraavi K-1 ekspluatatsiooni andmise toimik</t>
  </si>
  <si>
    <t>Võnnu sovh. Luutsna äärne drenaažisüsteemide ekspluatatsiooni andmise dokumentatsioon</t>
  </si>
  <si>
    <t>P/a 21.Juuni nim. objekt "Rooma" maaparanduse ühestaadiumiline projekt</t>
  </si>
  <si>
    <t>MV-187</t>
  </si>
  <si>
    <t>Võnnu sovhoos Kirikusoo maap I osa kompl. Nr. 1 ekspluatatsiooni andmise dokumentatsioon</t>
  </si>
  <si>
    <t>1478</t>
  </si>
  <si>
    <t>Võnnu sovhoosi Kirikusoo maaparanduse I osa tööprojekt (eks. 1)</t>
  </si>
  <si>
    <t>Võnnu sovhoosi Kirikusoo maaparanduse I osa tööprojekt (Eks. 2)</t>
  </si>
  <si>
    <t>P/a "Esimese Mai" maaparanduse ühestaadiumiline projekt</t>
  </si>
  <si>
    <t>Kirikusoo I</t>
  </si>
  <si>
    <t>MV-8</t>
  </si>
  <si>
    <t>Tartu rajooni p/a "Võnnu" "Rooma I" objektil ehitatud kuivendussüsteemide ekspluatatsiooni andmise dokumentatsioon</t>
  </si>
  <si>
    <t>Tartu rajooni Võnnu p/a "Rooma I" objektil 1960. a. ehitatud kuivendussüsteemide ekspluatatsiooni andmise dokumentatsioon</t>
  </si>
  <si>
    <t>P/a Võnnu sovh. Kirikusoo toimik</t>
  </si>
  <si>
    <t>Tartu rajooni p/a Võnnu Kirikusoo objektil 1960. a. ehitatud kuivendussüsteemide ekspluatatsiooni andmise dokumentatsioon</t>
  </si>
  <si>
    <t>MV 194</t>
  </si>
  <si>
    <t>Võnnu sovhoosi Kirikusoo I maap.. I osa kompl. Nr 2 ja 3 lõplikult ekspluatatsiooni andmise dokumentatsioon</t>
  </si>
  <si>
    <t>1478 EG</t>
  </si>
  <si>
    <t>Tartu rajooni Võnnu sovhoosi Kirikusoo maaparandusehitise ehitusgeoloogiliste uurimuste aruanne</t>
  </si>
  <si>
    <t>Kirikusoo I, Kirikusoo II, Kirikusoo III</t>
  </si>
  <si>
    <t>Võnnu sovhoosi Kirikusoo maaparandusehitise II osa rekonstruerimise tööprojekt: köide I - kuivendus</t>
  </si>
  <si>
    <t>Luutsna jõgi</t>
  </si>
  <si>
    <t>Võnnu sovhoos Kirikusoo maap. ehituse II osa rek. Lõplikult kompl. Nr.3 ja 4 ekspluatatsiooni andmise dokumentatsioon</t>
  </si>
  <si>
    <t>Võnnu sovhoos Kirikusoo maap. II osa rek. Osaliselt kompl. 1 ja 2 ekspluatatsiooni andmise dokumentatsioon</t>
  </si>
  <si>
    <t>Võnnu sovhoosi Kirikusoo maaparandusehitise II osa rekonstrueerimise tööprojekt: II köide -  Issaku paisjärve rekonstrueerimine</t>
  </si>
  <si>
    <t>1516 EG</t>
  </si>
  <si>
    <t>Võnnu sovhoos Kirikusoo maaparandus: ehitusgeoloogia aruanne</t>
  </si>
  <si>
    <t>Võnnu sovhoosi Kullamäe I maaparanduse ekspluatatsiooni andmise dokumentatsioon</t>
  </si>
  <si>
    <t>Kullamäe I</t>
  </si>
  <si>
    <t>Võnnu sovhoosi Kullamäe I regulaatori lõpliku ekspluatatsiooni andmise dokumentatsioon</t>
  </si>
  <si>
    <t>Võnnu sovhoosi Kullamäe II maaparanduse tehniline tööprojekt</t>
  </si>
  <si>
    <t>Kullamäe II</t>
  </si>
  <si>
    <t>Võnnu sovhoosi Kullamäe II maaparandusobjekti lõpliku ekspluatatsiooni andmise dokumentatsioon</t>
  </si>
  <si>
    <t>Võnnu sovhoosi Kullamäe I maaparanduse ehituse tehniline tööprojekt</t>
  </si>
  <si>
    <t>Võnnu sovhoosi Kullamäe II ekspluatatsioonitee lõpliku ekspluatatsiooni andmise dokumentatsioon</t>
  </si>
  <si>
    <t>Võnnu sovhoosi Kurista maaparandusobjekti osalise ekspluatatsiooni andmise dokumentatsioon</t>
  </si>
  <si>
    <t>Võnnu sovhoos Kurista objekti kapitaalne kompleksremont ekspluatatsiooni andmise dokumentatsioon</t>
  </si>
  <si>
    <t>Kurista</t>
  </si>
  <si>
    <t>Võnnu sovhoosi Kurista 1. ja 2. objekti maaparanduse lõpliku ekspluatatsiooni andmise dokumentatsioon</t>
  </si>
  <si>
    <t>Võnnu sovhoosi Kurista maaparanduse tehniline tööprojekt</t>
  </si>
  <si>
    <t>Võnnu sovhoos Laanemäe maaparanduse tehniline tööprojekt: I kõide - kuivendus</t>
  </si>
  <si>
    <t>Laanemäe</t>
  </si>
  <si>
    <t>Võnnu sovhoosi Laanemäe maaparanduse 1. objekti (lõplik) ekspluatatsiooni andmise toimik</t>
  </si>
  <si>
    <t>1121</t>
  </si>
  <si>
    <t>Võnnu sovh. Laanemäe uurimistööde toimik</t>
  </si>
  <si>
    <t>1121-U</t>
  </si>
  <si>
    <t>Võnnu sovh. P/a Lääniste maaparanduse projekt (ühestaadiumiline)</t>
  </si>
  <si>
    <t>Lääniste I</t>
  </si>
  <si>
    <t>P/a "Lääniste I" maaparanduse objektil drenaaži mahamärkimine: tööde mahud ja asukoha plaan</t>
  </si>
  <si>
    <t>PP-158 (sifr. 8508)</t>
  </si>
  <si>
    <t>Tartu rajooni p/a "Võnnu" Lääniste I objektil 1961. a. ehitatud kuivendussüsteemide ekspluatatsiooni andmise dolumentatsioon</t>
  </si>
  <si>
    <t>Tartu rajooni Võnnu sovhoosi maaparandusobjekti "Lääniste I" ekspluatatsiooni andmise dokumentatsioon</t>
  </si>
  <si>
    <t>A-5039</t>
  </si>
  <si>
    <t>Tartu rajooni p/a "Võnnu" Lääniste II objektil ehitatud drenaažsüsteemide ekspluatatsiooni andmise dokumentatsioon</t>
  </si>
  <si>
    <t>Lääniste II</t>
  </si>
  <si>
    <t>MV-296</t>
  </si>
  <si>
    <t>Tartu rajooni p/a Võnnu "Lääniste II" maaparanduse ekspluatatsiooni andmise dokumentatsioon</t>
  </si>
  <si>
    <t>PP-264</t>
  </si>
  <si>
    <t>P/a Võnnu maaparanduse projekt (ühestaadiumiline)</t>
  </si>
  <si>
    <t>A-1214</t>
  </si>
  <si>
    <t>A-2464</t>
  </si>
  <si>
    <t>Lääniste IV</t>
  </si>
  <si>
    <t>20</t>
  </si>
  <si>
    <t>Võnnu sovhoosi Lääniste II maaparandusobjekti kapitaalremondi projekt</t>
  </si>
  <si>
    <t>MS-20</t>
  </si>
  <si>
    <t>67</t>
  </si>
  <si>
    <t>Võnnu sovh. Kõnnu I-II maaparandusobjekti kompleksremondi tehniline tööprojekt</t>
  </si>
  <si>
    <t>Lääniste III, Lääniste IV</t>
  </si>
  <si>
    <t>A-5039, A-4723</t>
  </si>
  <si>
    <t>Võnnu sovhoosi maaparandusobjekti Lääniste III ekspluatatsiooni andmise dokumentatsioon</t>
  </si>
  <si>
    <t>Lääniste III</t>
  </si>
  <si>
    <t>A-4723</t>
  </si>
  <si>
    <t>360a</t>
  </si>
  <si>
    <t>Võnnu sovh. Lääniste maaparandusprojekt (ühestaadiumiline) II osa: seletuskiri, finants-eelarvelised arvutused ja graafiline osa</t>
  </si>
  <si>
    <t>A-4723 (A-2464)</t>
  </si>
  <si>
    <t>Võnnu sovhoosi Lääniste I maaparanduse objekti rekonstrueerimise projekt</t>
  </si>
  <si>
    <t>MV-709</t>
  </si>
  <si>
    <t>360</t>
  </si>
  <si>
    <t>Tartu raj. Võnnu p/a Lääniste osak. maaparandusprojekt II osa (ühestaadiumiline) (Eks.2)</t>
  </si>
  <si>
    <t>Võnnu p/a Lääniste osakonna maaparandusprojekt I osa (ühestaadiumiline) (Eks. 5)</t>
  </si>
  <si>
    <t>Võnnu sovhoos Kõnnu I-II maaparanduse komplaeksremont ekspluatatsiooni andmise dokumentatsioon</t>
  </si>
  <si>
    <t>MS-67</t>
  </si>
  <si>
    <t>Võnnu sovhoosi Lääniste IV maaparandusobjekti rekonstrueerimise ekspluatatsiooni toimik</t>
  </si>
  <si>
    <t>Võnnu sovhoosi Lääniste IV maaparanduse objekti ekspluatatsiooni andmise toimik</t>
  </si>
  <si>
    <t>Võnnu p/a Nurnsoo maaparandusprojekt (ühestaadiumiline)</t>
  </si>
  <si>
    <t>Nurmsoo</t>
  </si>
  <si>
    <t>A-2597</t>
  </si>
  <si>
    <t>EPA Ülenurme ÕKS Viidiksaare kuivendussüsteemi ehituse tööprojekt</t>
  </si>
  <si>
    <t>EPA Ülenurme ÕKS Viidiksaare kuivendussüsteemi REK ehitusgeoloogiliste uurimiste aruanne</t>
  </si>
  <si>
    <t>1636 EHG</t>
  </si>
  <si>
    <t>MV-218</t>
  </si>
  <si>
    <t>P/a "Tee Kommunismile" (EPA Ülenurme ÕKM) Viidiksaare maaparandusobjekti (täielik)ekspluatatsiooni andmise dokumentatsioon</t>
  </si>
  <si>
    <t>335a</t>
  </si>
  <si>
    <t>Tartu raj. Võnnu sovhoosi Nurmsoo maaparandusprojekt</t>
  </si>
  <si>
    <t>A-6280-ak (A-2597)</t>
  </si>
  <si>
    <t>Võnnu sovhoosi maaparandusobjekt "Nurmsoo" ekspluatatsiooni andmise dokumentatsioon</t>
  </si>
  <si>
    <t>A-6280</t>
  </si>
  <si>
    <t>Võnnu sovhoosi Nurmsoo kultuurtehniliste tööde tööprojekt</t>
  </si>
  <si>
    <t>A-6270</t>
  </si>
  <si>
    <t>329</t>
  </si>
  <si>
    <t>Võnnu sovhoos Nurmsoo maaparandusobjekti ekspluatatsiooniteede rekonstrueerimine</t>
  </si>
  <si>
    <t>Võnnu sovhoosi Nurmsoo maaparandusobjekti ekspluatatsiooni andmise toimik</t>
  </si>
  <si>
    <t>PK-329</t>
  </si>
  <si>
    <t>Võnnu sovhoosi Rookse maaparandusobjekti ekspluatatsiooni andmise toimik</t>
  </si>
  <si>
    <t>Rookse</t>
  </si>
  <si>
    <t>117</t>
  </si>
  <si>
    <t>Võnnu sovh. Rookse maaparandusobjekti kompleksremondi tehniline tööprojekt</t>
  </si>
  <si>
    <t>Võnnu sovhoosi Rookse maaparandusobjekti kompleksse kapitaalremondi ekspluatatsiooni toimik</t>
  </si>
  <si>
    <t>Võnnu sovhoos Rookse-Tätte kultuurtehnika objekt ekspluatatsiooni andmise dokumentatsioon</t>
  </si>
  <si>
    <t>Võnnu sovhoos Rookse maaparandusprojekt</t>
  </si>
  <si>
    <t>Võnnu sovhoosi Rookse maaparanduse ekspluatatsiooni andmise toimik</t>
  </si>
  <si>
    <t>P/a Võnnu maaparanduse projekt (ühestaadiumiline) (Rookse vana variant)</t>
  </si>
  <si>
    <t>A-3</t>
  </si>
  <si>
    <t>Rässa</t>
  </si>
  <si>
    <t>PP-146</t>
  </si>
  <si>
    <t>Tartu rajooni P/a "Võnnu" "Rässa" maaparandusobjekti ekspluatatsiooni andmise dokumentatsioon</t>
  </si>
  <si>
    <t>Võnnu sovhoosi Rässa objekti kultuurtehnika ekspluatatsiooni andmise dokumentatsioon</t>
  </si>
  <si>
    <t>MV-1586</t>
  </si>
  <si>
    <t>Tartu raj. Võnnu "Rässa" objektil 1960. a. ehitatud kuivendusvõrgu ekspluatatsiooni andmise dokumentatsioon.</t>
  </si>
  <si>
    <t xml:space="preserve"> </t>
  </si>
  <si>
    <t>Võnnu sovhoosi Rässa kultuurtehniliste tööde tööprojekt</t>
  </si>
  <si>
    <t>MV-1550</t>
  </si>
  <si>
    <t>P/a "Esimene Mai" maaparanduse projekt (ühestaadiumiline)</t>
  </si>
  <si>
    <t>Võnnu sovhoos Sootaga maaparandusprojekt</t>
  </si>
  <si>
    <t>Sootaga I</t>
  </si>
  <si>
    <t>Võnnu sovh. aviokeemiliste tööde lennuvälja tööprojekt</t>
  </si>
  <si>
    <t>Võnnu sovhoosi Sootaga I maaparandusobjekti rek. Ekspluatatsiooni andmise dokumentatsioon</t>
  </si>
  <si>
    <t>MV-1751</t>
  </si>
  <si>
    <t>Võnnu sovhoosi Sootaga I maaparandusobjekti rekonstrueerimine tööprojekt</t>
  </si>
  <si>
    <t>P/a "1. Mai" "Sootaga soo" detailkuivenduse ühestaadiumiline projekt</t>
  </si>
  <si>
    <t>Sootaga II maaparandusobjekti osalise ekspluatatsiooni toimik</t>
  </si>
  <si>
    <t>Sootaga II</t>
  </si>
  <si>
    <t>Võnnu sovhoosi Sootaga II maaparandusobjekti ekspluatatsiooni andmise dokumentatsioon</t>
  </si>
  <si>
    <t>Soootaga II</t>
  </si>
  <si>
    <t>P/a "Võnnu" "Kannumetsa" maaparanduse ühestaadiumiline projekt</t>
  </si>
  <si>
    <t>MV-261</t>
  </si>
  <si>
    <t>199</t>
  </si>
  <si>
    <t>Võnnu sovhoosi Sootaga II maaparandusobjekti kompleksremondi tööprojekt</t>
  </si>
  <si>
    <t>MS-199</t>
  </si>
  <si>
    <t>P/a "Võnnu" "Terikeste" (II) maaparandusobjekti ekspluatatsiooni andmise dokumentatsioon</t>
  </si>
  <si>
    <t>Terikeste II</t>
  </si>
  <si>
    <t>PP-247</t>
  </si>
  <si>
    <t>P/a Võnnu maaparanduse projekt (Kuuksaare pkr - Terikeste II objekt)</t>
  </si>
  <si>
    <t>A-2</t>
  </si>
  <si>
    <t>Kuuksaare pkr</t>
  </si>
  <si>
    <t xml:space="preserve">Võnnu sovhoosi Kõrvesilla-Terikeste objekti kultuurtehnika tööprojekt </t>
  </si>
  <si>
    <t>MV-1729</t>
  </si>
  <si>
    <t>Võnnu sovhoosi Kõrvesilla-Terikeste objekti kultuurtehnika ekspluatatsiooni andmise dokumentatsioon</t>
  </si>
  <si>
    <t>Teriekste II</t>
  </si>
  <si>
    <t>Võnnu sovhoos Terikeste I maap. Objekti kultuurtehnika ekspluatatsiooni andmise dokumentatsioon</t>
  </si>
  <si>
    <t>Terikeste I</t>
  </si>
  <si>
    <t>MV-759</t>
  </si>
  <si>
    <t>Tartu rajooni p/a "Võnnu" Terikeste I objektil 1961. a. ehitatud kuivendussüsteemide ekspluatatsiooni andmise dokumentatsioon</t>
  </si>
  <si>
    <t>MV-133</t>
  </si>
  <si>
    <t>P/a Esimene Mai maaparanduse projekt; I köide: seletuskiri ja graafiline osa</t>
  </si>
  <si>
    <t>Terikeste</t>
  </si>
  <si>
    <t>P/a Võnnu Paluküla maaparandusobjekti ekspluatatsiooni andmise dokumentatsioon</t>
  </si>
  <si>
    <t>Paluküla</t>
  </si>
  <si>
    <t>PP-260</t>
  </si>
  <si>
    <t>Võnnu sovhoosi Paluküla kuivendussüsteemi ehituse tööprojekt</t>
  </si>
  <si>
    <t>A-1213</t>
  </si>
  <si>
    <t>Võnnu sovhoosi Veskimäe I maaparandusobjekti komplksse kapitaalremondi ekspluatatsiooni toimik</t>
  </si>
  <si>
    <t>Veskimäe</t>
  </si>
  <si>
    <t>Võnnu sovhoosi Veskimäe I objekti maaparanduseprojekt (tehniline tööprojekt)</t>
  </si>
  <si>
    <t>119</t>
  </si>
  <si>
    <t>Võnnu sovhoosi Veskimäe I objekti kompleksremondi tehniline tööprojekt</t>
  </si>
  <si>
    <t>MS-119</t>
  </si>
  <si>
    <t>Võnnu sovhoosi Veskimäe I maaparanduse objekti ekspluatatsiooni andmise dokumentatsioon</t>
  </si>
  <si>
    <t>Võnnu sovhoosi Võnnu I kultuurtehnika objekti ekspluatatsiooni andmise dokumentatsioon</t>
  </si>
  <si>
    <t>Võnnu</t>
  </si>
  <si>
    <t>Võnnu I ja Sootaga I maap. Objekti ekspluatatsiooni akt</t>
  </si>
  <si>
    <t>Võnnu I, Sootaga I</t>
  </si>
  <si>
    <t>164</t>
  </si>
  <si>
    <t>Võnnu sovhoosi Võnnu I maaparandusobjekti kompleks kap. Remont tööprojekt</t>
  </si>
  <si>
    <t>Tartu rajooni Võnnu kolhoosis 1959. a. ehitatud kuivendusvõrgu ekspluatatsiooni andmise dokumentatsioon</t>
  </si>
  <si>
    <t>182</t>
  </si>
  <si>
    <t>P/a "Esimene Mai" maaparanduse ühestaadiumiline projekt</t>
  </si>
  <si>
    <t>Peiksrisoo, Kõrvesilla</t>
  </si>
  <si>
    <t>MV-182</t>
  </si>
  <si>
    <t>1-1</t>
  </si>
  <si>
    <t>Tartu rajooni p/a Võnnu Peikrisoo I objektil 1961. a. ehitatud drenaažsüsteemide ekspluatatsiooni andmise dokumentatsioon</t>
  </si>
  <si>
    <t>Peikrisoo, kõrvesilla</t>
  </si>
  <si>
    <t>Tartu rajooni p/a võnnu Hammaste oja äärsel objektil 1961. a. ehitatud kuivendussüsteemide ekspluatatsiooni andmise dokumentatsioon</t>
  </si>
  <si>
    <t>PP-83 (5157)</t>
  </si>
  <si>
    <t>133</t>
  </si>
  <si>
    <t>P/a Esimene Mai maaparanduse ühestaadiumiline projekt; I köide: seletuskiri ja graafiline osa</t>
  </si>
  <si>
    <t>Võnnu, Teriekste, SootagaI, Sootaga II</t>
  </si>
  <si>
    <t>Võnnu sovh. drenaažsüsteemide (Laane) ekspluatatsiooni andmise dokumentatsioon</t>
  </si>
  <si>
    <t>Tartu rajooni p/a "Võnnu" Hammasteoja äärsel objektil 1961. a. ehitatud kuivendussüsteemide ekspluatatsiooni andmise dokumentatsioon</t>
  </si>
  <si>
    <t>Tartu rajoon Kripsisoo turbaraba välimaterjalide kaust</t>
  </si>
  <si>
    <t>Kolhoos Emajõe Arumäe maaparandusprojekt</t>
  </si>
  <si>
    <t>Arumäe</t>
  </si>
  <si>
    <t>70528/67161</t>
  </si>
  <si>
    <t>P/a Emajõe Arumäe maaparanduse objekti lõplik ekspluatatsiooni andmise dokumentatsioon</t>
  </si>
  <si>
    <t>93</t>
  </si>
  <si>
    <t>Emajõe kolhoosi Arumäe objekti kompleksremondi tööprojekt</t>
  </si>
  <si>
    <t>MS-93</t>
  </si>
  <si>
    <t>Emajõe kolh. Arumäe objekti kompleksremont ekspluatatsiooni andmise dokumentatsioon</t>
  </si>
  <si>
    <t>658</t>
  </si>
  <si>
    <t>P/a Emajõe Arumäe maaparandusprojekt</t>
  </si>
  <si>
    <t>98</t>
  </si>
  <si>
    <t>Luunja sovh. Jürisoo maap. Objekti rekonstrueerimine (mustandmaterjalid)</t>
  </si>
  <si>
    <t>Jürisoo</t>
  </si>
  <si>
    <t>1975/76</t>
  </si>
  <si>
    <t>KR-98</t>
  </si>
  <si>
    <t>Luunja sovhoosi Jürisoo maaparandusobjekti ekspluatatsiooni andmise dokumentatsioon</t>
  </si>
  <si>
    <t>Luunja sovhoosi Jürisoo maaparanduse objekti ekspluatatsiooni andmise dokumentatsioon</t>
  </si>
  <si>
    <t>A-6208</t>
  </si>
  <si>
    <t>60</t>
  </si>
  <si>
    <t>P/a "Ühenduse" maaparanduse ühestaadiumiline projekt</t>
  </si>
  <si>
    <t>Luunja sovhoosi Jürisoo maaparandusprojekt</t>
  </si>
  <si>
    <t>Luunja sovhoosi Jürisoo objekti maaparanduse tehniline tööprojekt</t>
  </si>
  <si>
    <t>Luunja sovhoosi Emajõeäärse maaparanduse kapitaalremondi projekt</t>
  </si>
  <si>
    <t>KR-51, KR-35</t>
  </si>
  <si>
    <t>Tartu rajooni p/a "Enajõe" lahtise detailkuivenduse ekspluatatsioonidokumentatsioon</t>
  </si>
  <si>
    <t>Emajõeäärne</t>
  </si>
  <si>
    <t>P/a Emajõe maaparanduse Emajõe äärne ekspluatatsiooni endmise dokumentatsioon</t>
  </si>
  <si>
    <t>Emajõe äärse objekti kultuurtehniliste tööde ekspluatatsiooni andmise toimik</t>
  </si>
  <si>
    <t>MV-623</t>
  </si>
  <si>
    <t>P/a "Emajõe" Emajõe äärse heinamaa maaparanduse projekt</t>
  </si>
  <si>
    <t>KR-35</t>
  </si>
  <si>
    <t>P/a "Jüriöö" Kabina maaparanduse ühestaadiumiline projekt</t>
  </si>
  <si>
    <t>Kabina</t>
  </si>
  <si>
    <t>Luunja sovhoosi Kabina maaparandusobjekti ekspluatatsiooni andmise dokumentatsioon</t>
  </si>
  <si>
    <t>MV-217</t>
  </si>
  <si>
    <t>Tartu rajooni p/a sov. Luunja Kabina maaparanduse ekspluatatsiooni andmise dokumentatsioon</t>
  </si>
  <si>
    <t>P/a "Emajõe" maaparanduse "Kangro" ekspluatatsiooni andmise dokumentatsioon</t>
  </si>
  <si>
    <t>Kangro</t>
  </si>
  <si>
    <t>PP-389 / A-3728</t>
  </si>
  <si>
    <t>Tartu rajooni Emajõe p/a Kangro obj. Maaparandusprojrkt (ühestaadiumiline)</t>
  </si>
  <si>
    <t>A-3728</t>
  </si>
  <si>
    <t>Emajõe kolhoos Kangro-sääsekõrve objekti kultuurtehnika ekspluatatsiooni andmise dokumentatsioon</t>
  </si>
  <si>
    <t>MV-1439</t>
  </si>
  <si>
    <t>Luunja sovhoos Keskusealuse maaparandus ehitusgeoloogia aruanne</t>
  </si>
  <si>
    <t>Keskusealuse</t>
  </si>
  <si>
    <t>1302 a</t>
  </si>
  <si>
    <t>Luunja sovhoosi Keskusealuse maaparanduse rekonstrueerimise tehnilise tööprojekti ümberprojekteerimine</t>
  </si>
  <si>
    <t>1302 A</t>
  </si>
  <si>
    <t>MV-1302</t>
  </si>
  <si>
    <t>Luunja sovhoos Keskusealuse maap. Rek. ekspluatatsiooni andmise dokumentatsioon</t>
  </si>
  <si>
    <t>Emajõe kolhoosi Kikaste-Poksi I objekti kultuurtehniliste tööde tööprojekt</t>
  </si>
  <si>
    <t>Kikaste-Poksi</t>
  </si>
  <si>
    <t>38</t>
  </si>
  <si>
    <t>Emajõe kolhoosi Sepa- ja Kikaste-Poksi maaparandusobjektide kapitaalremondi tehniline tööprojekt</t>
  </si>
  <si>
    <t>Emajõe kolhoos Tartu EPT poolt 1985. a. Kikaste-Poksi I kultuurtehnika ekspluatatsiooni andmise dokumentatsioon</t>
  </si>
  <si>
    <t>MV-1586/1483</t>
  </si>
  <si>
    <t>Emajõe kolhoosi Kikaste-Poksi II objekti kultuurtehnika ekspluatatsiooni andmise dokumentatsioon</t>
  </si>
  <si>
    <t>MV-1173</t>
  </si>
  <si>
    <t>Kolh. Emajõe Kikaste-Poksi II maaparanduse tehniline tööprojekt</t>
  </si>
  <si>
    <t>Kolhoos Emajõe Kikaste-Poksi maaparanduse tehniline tööprojekt</t>
  </si>
  <si>
    <t>"Emajõe" kolhoosi Kikaste-Poksi II maaparandusobjekti lõpliku ekspluatatsiooni andmise dokumentatsioon</t>
  </si>
  <si>
    <t>Emajõe kolhoosi Kikaste-Poksi II maaparanduse 2 objekti ekspluatatsiooni andmise toimik</t>
  </si>
  <si>
    <t>Kitseoja MPÜ kuivendussüsteemide korrastustööd</t>
  </si>
  <si>
    <t>Kitseoja WB</t>
  </si>
  <si>
    <t>WB 13-97 E</t>
  </si>
  <si>
    <t>Kitseoja Maaparandusühistu Kitseoja valgala kuivendussüsteemide korrastustööd: joonised.</t>
  </si>
  <si>
    <t>Kitseoja maaparandusühistu Kitseija valgala kuivendussüsteemide korrastustööd: vastuvõtuakt.</t>
  </si>
  <si>
    <t>Kitseoja MÜ Kitseoja valgala kuivendussüsteemide korrastustööde projekt</t>
  </si>
  <si>
    <t>1691 I</t>
  </si>
  <si>
    <t>Kitseoja maaparandusühistu KITSEOJA valgala kuivendussüsteemide korrastamistööde projekt: I köide - seletuskiri.</t>
  </si>
  <si>
    <t>WB 13-96 P</t>
  </si>
  <si>
    <t>1691 II</t>
  </si>
  <si>
    <t>Kitseoja maaparandusühistu KITSEOJA valgala kuivendussüsteemide korrastamistööde projekt: II köide - joonised.</t>
  </si>
  <si>
    <t>1691</t>
  </si>
  <si>
    <t>Kitseoja maaparandusühistu KITSEOJA valgala kuivendussüsteemide korrastamistööde projekt: III köide - finantsmajanduslikud arvutused.</t>
  </si>
  <si>
    <t>Luunja sovhoosi Kõivuküla maaparanduse tehniline tööprojekt: II köide - Väliselektrivarustus</t>
  </si>
  <si>
    <t>Kõivuküla</t>
  </si>
  <si>
    <t>Luunja sovhoos Kõivu objekti kultuurtehnika ekspluatatsiooni andmise dokumentatsioon</t>
  </si>
  <si>
    <t>MV-1403</t>
  </si>
  <si>
    <t>Luunja sovhoosi Kõivuküla objekti kultuurtehniliste tööde tööprojekt</t>
  </si>
  <si>
    <t>Luunja sovhoos Ojaste objekti maaparanduse ekspluatatsiooni andmise dokumentatsioon</t>
  </si>
  <si>
    <t>MV-81</t>
  </si>
  <si>
    <t>Väike-Kambja</t>
  </si>
  <si>
    <t xml:space="preserve">Kambja sovhoosi Väike-Kambja maaparandusprojekt </t>
  </si>
  <si>
    <t>P/a "Ühendus" detailkuivenduse ühestaadiumiline projekt: Ojaste objekt</t>
  </si>
  <si>
    <t>Kambja sovh Väike-Kambja maaparanduse II kompl ekspl andmise toimik</t>
  </si>
  <si>
    <t>Kambja sovh Väike-Kambja obj III kompl ekspl andmise toimik</t>
  </si>
  <si>
    <t>Kambja sovh Väike-Kambja obj I kompl ekspl andmise toimik</t>
  </si>
  <si>
    <t>Luunja sovh Kitseojaäärse maaparandusobjekti ekspl andmise dok</t>
  </si>
  <si>
    <t>A-2460</t>
  </si>
  <si>
    <t>Luunja sovh Kitseoja massiivi maaparanduse ekspl andmise dok</t>
  </si>
  <si>
    <t xml:space="preserve">Luunja sovh.Keskuse osak.Kitseoja massiiv  maaparandusprojekt </t>
  </si>
  <si>
    <t>Kitseojaäärne</t>
  </si>
  <si>
    <t>Kambja sovh.Pangodi II kult.tehn.tööde  tööprojekt</t>
  </si>
  <si>
    <t>Pangodi II</t>
  </si>
  <si>
    <t>Kambja sovh.Pangodi I kult.tehn.tööde  tööprojekt</t>
  </si>
  <si>
    <t>Pangodi I</t>
  </si>
  <si>
    <t>Kambja sovh Pangodi I obj kultuurtehniliste tööde ekspl võtmise toimik</t>
  </si>
  <si>
    <t>MV-1433</t>
  </si>
  <si>
    <t>Kambja sovh Pangodi I obj kultuurtehniliste tööde ekspl andmise toimik</t>
  </si>
  <si>
    <t>MV-1480</t>
  </si>
  <si>
    <t>122</t>
  </si>
  <si>
    <t>Tehnilneprojekt P/A Kuldrannake (Nõo sovh) 36 ha maaparandus elva rajoonis Kodijärve K/n</t>
  </si>
  <si>
    <t>Kammeri Kodijärve tee</t>
  </si>
  <si>
    <t>III-388-498</t>
  </si>
  <si>
    <t>Luunja sovhoos Kõivuküla maap. Osaliselt kompleks nr. 4 ekspluatatsiooni andmise dokumentatsioon</t>
  </si>
  <si>
    <t>Luunja sovhoosi Kõivuküla maaparandus lõplikult kompl. Nr 5 ja 6 ekspluatatsiooni andmise dokumentatsioon</t>
  </si>
  <si>
    <t>Kambja sovh. Siiraku kultuurtehnilised tööd</t>
  </si>
  <si>
    <t>Siiraku</t>
  </si>
  <si>
    <t>Kambja sovh Siiraku kult tehnika ekspl anmise dok</t>
  </si>
  <si>
    <t>MV-1594</t>
  </si>
  <si>
    <t>Tatra oja äärne</t>
  </si>
  <si>
    <t>Sotniku</t>
  </si>
  <si>
    <t>Sotniku II</t>
  </si>
  <si>
    <t>Luunja sovhoosi Kõivuküla maaparanduse tehniline tööprojekt: I köide - maaparandustööd.</t>
  </si>
  <si>
    <t>Kambja sovh Tatra ojaäärse maaparandus obj  ekspl andmise-võtmise dok</t>
  </si>
  <si>
    <t>Tatra ojaäär</t>
  </si>
  <si>
    <t>MV-387</t>
  </si>
  <si>
    <t>Kambja sovh Sotniku II   obj kultuurtehnilised tööd ekspl andmise dok</t>
  </si>
  <si>
    <t>MV-1817</t>
  </si>
  <si>
    <t>Kambja sovh Sotniku   obj kultuurtehnilised tööd ekspl andmise dok</t>
  </si>
  <si>
    <t xml:space="preserve">Sotniku </t>
  </si>
  <si>
    <t>MV-1763</t>
  </si>
  <si>
    <t>Kooli</t>
  </si>
  <si>
    <t>Kalinini nimelise kolhoosi Kooli objekti maaparanduse tehniline tööprojekt</t>
  </si>
  <si>
    <t>08-23</t>
  </si>
  <si>
    <t>PP-716</t>
  </si>
  <si>
    <t>Kalinini nimelise kolhoosi Kooli objekti maaparandusprojekt</t>
  </si>
  <si>
    <t>Mäksa kolhoosi Kooli II osa maap rek lõpliku kompleks 2 ja 3 ekspluatatsiooni andmise dokumentatsioon</t>
  </si>
  <si>
    <t>V.Kingisepa nimelise kolhoosi Kooli maaparanduse rek osaliselt kompl nr 1 eks andmise dok</t>
  </si>
  <si>
    <t>V.Kingisepa nimelise kolhoosi Kooli I maaparandusobjakti lõpliku eks andmise dok</t>
  </si>
  <si>
    <t>71082(68118)</t>
  </si>
  <si>
    <t>V.Kingisepa nimelise kolhoosi Kooli II maaparandusobjakti osaline eks andmise dok</t>
  </si>
  <si>
    <t>Tüüra</t>
  </si>
  <si>
    <t>26</t>
  </si>
  <si>
    <t>Kuuste sovhoosi Udre obj. Uurimistööde aruanne</t>
  </si>
  <si>
    <t>Udre</t>
  </si>
  <si>
    <t>PP-148</t>
  </si>
  <si>
    <t>P/a Mitśurini (Kuuste) nim sovh Tüüra maaparanduse ekspluatatsiooni andmise dokumendid (täielik)</t>
  </si>
  <si>
    <t xml:space="preserve"> Mitśurini (Kuuste) nim p/a  Tüüra maaparandusobjekti  ekspluatatsiooni andmise dokumentatsioon (osaline)</t>
  </si>
  <si>
    <t>Vana-Kuuste lubjalasundi kuivendamise projekt I köide</t>
  </si>
  <si>
    <t>Vana -Kuuste</t>
  </si>
  <si>
    <t>284</t>
  </si>
  <si>
    <t>Vana-Kuuste lubjalasundi nr 30 kuivendamise ühestaadiumiline projekt</t>
  </si>
  <si>
    <t>Vana-Kuuste</t>
  </si>
  <si>
    <t>Tee Kommunismile kolh.Tsiirma objekti maap.ühestaadiumiline projekt</t>
  </si>
  <si>
    <t>Tsiirma</t>
  </si>
  <si>
    <t>Ülenurme sovh.keskuse maaparandusobjekti .rekonstr.projekt</t>
  </si>
  <si>
    <t>Tee Kommunismile kolh.  Lange maaparanduse projekt</t>
  </si>
  <si>
    <t>Lange</t>
  </si>
  <si>
    <t>MV-957</t>
  </si>
  <si>
    <t>EPA Ülenurme vana drenaazi taastamise I osa  ekspluatatsiooni toimik</t>
  </si>
  <si>
    <t>Poldri</t>
  </si>
  <si>
    <t>PP-884</t>
  </si>
  <si>
    <t>Vambola kolh Tsiirma maap.objekti ekspluatatsiooni andmise dokumentatsioon</t>
  </si>
  <si>
    <t>MV-174</t>
  </si>
  <si>
    <t>KR-64</t>
  </si>
  <si>
    <t>P/a Tee kommunismile (EPA Ülenurme ÕKM) Lange maaparandesobjekti   ekspluatatsiooni andmise dokumentatsioon</t>
  </si>
  <si>
    <t>P/a Tee kommunismile (EPA Ülenurme ÕKM) Tsiirma maaparanduse rekonstrueerimistööde  ekspluatatsiooni andmise dokumentatsioon</t>
  </si>
  <si>
    <t>EPA Ülenurme ÕKM Aardla osakonna kultuurtehnilised tööd</t>
  </si>
  <si>
    <t>MV-1399</t>
  </si>
  <si>
    <t>EPA Ülenurme ÕKM Tsiirma maaparanduse objekti rek. ekspl.aktid</t>
  </si>
  <si>
    <t>Liivaku</t>
  </si>
  <si>
    <t>MV-413</t>
  </si>
  <si>
    <t>413</t>
  </si>
  <si>
    <t>P/a "Emajõe" objekt "Liivaku" maaparanduse ühestaadiumiline projekt.</t>
  </si>
  <si>
    <t>P/a Emajõe Lodu I maaparanduse objekti ekspluatatsiooni andmise dokumentatsioon</t>
  </si>
  <si>
    <t>Lodu</t>
  </si>
  <si>
    <t>"Emajõe" kolhoosi Lodu maaparanduse I osa osalise ekspluatatsiooni andmise dokumentatsioon</t>
  </si>
  <si>
    <t>121</t>
  </si>
  <si>
    <t>"Emajõe" kolhoosi Lodu maaparandusobjekti komplekse kapitaalremondi tööprojekt.</t>
  </si>
  <si>
    <t>MS-121</t>
  </si>
  <si>
    <t>P/a Emajõe Lodu I maaparandusprojekt</t>
  </si>
  <si>
    <t>743 ÜP</t>
  </si>
  <si>
    <t>Kolhoos "Emajõe" Lodu maaparanduse I osa tehniline tööprojekt</t>
  </si>
  <si>
    <t>72033 /(68117)</t>
  </si>
  <si>
    <t>emajõe kolhoosi Lodu objekti kultuurtehnika lõplikult ekspluatatsiooni andmise dokumentatsioon</t>
  </si>
  <si>
    <t>MV-1704</t>
  </si>
  <si>
    <t>"Emajõe" kolhoosi Lodu maaparanduse täiendavate tööde tehniline tööprojekt</t>
  </si>
  <si>
    <t>MV-1259</t>
  </si>
  <si>
    <t>Emajõe kolhoosi Lodu maaparanduse täiendavad tööd ekspluatatsiooni andmise dokumentatsioon</t>
  </si>
  <si>
    <t>Emajõe kolhoos Lodu maaparanduse kompleksremont ekspluatatsiooni andmise dokumentatsioon</t>
  </si>
  <si>
    <t>Emajõe kolhoosi  Lodu I maaparanduse ja ekspluatatsioonitee ekspluatatsiooni andmise lõplik dokumentatsioon</t>
  </si>
  <si>
    <t>A-3723</t>
  </si>
  <si>
    <t>Emajõe kolhoosi Lodu kultuurtehnika lõpliku ekspluatatsiooni andmise dokumentatsioon</t>
  </si>
  <si>
    <t>MV-1043</t>
  </si>
  <si>
    <t>P/a Konguta Puuviljaaia maaparanduse objekti ekspluatatsiooni toimik</t>
  </si>
  <si>
    <t>Aed</t>
  </si>
  <si>
    <t>MV-576</t>
  </si>
  <si>
    <t>Tartu raj. p/a "Emajõe" Lämmatu maaparandusprojekt</t>
  </si>
  <si>
    <t>Lämmatu</t>
  </si>
  <si>
    <t>A-4539</t>
  </si>
  <si>
    <t>P/a "Emajõe" maaparandusobjekti "Lämmatu" ekspluatatsiooni andmise dokumentatsioon</t>
  </si>
  <si>
    <t>A-4681</t>
  </si>
  <si>
    <t>P/a "Emajõe" Lämmatu karjatee ekspluatatsiooni andmise toimik</t>
  </si>
  <si>
    <t>16 a</t>
  </si>
  <si>
    <t>P/a Emajõe Lämmatu maaparandusobjekti ekspluatatsiooni andmise dokumentatsioon</t>
  </si>
  <si>
    <t>485 a</t>
  </si>
  <si>
    <t>Laukasoo peakraavi alamjooksu kapitaalremondi projekt (õhestaadiumiline): finants-eelarvelised arvutused.</t>
  </si>
  <si>
    <t>Emajõe kolhoosi maaparandusobjekti "Lämmatu" ekspluatatsiooni andmise dokumentatsioon</t>
  </si>
  <si>
    <t>P/a Emajõe Lämmatu maaparandusobjekti veejuhtmete ekspluatatsiooni andmise dokumentatsioon</t>
  </si>
  <si>
    <t>Luunja sovhoosi maaparanduse Ojaküla ekspluatatsiooni andmise dokumentatsioon</t>
  </si>
  <si>
    <t>Ojaküla</t>
  </si>
  <si>
    <t>A-4545</t>
  </si>
  <si>
    <t xml:space="preserve">Konguta kolh  Arvasoo maaparandusobjekti ekspluatatsiooni andmise toimik </t>
  </si>
  <si>
    <t>Arvasoo</t>
  </si>
  <si>
    <t>A-4526</t>
  </si>
  <si>
    <t>Erumäe kolh. Arvasoo objekti ühestaadiumiline maaparandusprojekt</t>
  </si>
  <si>
    <t>A-4525</t>
  </si>
  <si>
    <t>Lenini nim. N.-sovh Elva osak  Virila maaparanduse projekt</t>
  </si>
  <si>
    <t>Virila</t>
  </si>
  <si>
    <t>Luunja sovhoosi Keskuse osak. II (Ojaküla) maaparandusprojekt (ühestaadiumiline)</t>
  </si>
  <si>
    <t>166</t>
  </si>
  <si>
    <t>Elva</t>
  </si>
  <si>
    <t xml:space="preserve">Konguta sovhoosi Elva maaparandusobjekti kompleks kapitaalremondi tööprojekt </t>
  </si>
  <si>
    <t>Kureküla sovh (Lenini nim sovh, Konguta sovh) Elva osakonna maaparanduse ekspluatatsiooni dokumentatsioon</t>
  </si>
  <si>
    <t>Elva rajooni V.I.Lenini nim sohoosi (Konguta sovh) Elva osakonna maaparanduse objekti ekspl. andmise dokumentatsioon</t>
  </si>
  <si>
    <t>Lenini nim näidis-katsesovhoosi (konguta sovh) Elva osak. maaparanduse objekti ekspluatatsiooni andmise - vastuvõtmise toimik</t>
  </si>
  <si>
    <t>MV-234</t>
  </si>
  <si>
    <t>Lenini nim.sovhoosi (Konguta) Virila maaparanduse objekti ekspluatatsiooni toimik</t>
  </si>
  <si>
    <t>MV-802</t>
  </si>
  <si>
    <t>Erumäe kolh.Keskuse objekti ühestaadiumiline  maaparandusprojekt</t>
  </si>
  <si>
    <t>Erumäe</t>
  </si>
  <si>
    <t>A-6215</t>
  </si>
  <si>
    <t>P/a Erumäe (Konguta) Keskuse maaparanduse objekti ekspluatatsiooni andmise toimik</t>
  </si>
  <si>
    <t>Konguta sovhoosi (end "Rahu") Kapsta objekti maaparandusprojekt</t>
  </si>
  <si>
    <t>Kapsta</t>
  </si>
  <si>
    <t>Viljamsi-nim. kolh.(Konguta) Kapsta heinamaa maaparanduse ühestaadiumiline projekt</t>
  </si>
  <si>
    <t>P/a Viljamsi nim sovh. (Rannu, Lenini nim) Kupu vana drenaaźi taastamise ekspl. Andmise akt)</t>
  </si>
  <si>
    <t>P/a "Võimas Jõud"  Kapsta maaparanduse kuivendusobjekti ekspl. Andmise akt</t>
  </si>
  <si>
    <t>Konguta sovhoosi Kapsta maaparandusobjekti ekspluatatsiooni toimik</t>
  </si>
  <si>
    <t>Eesti NSV Tartu rajooni Luunja sovhoosi siseteede rekonstrueerimise skeemi seletuskiri (vabariikliku tee tiitel 152 Tartu - Luunja piirkonnas)</t>
  </si>
  <si>
    <t>Luunja sovhoos kultuurtehnika lõplikult ekspluatatsiooni andmise dokumentatsioon</t>
  </si>
  <si>
    <t>Papisaare</t>
  </si>
  <si>
    <t>MV-1485</t>
  </si>
  <si>
    <t>Luunja sovh. Kabina-Papisaare maaparandusprojekt (ühestaadiumiline).</t>
  </si>
  <si>
    <t>A-4926</t>
  </si>
  <si>
    <t>Luunja sovhoosi maaparanduse Papisaare eksüluatatsiooni andmise dokumentatsioon</t>
  </si>
  <si>
    <t>Emajõe kolhoosi Pastike maaparanduse tehniline tööprojekt.</t>
  </si>
  <si>
    <t>Pastike</t>
  </si>
  <si>
    <t>1195 A</t>
  </si>
  <si>
    <t>Emajõe kolhoosi Pastike maaparanduse tehniline tööprojekt (ümberprojekteerimine).</t>
  </si>
  <si>
    <t>1202801/(75137)</t>
  </si>
  <si>
    <t>Emajõe kolhoos Pastike maaparandus osaliselt kompleks nr. 1,2,3,5 ekspluatatsiooni andmise dokumentatsioon</t>
  </si>
  <si>
    <t>1208801/75137</t>
  </si>
  <si>
    <t>Kolhoos "Emajõe" Poksi maaparanduse tehniline tööprojekt: III ehitusjärk - Kultuurrohumaa rajamine.</t>
  </si>
  <si>
    <t>Poksi</t>
  </si>
  <si>
    <t>74359/69182</t>
  </si>
  <si>
    <t>Emajõe kolhoosi Poksi maaparanduse lõplik ekspluatatsiooni andmise dokumentatsioon</t>
  </si>
  <si>
    <t>P/a Emajõe objekt "Polla-Saba" maaparanduse ühestaadiumiline projekt.</t>
  </si>
  <si>
    <t>Polla-Saba</t>
  </si>
  <si>
    <t>MV-352</t>
  </si>
  <si>
    <t>P/a Emajõe Kangro ja Polla-Saba maap. Objekti kultuurtehnika ekspluatatsiooni andmise toimik</t>
  </si>
  <si>
    <t>P/a Emajõe maaparanduse Polla Saba maaparandusobjekti ekspluatatsiooni andmise dokumentatsioon</t>
  </si>
  <si>
    <t>P/a Emajõe maaparandusobjekti ekspluatatsiooni andmise Polla-Saba obj. Dokumentatsioon.</t>
  </si>
  <si>
    <t>923</t>
  </si>
  <si>
    <t>Kolhoos "Emajõe" Poksi maaparanduse tehniline tööprojekt: I ehitusjärk - kuivendus.</t>
  </si>
  <si>
    <t>Luunja sovhoosi Põvvatu - Vanamõisa maaparandusobjekti ekspluatatsiooni andmise dokumentatsioon</t>
  </si>
  <si>
    <t>Põvvatu - Vanamõisa</t>
  </si>
  <si>
    <t>69388/69409</t>
  </si>
  <si>
    <t>Luunja sovhoosi Põvvatu obj. Kultuurtehniliste tööde tööprojekt</t>
  </si>
  <si>
    <t>Luunja sovh. Pöuatu Vanamõisa Maaparandus objekti ekspluatatsiooni andmise dokumntatsioon</t>
  </si>
  <si>
    <t>KR-16</t>
  </si>
  <si>
    <t>Luunja sovhoosi Põvvatu obj. Kultuurtehnika ekspluatatsiooni andmise dokumentatsioon</t>
  </si>
  <si>
    <t>MV-1766</t>
  </si>
  <si>
    <t>Luunja k/n Kakumetsa küla Likemetsa talu kuivenduse rekonstrueerimine tööprojekt.</t>
  </si>
  <si>
    <t>P/a "Jüriöö" Põuatu-Vanamöisa maaparanduse rekonstrueerimise projekt.</t>
  </si>
  <si>
    <t>Kasekopli</t>
  </si>
  <si>
    <t>Põvvatu-vanamõisa maaparandusobjekti ekspluatatsiooni andmise dokumentatsioon (osaline).</t>
  </si>
  <si>
    <t>Luunja sovhoosi Ringrajaäärse objekti maaparandusprojekt</t>
  </si>
  <si>
    <t>Luunja sovhoosi Põvvatu-Vanamõisa objekti maaparandusprojekt</t>
  </si>
  <si>
    <t>184</t>
  </si>
  <si>
    <t xml:space="preserve">Konguta sovhoosiKasekopli  maaparandusobjekti kompleks- remondi tööprojekt </t>
  </si>
  <si>
    <t>MS-184</t>
  </si>
  <si>
    <t>P/A Konguta  Kasekopli maaparanduse objekti ekspluatatsiooni andmise  toimik</t>
  </si>
  <si>
    <t>P/A Konguta  Kasekopli maaparanduse objekti lõplik ekspluatatsiooni andmise  toimik</t>
  </si>
  <si>
    <t>Luunja sovhoosi Rõõmu maaparanduse tehniline tööprojekt</t>
  </si>
  <si>
    <t>Rõõmu</t>
  </si>
  <si>
    <t>Luunja sovhoosi Rõõmu 1. objekti maaparanduse ekspluatatsiooni andmise dokumentatsioon</t>
  </si>
  <si>
    <t>Luunja sovhoosi Röömu II maaparandusobjekti ekspluatatsiooni andmise toimik</t>
  </si>
  <si>
    <t>Luunja sovhoos Rõõmu kultuurtehniliste tööde ekspluatatsiooni andmise toimik</t>
  </si>
  <si>
    <t>MV-1723</t>
  </si>
  <si>
    <t>Luunja sovhoosi Rõõmu kultuurtehniliste tööde tööprojekt</t>
  </si>
  <si>
    <t>Luunja sovhoosi Sandisoo kraavituse rekonstrueerimise tööprojekt</t>
  </si>
  <si>
    <t>Sandisoo</t>
  </si>
  <si>
    <t>1682</t>
  </si>
  <si>
    <t>Luunja sovhoosi Sandisoo kraavituse rekonstrueerimise tööprojekt: eelarved.</t>
  </si>
  <si>
    <t>Luunja sovhoosi Sandisoo kraavituse rekonstrueerimise tööprojekt (2 eksemplar)</t>
  </si>
  <si>
    <t>Luunja sovhoosi Sandisoo kraavituse rekonstrueerimine tööprojekt: eelarveline isa 1993. a. töödeks)</t>
  </si>
  <si>
    <t>Luunja vald Sandisoo kraavituse rekonstrueerimine ekspluatatsiooni andmise dokumentatsioon</t>
  </si>
  <si>
    <t>PP-1682</t>
  </si>
  <si>
    <t>P/a "Ühendus" Pakla-Sandisoo maaparanduse phestaadiumiline projekt.</t>
  </si>
  <si>
    <t>MV-205</t>
  </si>
  <si>
    <t>P/a "Ühendus" Sahkapuu peakraaviäärse heinamaa maaparanduse ühestaadiumiline projekt.</t>
  </si>
  <si>
    <t>Tartu raj. sovh. Luunja Sahkapuu objektil 1960. a. ehitatud kuivendusvõrgu ekspluatatsiooni andmise dokumentatsioon.</t>
  </si>
  <si>
    <t>Kobilo</t>
  </si>
  <si>
    <t>Erumäe p/a maaparanduse ühestaadiumiline projekt (Koni)</t>
  </si>
  <si>
    <t>MV-69</t>
  </si>
  <si>
    <t>Lenini nim.sovh. Kobilo osak. kuiv.süst. .kap.rem projekt.</t>
  </si>
  <si>
    <t>KR-28</t>
  </si>
  <si>
    <t>Konguta sovhoosi (end.Lenini nim sovh) Kobilo objekti maaparanduprojekt</t>
  </si>
  <si>
    <t>Konguta sovh.Kobilo maaparanduse projekt</t>
  </si>
  <si>
    <t>MV-1216</t>
  </si>
  <si>
    <t>Tartu raj. p/a "Emajõe" Sepa maaparandusprojekt</t>
  </si>
  <si>
    <t>Sepa</t>
  </si>
  <si>
    <t>A-6214</t>
  </si>
  <si>
    <t>Emajõe kolhoosi Sepa objekti kultuurtehnika lõplik ekspluatatsiooni andmise dokumentatsioon</t>
  </si>
  <si>
    <t>MV-1066</t>
  </si>
  <si>
    <t>P/a "Emajõe" MAAPARANDUSOBJEKTI Sepa ekspluatatsiooni andmise dokumentatsioon</t>
  </si>
  <si>
    <t>Emajõe kolhoosi Sepa objekti ekspluatatsiooni andmise dokumentatsioon</t>
  </si>
  <si>
    <t>Emajõe kolhoosi Sepa kuivendussüsteemi rekonstrueerimise tööprojekt</t>
  </si>
  <si>
    <t>Emajõe kolhoos Sepa kuivendussüsteemi rek. Lõplikult kompleks nr. 3 ekspluatatsiooni andmise dokumentatsioon</t>
  </si>
  <si>
    <t>Emajõe kolhoos Sepa kuivendussüsteemi rek. Osaliselt kompleks nr. 1 ja 2 ekspluatatsiooni andmise dokumentatsioon</t>
  </si>
  <si>
    <t>Luunja sovhoosi Sirgu maaparanduse kompl. Nr. 1 ekspluatatsiooni andmise dokumentatsioon</t>
  </si>
  <si>
    <t>Sirgu</t>
  </si>
  <si>
    <t>Luunja sovhoosi Sirgu maaparanduse tehniline tööprojekt</t>
  </si>
  <si>
    <t>Luunja sovhoosi Sirgu objekti kultuurtehnika ekspluatatsiooni andmise dokumentatsioon</t>
  </si>
  <si>
    <t>MV-1637/MV-1551</t>
  </si>
  <si>
    <t>Luunja sovhoosi Sirgu objekti tee ekspluatatsiooni andmise dokumentatsioon</t>
  </si>
  <si>
    <t>MV-1265</t>
  </si>
  <si>
    <t>Luunja sovhoosi Sirgu kultuurtehniliste tööde tööprojekt.</t>
  </si>
  <si>
    <t>MV-1551</t>
  </si>
  <si>
    <t>Emajõe kolhoosi Sooranna tandri I osa kuivenduse tööprojekt</t>
  </si>
  <si>
    <t>Sooranna I</t>
  </si>
  <si>
    <t>Lodu pkr</t>
  </si>
  <si>
    <t>Emajõe kolhoos Sooranna tandri I osa kuivendus osaliselt kompleks nr. 1 ja nr. 2 ekspluatatsiooni andmise dokumentatsioon</t>
  </si>
  <si>
    <t>1466 EG</t>
  </si>
  <si>
    <t>emajõe kolhoosi Sooranna I maaparandusehitise ehitusgeoloogia aruanne ja algdokumentatsioon</t>
  </si>
  <si>
    <t>Emajõe kolhoos Sooranna tandri I osa kuivendus kompleks nr. 3 ekspluatatsiooni andmise dokumentatsioon</t>
  </si>
  <si>
    <t>P/a Emajõe maaparanduse "Viira" ekspluatatsiooni andmise dokumentatsioon</t>
  </si>
  <si>
    <t>P/a Emajõe Viira objekt drenaažkuivenduse ekspluatatsiooni andmise dokumentatsioon</t>
  </si>
  <si>
    <t>MV-127</t>
  </si>
  <si>
    <t>P/a Stalini nim. objekt "Viira" maaparanduse ühestaadiumiline projekt.</t>
  </si>
  <si>
    <t>Sooranna II</t>
  </si>
  <si>
    <t>127 a</t>
  </si>
  <si>
    <t>P/a "Emajõe" Viira maaparanduse täiendatud projekt.</t>
  </si>
  <si>
    <t>Emajõe kolhoos Sooranna II kuivendussüsteemi ehitus kompleks nr. 4 (tee) ekspluatatsiooni andmise dokumentatsioon</t>
  </si>
  <si>
    <t>Emajõe kolhoosi Sooranna II kuivendussüsteemi ehituse lõplik ekspluatatsiooni andmise dokumentatsioon</t>
  </si>
  <si>
    <t>P/a Emajõe maaparanduse projekt (ühestaadiumiline).</t>
  </si>
  <si>
    <t>Emajõe kolhoosi Sooranna II kuivendussüsteemi ehitus tööprojekt.</t>
  </si>
  <si>
    <t>Luunja sovhoosi Tilga tandri I osa kuivendus kompleks nr. 1, 2, 3 ekspluatatsiooni andmise dokumentatsioon</t>
  </si>
  <si>
    <t>Tilga I</t>
  </si>
  <si>
    <t>Luunja sovhoosi Tilga tandri I osa kuivenduse tööprojekt.</t>
  </si>
  <si>
    <t>Luunja sovhoos Tolga II kuivendus osaliselt nr. 3 ekspluatatsiooni andmise dokumentatsioon</t>
  </si>
  <si>
    <t>Tilga II</t>
  </si>
  <si>
    <t>Konguta sovhoosi Kobilo kuivenduse rekonstrueerimise tööprojekt</t>
  </si>
  <si>
    <t>12 25 87 1</t>
  </si>
  <si>
    <t>1612 EG</t>
  </si>
  <si>
    <t>Konguta sovhoosi Kobilu I  kuivendussüsteemi  rekonstrueerimine, ehitusgeoloogia aruanne</t>
  </si>
  <si>
    <t>Kobilo I</t>
  </si>
  <si>
    <t>Kureküla sovhoosi (Lenini nim. sovh. ,Konguta ) Kobilo osakonna 1959 aastal ehitatud drenaazi ekspluatatsiooni andmise dokumendid</t>
  </si>
  <si>
    <t xml:space="preserve"> Kureküla sovhoosi (Lenini nim. sovh. ,Konguta ) Kobilo osakonna  maaparanduse  ekspluatatsiooni andmise dokumentatsioon</t>
  </si>
  <si>
    <t>A-1310</t>
  </si>
  <si>
    <t>Lenini nim.Näidis -Katse  sovh.(,Konguta ) Kobilo osakonna  maaparanduse  ekspluatatsiooni andmise toimik</t>
  </si>
  <si>
    <t>Lenini nim.Näidis-  Katse-  sovh.(,Konguta ) Kobilo osakonna  maaparanduse  objekti ekspluatatsiooni andmise toimik</t>
  </si>
  <si>
    <t>Konguta sovh. Kobilo maaparanduse objekti  ekspluatatsiooni andmise toimik</t>
  </si>
  <si>
    <t xml:space="preserve">Kobilo </t>
  </si>
  <si>
    <t>Kobilo II</t>
  </si>
  <si>
    <t>Konguta sovh. Kobilo maaparanduse   ekspluatatsiooni andmise toimik</t>
  </si>
  <si>
    <t>MV-1116</t>
  </si>
  <si>
    <t>Konguta sovh. Kobilo maaparanduse   ekspluatatsiooni toimik</t>
  </si>
  <si>
    <t>Luunja sovhoosi Tilga II kuivenduse tööprojekt</t>
  </si>
  <si>
    <t>Luunja sovhoosi Timuski kuivendussüsteemi ehitus osaliselt kompl. 1 ja 2 ekspluatatsiooni andmise dokumentatsioon</t>
  </si>
  <si>
    <t>Timuski</t>
  </si>
  <si>
    <t>Luunja sovhoosi Tilga II kuivendus kompleks nr. 2 ja 4 ekspluatatsiooni andmise dokumentatsioon</t>
  </si>
  <si>
    <t>Luunja sovhoosi Tilga II kuivendus osaliselt kompleks nr 1 ekspluatatsiooni andmise dokumentatsioon</t>
  </si>
  <si>
    <t>Luunja sovhoos Timuski kuivendussüsteemi ehituse tööprojekt.</t>
  </si>
  <si>
    <t>Luunja sovhoosi Timuski kuivendussüsteemi ehitus lõplikult kompleks nr. 4 (tee) ekspluatatsiooni andmise dokumentatsioon</t>
  </si>
  <si>
    <t>168</t>
  </si>
  <si>
    <t>Emajõe kolhoosi Võngi maaparandusobjekti kompleks-kapitaalremondi tööprojekt.</t>
  </si>
  <si>
    <t>Võngi</t>
  </si>
  <si>
    <t>Emajõe kolhoosi Võngi kultuurtehniliste tööde objekti ekspluatatsiooni andmise dokumentatsioon</t>
  </si>
  <si>
    <t>Emajõe kolhoosi Vöngi objekti ekspluatatsiooni andmise dokumentatsioon</t>
  </si>
  <si>
    <t>MV-125</t>
  </si>
  <si>
    <t>125</t>
  </si>
  <si>
    <t>P/a "Võitja" objekt "Võngi" maaparanduse ühestaadiumiline projekt.</t>
  </si>
  <si>
    <t>Emajõe kolhoosi Aleviküla objekti kultuurtehnika lõplikult kompleks 1 ja 2 ekspluatatsiooni andmise dokumentatsioon</t>
  </si>
  <si>
    <t>Aleviküla</t>
  </si>
  <si>
    <t>MV-1657</t>
  </si>
  <si>
    <t>1657</t>
  </si>
  <si>
    <t>Emajõe kolhoosi Aleviküla objekti kultuurtehniliste tööde tööprojekt.</t>
  </si>
  <si>
    <t>Luunja sovhoosi (Anne I objekti) maaparanduse eelprojekt: Köide I -maaparandus, teed.</t>
  </si>
  <si>
    <t>Anne I</t>
  </si>
  <si>
    <t>728 EG</t>
  </si>
  <si>
    <t>Luunja sovhoosi Anne I maaparandusobjekti pumbajaama geoloogilise uurimise aruanne.</t>
  </si>
  <si>
    <t>2628</t>
  </si>
  <si>
    <t>Tartu rajooni Luunja sovhoosi anne I uurimistööde toimik.</t>
  </si>
  <si>
    <t>3287</t>
  </si>
  <si>
    <t>Tartu rajooni Luunja sovhoosi Anne i obj. Uurimistööde toimik</t>
  </si>
  <si>
    <t>Luunja sovhoosi Anne I maaparandusehitis hüdrogeoloogiline aruanne.</t>
  </si>
  <si>
    <t>Luunja sovhoosi Anne I objekti ekspluatatsioonitee ekspluatatsiooni andmise dokumentatsioon</t>
  </si>
  <si>
    <t>Luunja sovhoosi Anne I  maaparandusobjekti rekonstrueerimise tehniline tööprojekt.</t>
  </si>
  <si>
    <t>KR-105</t>
  </si>
  <si>
    <t>Luunja sovhoosi Anne objekti kultuurtehniliste tööde tehniline tööprojekt</t>
  </si>
  <si>
    <t>MV-1379</t>
  </si>
  <si>
    <t>Luunja sovhoos Anne I maaparanduse objekti ekspluatatsiooni andmise toimik</t>
  </si>
  <si>
    <t>Luunja sovhoosi (Anne I obj.) maaparandusprojekt: tööjoonised.</t>
  </si>
  <si>
    <t>Luunja sovhoosi Ansi objekti maaparanduse ühestaadiumiline projekt.</t>
  </si>
  <si>
    <t>Ansi</t>
  </si>
  <si>
    <t>MV-386</t>
  </si>
  <si>
    <t>386 b</t>
  </si>
  <si>
    <t>Luunja sovhoos Ansi maaparanduse ühestaadiumilise projekti uus eelarve.</t>
  </si>
  <si>
    <t>TA</t>
  </si>
  <si>
    <t>351</t>
  </si>
  <si>
    <t>Kokeoja valgala kuivendussüsteemide säilitustööde kava</t>
  </si>
  <si>
    <t>Kokeoja</t>
  </si>
  <si>
    <t>M-21</t>
  </si>
  <si>
    <t>Kokeoja valgala kuivendussüsteemide säilitustööde  projekti joonised</t>
  </si>
  <si>
    <t>384 II</t>
  </si>
  <si>
    <t>384 V</t>
  </si>
  <si>
    <t>M-22</t>
  </si>
  <si>
    <t>Kokeoja valgala kuivendussüsteemide säilitustööde  projekt V köide Täpsustatud eelarve</t>
  </si>
  <si>
    <t>Kokeoja Maaparandusühistu 1997. maajandusaasta aruanne</t>
  </si>
  <si>
    <t>Ühispakkumine Kokeoja Maaparandusühistu  kuivendussüsteemide korrastamise konkursile</t>
  </si>
  <si>
    <t>WB02-96E</t>
  </si>
  <si>
    <t>WB02</t>
  </si>
  <si>
    <t>96E</t>
  </si>
  <si>
    <t>Luunja sovhoosi Ansi maaparandusobjekti ekspluatatsiooni andmise dokumentatsioon</t>
  </si>
  <si>
    <t>MV-386 b</t>
  </si>
  <si>
    <t>P/a "Ühendus" "Aravuste I" maaparanduse ühestaadiumiline projekt.</t>
  </si>
  <si>
    <t>Aravuste</t>
  </si>
  <si>
    <t>MV-222</t>
  </si>
  <si>
    <t>P/a "Ühendus" "Aravuste II" maaparanduse ühestaadiumiline projekt.</t>
  </si>
  <si>
    <t>MV-256</t>
  </si>
  <si>
    <t>65</t>
  </si>
  <si>
    <t xml:space="preserve">Luunja sovhoosi Aravuste I maaparandusobjekti kompleksremondi tehniline tööprojekt. </t>
  </si>
  <si>
    <t>Luunja sovh. "Aravuste I" maaparandusobjekti ekspluatatsiooni andmise dokumentatsioon</t>
  </si>
  <si>
    <t>Luunja sovh. "Aravuste II" maaparandusobjekti ekspluatatsiooni andmise dokumentatsioon</t>
  </si>
  <si>
    <t>Luunja sovhoos aravuste I maap. Objekti kompleksremont ekspluatatsiooni andmise dokumentatsioon.</t>
  </si>
  <si>
    <t>MS-65</t>
  </si>
  <si>
    <t>Laukasoo m/v turbaraba ekspluatatsiooni andmise dokumentatsioon.</t>
  </si>
  <si>
    <t>Laukasoo m/v</t>
  </si>
  <si>
    <t>A-6211</t>
  </si>
  <si>
    <t>Laukasoo m/v turbaraba ekspluatatsioonitee rekonstrueerimine ekspluatatsiooni andmise dokumentatsioon.</t>
  </si>
  <si>
    <t>PK-467</t>
  </si>
  <si>
    <t>Laukasoo m/v alusturbaraba väljaveoteede rekonstrueerimine ekspluatatsiooni andmise dokumentatsioon</t>
  </si>
  <si>
    <t>PK-518</t>
  </si>
  <si>
    <t>Laukasoo m/v turbaraba laiendamise ekspluatatsiooni andmise dokumentatsioon.</t>
  </si>
  <si>
    <t>406-I</t>
  </si>
  <si>
    <t>Luunja sovhoosi</t>
  </si>
  <si>
    <t>406-III</t>
  </si>
  <si>
    <t>Luunja kasvuhoonete kombinaat</t>
  </si>
  <si>
    <t>Tartu rajooni Luunja sovhoosi Anne osakonna kasvuhoonete kombinaat: ehitusgeoloogiline aruanne.</t>
  </si>
  <si>
    <t>406-IV</t>
  </si>
  <si>
    <t>Tartu rajooni Luunja sovhoosi Anne osak. kasvuhoonete kombinaat: täiendav ehitusgeoloogiline aruanne.</t>
  </si>
  <si>
    <t>406-V</t>
  </si>
  <si>
    <t>tartu rajooni Luunja sovhoosi kasvuhoonete kombinaat.</t>
  </si>
  <si>
    <t>Luunja sovhoosi Kasvuhoonete kompleks II ehitusjärjekord - vertikaalplaneerimine tööprojekt.</t>
  </si>
  <si>
    <t>MV-1523</t>
  </si>
  <si>
    <t>Konguta sovhoosi Konguta kuivendussüsteemi rekonstrueerimise tööprojekt</t>
  </si>
  <si>
    <t>12 025 89 1</t>
  </si>
  <si>
    <t>TS</t>
  </si>
  <si>
    <t>Konguta sovhoosi kuivendatud maade ja kuivendussüsteemide tehnilise seisundi hindamine</t>
  </si>
  <si>
    <t>12 00 83 1/12 25 83 1</t>
  </si>
  <si>
    <t>Konguta kuivendatud maade hindamine</t>
  </si>
  <si>
    <t>Konguta sovhoosi Kärsamäe maaparanduse tehniline tööprojekt</t>
  </si>
  <si>
    <t>Kärsamäe</t>
  </si>
  <si>
    <t>12 25 78 1</t>
  </si>
  <si>
    <t>191</t>
  </si>
  <si>
    <t>Luunja sovhoosi Aiandi kuivenduse kapitaalremondi tööprojekt.</t>
  </si>
  <si>
    <t>1328-EG</t>
  </si>
  <si>
    <t>Luunja sovhoosi Kasvuhoonete kombinaadi ehituse II järjekord: ehitusgeoloogiline aruanne.</t>
  </si>
  <si>
    <t>Konguta sovhoosi Kärsamäe maaparanduse I kompleksi ekspluatatsiooni toimik</t>
  </si>
  <si>
    <t>Konguta sovhoosi Kärsamäe maaparanduse II kompleksi ekspluatatsiooni toimik</t>
  </si>
  <si>
    <t>Rahu p/a kolh. Lembevere ühestaadiumiline maaparandusprojekt</t>
  </si>
  <si>
    <t>Lembevere</t>
  </si>
  <si>
    <t>A-2317</t>
  </si>
  <si>
    <t>Rahu p/a kolh.(Konguta sovh) Lembevere maaparandusprojekti ekspluatatsiooni andmise toimik</t>
  </si>
  <si>
    <t>Külaaseme</t>
  </si>
  <si>
    <t>Konguta sovh.Külaaseme  objektii  kultuurtehniliste tööde ekspluatatsiooni andmise toimik</t>
  </si>
  <si>
    <t>Konguta sovh.Karijärve   kultuurtehnika   ekspluatatsiooni  toimik</t>
  </si>
  <si>
    <t>Karijärve</t>
  </si>
  <si>
    <t>MV-1040</t>
  </si>
  <si>
    <t>MV-1525</t>
  </si>
  <si>
    <t>Konguta sovh.Külaaseme  objekti  kultuurtehnika  ekspluatatsiooni andmise toimik</t>
  </si>
  <si>
    <t>MV-1541</t>
  </si>
  <si>
    <t>Rahu p/a kolh.(Konguta) Marjakse maaparandusprojekt.</t>
  </si>
  <si>
    <t>Marjakse</t>
  </si>
  <si>
    <t>A4930</t>
  </si>
  <si>
    <t>P/a rahu (Konguta) Marjakse maap. Ekspluatatsiooni andmise toimik</t>
  </si>
  <si>
    <t>A-4930</t>
  </si>
  <si>
    <t>H-4930</t>
  </si>
  <si>
    <t>P/a rahu (Konguta) Marjakse maap.kompleks remondi ekspluatatsiooni andmise toimik</t>
  </si>
  <si>
    <t>Luunja sovhoosi Anne objekti vihmutuse täiendus.</t>
  </si>
  <si>
    <t>Luunja sovhoos Anne I objekt vihmutuspumbajaam: tööjoonised.</t>
  </si>
  <si>
    <t>Luunja sovhoos Anne I objekt vihmutuspumbajaama elektrivarustus.</t>
  </si>
  <si>
    <t>Luunja sovhoos Anne objekti vihmutus</t>
  </si>
  <si>
    <t>Luumja sovhoos Anne I obj</t>
  </si>
  <si>
    <t>Tartu raj. Luunja sovh. Kõivuküla II köide (väliselektrivarustus) kalkad.</t>
  </si>
  <si>
    <t>Laukasoo m/v turbaraba laienduse tehniline tööprojekt (II variant).</t>
  </si>
  <si>
    <t>76112/70309</t>
  </si>
  <si>
    <t>Emajõe kolhoosi Poksi maaparandus</t>
  </si>
  <si>
    <t>Emajõe kolh. Poksi vihmutuspumpla</t>
  </si>
  <si>
    <t>77006 I</t>
  </si>
  <si>
    <t>tartu rajooni Luunja sovhoosi Anne objekti maaparanduse eelprojekt: vihmutus- ja pumbajaama joonised.</t>
  </si>
  <si>
    <t>Kuulmishäiretega Laste Kooli abimajandi maaparandus-objekti "Veibri" ekspluatatsiooni andmsie dokumentatsioon.</t>
  </si>
  <si>
    <t>Veibri</t>
  </si>
  <si>
    <t>8792</t>
  </si>
  <si>
    <t>Luunja sovhoosi drenaaži rekonstrueerimine Tartu - Räpina - Petseri a/t (T-152) trassil.</t>
  </si>
  <si>
    <t>Rõngu sovhoosi "Täku" maaparanduse projekt.</t>
  </si>
  <si>
    <t>Alevialune</t>
  </si>
  <si>
    <t>MV-545</t>
  </si>
  <si>
    <t>Tamme sovhoosi Rõngu alevi aluse maaparanduse ühestaadiumiline projekt.</t>
  </si>
  <si>
    <t>MV-377</t>
  </si>
  <si>
    <t>Rõngu sovhoosi Alwvi-aluse maaparandusobjekti ekspluatatsiooni andmise toimik.</t>
  </si>
  <si>
    <t>MV-377 b</t>
  </si>
  <si>
    <t>Rõngu sovhoosi Alevialune maaparanduse objekti ekspluatatsiooni andmise toimik.</t>
  </si>
  <si>
    <t>Rõngu sovhoosi Rõngu Alevi-aluse maaparanduse rekonstrueerimise ekspluatatsiooni toimik</t>
  </si>
  <si>
    <t>KR-54</t>
  </si>
  <si>
    <t>Rõngu sovhoosi alevi-aluse maaparanduse objekti rekonstrueerimise projekt.</t>
  </si>
  <si>
    <t>Tartu rajooni p/a VALGUTA "Alani-saadu" maaparanduse objekti ekspluatatsiooni andmise toimik.</t>
  </si>
  <si>
    <t>Alani-Saadu</t>
  </si>
  <si>
    <t>A-3854</t>
  </si>
  <si>
    <t>Rõngu sovh. Alani-Saadu maaparandusobjekti kapitaalremondi projekt.</t>
  </si>
  <si>
    <t>Valguta p/a ühestaadiumiline maaparandusprojekt (Alani-Saadu maaparandusobjekt).</t>
  </si>
  <si>
    <t>P/a Elva maaparanduse projekt:seletuskiri, finants-eelarvelised arvutused ja graafiline osa.</t>
  </si>
  <si>
    <t>185</t>
  </si>
  <si>
    <t>Elva sovhoosi Elva maaparandusobjekti kompleksremondi tööprojekt.</t>
  </si>
  <si>
    <t>Elva, Tammeniidu</t>
  </si>
  <si>
    <t>Elva rajooni p/a Elva maaparanduse objekti ekspluatatsiooni andmise- vastuvõtmise toimik.</t>
  </si>
  <si>
    <t>PP-243/ 9725</t>
  </si>
  <si>
    <t>P/a Elva sovhoosi Enno maaparandus</t>
  </si>
  <si>
    <t>Iugemäe</t>
  </si>
  <si>
    <t>82 b</t>
  </si>
  <si>
    <t>Iugemäe maaparanduse II ja III kompleksi ekspluatatsiooni andmise dokumentatsioon (lõplik): II köide.</t>
  </si>
  <si>
    <t>Iugemäe maaparnduse II ja III kompleksi ekspluatatsiooni andmise dokumentatsioon (lõplik): I köide.</t>
  </si>
  <si>
    <t>Rõngu sovhoosi Iugemäe maaparanduse I kompleksi ekspluatatsiooni andmise toimik.</t>
  </si>
  <si>
    <t>Elva rajoon p/a Rõngu kuivendusobjekti ekspluatatsiooni andmise toimik</t>
  </si>
  <si>
    <t>Elva rajooni p/a 2Rõngu" maaparanduse objekti ekspluatatsiooni andmise -vastuvõtmise toimik.</t>
  </si>
  <si>
    <t>Rõngu P/A ühestaadiumiline maaparandusprojekt.</t>
  </si>
  <si>
    <t>A-3786</t>
  </si>
  <si>
    <t>Rõngu sovhoosi Iugemäe kultuurtehniliste tööde tööprojekt.</t>
  </si>
  <si>
    <t>202</t>
  </si>
  <si>
    <t>Tamme sovhoosi Rõngu objekti kogujakraavide kapitaalremondi projekt.</t>
  </si>
  <si>
    <t>Elva rajooni p/a Rõngu maaparanduse objekti ekspluatatsiooni andmise -vastuvõtmise toimik.</t>
  </si>
  <si>
    <t>P/a Rõngu maaparanduse objekti ekspluatatsiooni andmise dokumentatsioon</t>
  </si>
  <si>
    <t>Rõngu sovhoosi Iugemäe maaparandusprojekt.</t>
  </si>
  <si>
    <t>1112 ÜP</t>
  </si>
  <si>
    <t>Rõngu sovhoosi Iugemäe maaparanduse tehniline tööprojekt.</t>
  </si>
  <si>
    <t>1236782/74339</t>
  </si>
  <si>
    <t>Rõngu sovhoosi Kapta maaparanduse tööprojekt.</t>
  </si>
  <si>
    <t>Kapta</t>
  </si>
  <si>
    <t>Rõngu sovh. kapta maapar. 2. ja 3. kompleks ekspluatatsiooni andmise dokumentatsioon</t>
  </si>
  <si>
    <t>1412 EG</t>
  </si>
  <si>
    <t>Rõngu sovhoos Kapta maaparanduse ehitusgeoloogia aruanne.</t>
  </si>
  <si>
    <t>Rõngu s. Kapta maap. 1. kompl. Ekspluatatsiooni andmise dokumentatsioon.</t>
  </si>
  <si>
    <t>Rõngu sovhoosi Kiivitasoo kuivenduse rekonstrueerimise tööprojekt.</t>
  </si>
  <si>
    <t>Kiivitasoo</t>
  </si>
  <si>
    <t>189 III</t>
  </si>
  <si>
    <t>Tamme puukooli maaparanduse projekt: graafiline osa.</t>
  </si>
  <si>
    <t>kiivita oja</t>
  </si>
  <si>
    <t>Rõngu sovhoosi maaparandusobjekti Kiivitasoo ekspluatatsiooni andmise-vastuvõtmise toimik.</t>
  </si>
  <si>
    <t>PP-103 (6094)</t>
  </si>
  <si>
    <t>Elva sovh. Kiivita kult. Tehnika ekspluatatsiooni andmise dokumentatsioon.</t>
  </si>
  <si>
    <t>MV-1691</t>
  </si>
  <si>
    <t>Tamme sovhoosi maaparandusobjekti lõpliku ekspluatatsiooni andmise toimik.</t>
  </si>
  <si>
    <t>Rõngu sovhoosi Kiivitasoo maaparanduse objekti ekspluatatsiooni andmise dokumentatsioon.</t>
  </si>
  <si>
    <t>MV-751</t>
  </si>
  <si>
    <t>Elva sovhoosi Kiivita objekti kultuurtehniliste tööde tööprojekt.</t>
  </si>
  <si>
    <t>Rõngu sovhoosi Tamme Puukooli põhivõrgu kraavide kapitaalremondi projekt.</t>
  </si>
  <si>
    <t>KR-24</t>
  </si>
  <si>
    <t>1521 EG</t>
  </si>
  <si>
    <t>Rõngu sovhoosi Kiivitasoo maaparandusehitise ehitusgeoloogia aruanne.</t>
  </si>
  <si>
    <t>Rõngu sovh. Kiivitasoo kuivenduse rekonstrueerimine 3. kompl. Ekspluatatsiooni andmise dokumentatsioon.</t>
  </si>
  <si>
    <t>Rõngu sovhoos Kiivitasoo II kompl. Ekspluatatsiooni andmise dokumentatsioon.</t>
  </si>
  <si>
    <t>Rõngu sovhoos Kiivitasoo I kompl. Eksplikatsiooni andmise dokumentatsioon.</t>
  </si>
  <si>
    <t>Rõngu sovhoosi Kiivitasoo maaparanduse rekonstrueerimise projekt.</t>
  </si>
  <si>
    <t>212</t>
  </si>
  <si>
    <t>Elva sovhoosi Kirepi I maaparandusobjekti kompleksremondi tööprojekt.</t>
  </si>
  <si>
    <t>Kirepi I</t>
  </si>
  <si>
    <t>Elva kolhoosi Kirepi luivendussüsteemi rekonstrueerimise ehitusgeoloogiliste uurimiste aruanne.</t>
  </si>
  <si>
    <t xml:space="preserve">Elva rajooni Mäeotsa aiandussovhoosi (Konguta vald) Mäeotsa maaparanduse  objekti ekspluatatsiooni andmise dokumentatsioon </t>
  </si>
  <si>
    <t>Mäeotsa</t>
  </si>
  <si>
    <t>Mäeotsa aiandussovh. (Konguta)Marja-aia kuivenduse ühestaadiumiline projekt</t>
  </si>
  <si>
    <t>MV-116</t>
  </si>
  <si>
    <t>Lenini nim.sovh. Mäeotsa marja aia kuivenduse  kap..rem.projekt</t>
  </si>
  <si>
    <t>Konguta p/a puuvilja-aia maaparanduse projekt</t>
  </si>
  <si>
    <t>Konguta sovh. Mäeotsa objekti KT tööde tööprojekt</t>
  </si>
  <si>
    <t>Konguta sovhoosi Mälgi maaparanduse tööprojekt</t>
  </si>
  <si>
    <t>Mälgi</t>
  </si>
  <si>
    <t>Tartu rajooni Konguta sovhoosi Mälgi maaparanduse 1.kompleksi ekspluatatsiooni andmise toimik</t>
  </si>
  <si>
    <t>1771 GE</t>
  </si>
  <si>
    <t>83</t>
  </si>
  <si>
    <t>Teedla sovhoosi Kirepi objekti rekonstrueerimise projekt.</t>
  </si>
  <si>
    <t>107</t>
  </si>
  <si>
    <t>Teedla sovhoosi maaparanduse projekt (ühestaadiumiline).</t>
  </si>
  <si>
    <t>7507/2139</t>
  </si>
  <si>
    <t>Palumõisa</t>
  </si>
  <si>
    <t>Aru kolh ( Konguta) p/a Palumõisa maaparanduse objekti ekspluatatsiooni andmise toimik</t>
  </si>
  <si>
    <t>Konguta sovhoosi Palumõisa maaparandusobjekti ekspluatatsiooni andmise toimik</t>
  </si>
  <si>
    <t>MV-945</t>
  </si>
  <si>
    <t>Konguta sovhoosi Palumõisa kogujakraavide rek.  ekspluatatsiooni andmise dokumentatsioon</t>
  </si>
  <si>
    <t>Konguta p/a Pistolisoo kult.tehniliste tööde projekt</t>
  </si>
  <si>
    <t>Pistolisoo</t>
  </si>
  <si>
    <t>Konguta sovh.Pistolisoo maaparanduse tehniline tööprojekt</t>
  </si>
  <si>
    <t>Konguta sovh. Pistolisoo maap. Rekonstrueerimise tööprojekt</t>
  </si>
  <si>
    <t>Konguta sovh. Pistolisoo maap. ekspluatatsiooni andmise dokumentatsioon</t>
  </si>
  <si>
    <t>MV-1100</t>
  </si>
  <si>
    <t>Konguta sovh. Pistolisoo maap. rek ekspluatatsiooni andmise dokumentatsioon</t>
  </si>
  <si>
    <t>MV-1725</t>
  </si>
  <si>
    <t>KP-30</t>
  </si>
  <si>
    <t>Konguta P/a  sovh. Pistolisoo maap.rek ekspluatatsiooni andmise dokumentatsioon</t>
  </si>
  <si>
    <t>Elva raj Konguta P/a  Pistolisoo kuivendusobjekti ekspluatatsiooni andmise dokumentatsioon</t>
  </si>
  <si>
    <t>Elva sovhoosi Kirepi I kultuurtehniliste tööde tööprojekt: V osa - eelarveline osa.</t>
  </si>
  <si>
    <t>200</t>
  </si>
  <si>
    <t>Teedla sovh. Kirepi osakonna kogujakraavide M-3 ja M-5 kapitaalremondi projekt.</t>
  </si>
  <si>
    <t>Tartu rajooni Elva sovhoosi Kirepi osakonna maaparanduse objektil 1963. a. ehitatud drenaažisüsteemide ekspluatatsiooni andmise dokumentatsioon.</t>
  </si>
  <si>
    <t>Elva sovhoosi Kirepi kuivendussüsteemide rekonstrueerimise tööprojekt.</t>
  </si>
  <si>
    <t>Kiivitasoo m/v pikiprofiil</t>
  </si>
  <si>
    <t xml:space="preserve">Elva sovh. (Kiivitasoo pkr. äärne) maaparandusobjekti osalise ekspluatatsiooni andmise dokumentatsioon </t>
  </si>
  <si>
    <t>139</t>
  </si>
  <si>
    <t>Teedla sovhoosi Kirepi osakonna maaparanduse projekt.</t>
  </si>
  <si>
    <t>Elva rajooni Elva sovh. maaparanduse objekti ekspluatatsiooni andmise-vastuvõtmise toimik.</t>
  </si>
  <si>
    <t>Elva rajooni Teedla sovhoosi maaparandusobjekti ekpluatatsiooni andmise -vastuvõtmise toimik.</t>
  </si>
  <si>
    <t>Elva rajooni Elva sovh. Kirepi osak. maaparanduse objekti ekspluatatsiooni andmise - vastuvõymise toimik nr 8.</t>
  </si>
  <si>
    <t>Elva rajooni Elva sovhoosi kirepi osakonna maaparandusobjekti ekspluatatsiooni andmise toimik nr.</t>
  </si>
  <si>
    <t>Elva sovhoosi Kirepi maaparandusobjekti kultuurtehniliste tööde ekspluatatsiooni andmise toimik (teed 0,65 km).</t>
  </si>
  <si>
    <t>MV-853</t>
  </si>
  <si>
    <t>Elva sovhoos Kirepi kuivendussüsteemi rekonstrueerimine ekspluatatsiooni toimik.</t>
  </si>
  <si>
    <t xml:space="preserve">Aru kolh.Poolemõisa maaparanduse projekt </t>
  </si>
  <si>
    <t>Konguta sovhoosi Poolemõisa maaparandusobjekti akspluatatsiooni andmise dokumentatsioon</t>
  </si>
  <si>
    <t>Poolemõisa</t>
  </si>
  <si>
    <t>Konguta p/a kolhoosi Pööritsa maaparandus</t>
  </si>
  <si>
    <t>Pööritsa</t>
  </si>
  <si>
    <t>A-4680</t>
  </si>
  <si>
    <t>Teedla sovh. Kirepi II objekti maaparandusprojekt.</t>
  </si>
  <si>
    <t>Kirepi II</t>
  </si>
  <si>
    <t>Pööritsa maaparandusobjekti eksoluatatsiooni toimik</t>
  </si>
  <si>
    <t>A-4880</t>
  </si>
  <si>
    <t>Konguta P/a kolhoosi Rebase maaparandusprojekt</t>
  </si>
  <si>
    <t>A-2322</t>
  </si>
  <si>
    <t>A-6213</t>
  </si>
  <si>
    <t>Elva kolhoosi Kitse-Härma maaparandusobjekti ekspluatatsiooni võtmise dokumentatsioon.</t>
  </si>
  <si>
    <t>Kitse-Härma</t>
  </si>
  <si>
    <t>Elva p/a Kitse-Härma maaparandusprojekt.</t>
  </si>
  <si>
    <t>Konguta p/a sovhoosi Saarikmetsa maaparandusprojekt</t>
  </si>
  <si>
    <t>Saarikmetsa</t>
  </si>
  <si>
    <t>A3729</t>
  </si>
  <si>
    <t>A-3729</t>
  </si>
  <si>
    <t>P/A Konguta kolhoosi Saarikmetsa   maaparandusobjekti eksoluatatsiooni toimik</t>
  </si>
  <si>
    <t>131</t>
  </si>
  <si>
    <t xml:space="preserve">Vellavere p/a Sillamatsi objekti  maaparandusprojekt </t>
  </si>
  <si>
    <t>Sillamatsi</t>
  </si>
  <si>
    <t>Konguta sovhoosi Soovaküla maaparanduse tehniline tööprojekt</t>
  </si>
  <si>
    <t>Soovaküla</t>
  </si>
  <si>
    <t>116</t>
  </si>
  <si>
    <t>Konguta sovhoosi Soovaküla maaparandusobjekti kompleksremondi tööprojekt</t>
  </si>
  <si>
    <t>Konguta sovhoosi Sillamatsi    maaparandusobjekti ekspluatatsiooni toimik</t>
  </si>
  <si>
    <t>P/A Konguta kolhoosi Rebase  maaparandusobjekti ekspluatatsiooni toimik</t>
  </si>
  <si>
    <t>Konguta sovhoosi Soovaküla   maaparanduse I kompleksi ekspluatatsiooni toimik</t>
  </si>
  <si>
    <t>Konguta sovhoosi Soovaküla   maaparanduse objekti  ekspluatatsiooni andmise toimik</t>
  </si>
  <si>
    <t>Konguta sovhoosi Soovaküla II Vaskoru   maaparanduse I kompleksi  ekspluatatsiooni andmise toimik</t>
  </si>
  <si>
    <t>Konguta sovhoosi Soovaküla majandisisese kuivendusvõrgu   kompleksse kapitaalremondi   ekspluatatsiooni andmise toimik</t>
  </si>
  <si>
    <t>Konguta sovhoosi Soovaküla I maaparandusobjekti   kompleksse kapitaalremondi   osaline ekspluatatsiooni andmise toimik</t>
  </si>
  <si>
    <t>Konguta sovhoos Soovaküla II-Vaskoru maaparanduse tehniline tööprojekt</t>
  </si>
  <si>
    <t>Vaskoru</t>
  </si>
  <si>
    <t>217</t>
  </si>
  <si>
    <t>Valguta kolhoosi Koruste maaparandusobjekti kompleksremondi tööprojekt.</t>
  </si>
  <si>
    <t>Koruste I</t>
  </si>
  <si>
    <t>Rõngu sovhoos koruste kultuurtehniliste tööde ekspluatatsiooni anmise toimik.</t>
  </si>
  <si>
    <t>MV-1301</t>
  </si>
  <si>
    <t>Elva rajooni p/a Valguta maaparanduse objekti ekspluatatsiooni andmise-vastuvõtmise toimik.</t>
  </si>
  <si>
    <t>A-1123</t>
  </si>
  <si>
    <t>P/a Valguta maaparanduse ühestaadiumiline projekt (Koruste I).</t>
  </si>
  <si>
    <t>Rõngu sovhoosi Koruste II maaparanduse tehniline tööprojekt.</t>
  </si>
  <si>
    <t>Koruste II</t>
  </si>
  <si>
    <t>Konguta sovhoos Soovaküla II-Vaskoru maaparanduse I kompleksi vaegtööd, II ja III kompleksi ekspluatatsiooni toimik</t>
  </si>
  <si>
    <t>Konguta sovh. Vellavere II objekti KT tööde tööprojekt</t>
  </si>
  <si>
    <t>Vellavere KT</t>
  </si>
  <si>
    <t>MV-1727</t>
  </si>
  <si>
    <t>Rõngu sovhoosi Koruste II maaparanduse I kompleksi ekspluatatsiooni andmise toimik.</t>
  </si>
  <si>
    <t>Elva p/a Käo-Pilli objekti I osa ühestaadiumiline maaparandusprojekt.</t>
  </si>
  <si>
    <t>Elva kolhoosi Käo-Pilli I maaparandusobjekti  ekspluatatsiooni andmise dokumentatsioon.</t>
  </si>
  <si>
    <t>Käopilli I</t>
  </si>
  <si>
    <t>P/a Elva Käo-Pilli I maaparanduse ekspluatatsiooni andmise toimik.</t>
  </si>
  <si>
    <t>Elva p/a Käo-Pille objekti II osa maaparandusprojekt.</t>
  </si>
  <si>
    <t>Käopilli II</t>
  </si>
  <si>
    <t>Elva sovhoosi Käo-Sepa objekti kultuurtehniliste tööde tööprojekt.</t>
  </si>
  <si>
    <t>Käo-Sepa</t>
  </si>
  <si>
    <t>Elva kolhoosi Käo-Pille II maaparanduse objekti ekspluatatsiooni andmise dokumentatsioon.</t>
  </si>
  <si>
    <t>Elva kolhoosi Käo-Sepa maaparandusobjekti ekspluatatsiooni andmise dokumentatsioon.</t>
  </si>
  <si>
    <t>Elva sovh. Käo-Sepa kultuurtehnika ekspluatatsiooni andmise dokumentatsioon.</t>
  </si>
  <si>
    <t>MV-1762</t>
  </si>
  <si>
    <t>Elva p/a ühestaadiumiline maaparandusprojekt (Käo-Sepa maaparandus).</t>
  </si>
  <si>
    <t>A-3858</t>
  </si>
  <si>
    <t>28</t>
  </si>
  <si>
    <t>Rõngu sovhoos lapetukme maaparandusobjekti kapitaalremondi projekt.</t>
  </si>
  <si>
    <t>Lapetukme</t>
  </si>
  <si>
    <t>132</t>
  </si>
  <si>
    <t>Rõngu Sovhoosi Lapetukme maaparandusobjekti kompleksremondi tööprojekt.</t>
  </si>
  <si>
    <t>P/a "Valguta" Taremetsa drenaaži mahamärkimine.</t>
  </si>
  <si>
    <t>Rõngu sovhoos Lapetukme majandisisese kuivendusvõrgu kompleksse kapitaalremondi toimik</t>
  </si>
  <si>
    <t>408</t>
  </si>
  <si>
    <t>Valguta kolhoosi Lapetukme peakraavi süvendamise projekt.</t>
  </si>
  <si>
    <t>P/a valguta Lapetukme maaparandusobjekti ekspluatatsiooni andmise toimik</t>
  </si>
  <si>
    <t>A-2321 (PP-298)</t>
  </si>
  <si>
    <t>Valguta p/a ühestaadiumiline maaparandusprojekt (Lapetukme).</t>
  </si>
  <si>
    <t>A-2312</t>
  </si>
  <si>
    <t>Elva raj. Valguta kolh. drenaažkuivenduse ekspluatatsiooni andmise dokumendid.</t>
  </si>
  <si>
    <t>Lintsisoo</t>
  </si>
  <si>
    <t xml:space="preserve">Elva kartulivarumispunkti maa-ala planeerimine (Rakvere Tärklise ja Siirupivabriku) </t>
  </si>
  <si>
    <t>Elva kartulivarumispunkti maa-ala</t>
  </si>
  <si>
    <t>MV-1329</t>
  </si>
  <si>
    <t>Kogre KT</t>
  </si>
  <si>
    <t>MV-1651</t>
  </si>
  <si>
    <t>P/a "Valguta" "Lintsisoo" maaparanduse ühestaadiumiline projekt.</t>
  </si>
  <si>
    <t>MV-115</t>
  </si>
  <si>
    <t>Konguta sovhoosi Kogre kultuurtehnilised tööd  ekspl.andmise dokumentatsioon</t>
  </si>
  <si>
    <t>Elva sovhoos Lobjaku maaparanduse ekspluatatsiooni dokumentatsioon.</t>
  </si>
  <si>
    <t>Lobjaku</t>
  </si>
  <si>
    <t>Teedla sovhoosi Lobjaku maaparandusobjekti projekt: eelarveline osa.</t>
  </si>
  <si>
    <t>Valguta p/a Lobjaku objekti ühestaadiumiline maaparandusobjekt.</t>
  </si>
  <si>
    <t>A-4536</t>
  </si>
  <si>
    <t>Valguta kolhoosi Lossimäe maaparanduse tehniline tööprojekt: 1. ehitusjärk - Kuivendus.</t>
  </si>
  <si>
    <t>Lossimäe</t>
  </si>
  <si>
    <t>P/a Valguta maaparanduse (Muhklase) objekti ekspluatatsiooni andmise-vastuvõtmise dokumentatsioon.</t>
  </si>
  <si>
    <t>Muhklase</t>
  </si>
  <si>
    <t>9724 (PP-240)</t>
  </si>
  <si>
    <t>Aru kolh.(endine Erumäe) Uueküla maaparandusprojekt</t>
  </si>
  <si>
    <t>Uueküla</t>
  </si>
  <si>
    <t>Aru kolh.(endine Erumäe) Uueküla maaparandusobjekti lõpliku ekspluatatsiooni andmise dokumentatsioon</t>
  </si>
  <si>
    <t>Viljamsi nim. p/a maaparandus Viljamsi maaparanduse projekt</t>
  </si>
  <si>
    <t>Viljamsi</t>
  </si>
  <si>
    <t>Konguta sovhoosi Viljamsi kuivendussüteemide rekonstrueerimise tööprojekt</t>
  </si>
  <si>
    <t>Elva rajooni p/a Viljamsi (Konguta) maaparanduse objekti ekspluatatsiooni andmise toimik</t>
  </si>
  <si>
    <t>Elva rajooni p/a Rahu(Konguta)  Viljamsi  maaparanduse objekti ekspluatatsiooni andmise toimik</t>
  </si>
  <si>
    <t>PP-131</t>
  </si>
  <si>
    <t>Elva rajoon P/A Valguta maaparandusprojekt: seletuskiri, finants-eelarvelised arvutused ja graafiline osa (Peebu, Muhklase).</t>
  </si>
  <si>
    <t>Muhklase, Peebu</t>
  </si>
  <si>
    <t>MV-282</t>
  </si>
  <si>
    <t>Rõngu sovhoosi Männiku objekti kultuurtehniliste tööde tööprojekt.</t>
  </si>
  <si>
    <t>Männiku</t>
  </si>
  <si>
    <t xml:space="preserve"> Rahu kolh (endine p/a  Viljamsi,  Konguta)  maaparanduse objekti osalise ekspluatatsiooni andmise toimik</t>
  </si>
  <si>
    <t xml:space="preserve"> Rahu kolh endine p/a  Viljamsi,  (Konguta)  maaparandusobjekti  ekspluatatsiooni andmise toimik</t>
  </si>
  <si>
    <t>Konguta sovh.  Viljamsi, kuivendusobjekti rekonstrueerimise  ekspluatatsiooni andmise tokumentatsioon</t>
  </si>
  <si>
    <t>Mõisa-aluse</t>
  </si>
  <si>
    <t xml:space="preserve">P/a Valguta maaparanduse projekt (ühestaadiumiline). Mõisa-alune. </t>
  </si>
  <si>
    <t>Valguta kolhoosi Mõisa-aluse maaparandusobjekti rekonstrueerimise tööprojekt.</t>
  </si>
  <si>
    <t>Rõngu Elva RTJ P/a "Valguta" Mõisa-alune ekspluatatsiooni andmise akt.</t>
  </si>
  <si>
    <t>8858 (PP-152)</t>
  </si>
  <si>
    <t>Tartu raj.sovh.  Areng (Laeva sovh.) Laeva I objektil ehitatud kuivendusvõrgu ekspl. andmise dokumentatsioon</t>
  </si>
  <si>
    <t>Areng I</t>
  </si>
  <si>
    <t>Tartu raj.sovh.  Areng (Laeva sovh.) Laeva I objektil ehitatud drenaaźisüsteemide  ekspl. andmise dokumentatsioon</t>
  </si>
  <si>
    <t>Sovh.  Areng (Laeva sovh.) Laeva I drenaaźisüsteemide  ekspl. andmise dokumentatsioon</t>
  </si>
  <si>
    <t>222</t>
  </si>
  <si>
    <t>Valguta kolhoosi Mõisa-aluse maaparandusobjekti kompleksremondi tööprojekt.</t>
  </si>
  <si>
    <t>Sovh.  Areng (Laeva sovh.) Areng I maap.obj.  ekspl. andmise dokumendid.</t>
  </si>
  <si>
    <t>Laeva sovh. Areng I ja Kärevere IV obj.  Kultuurtehnika ekspl. andmise dokumentatsioon</t>
  </si>
  <si>
    <t>MV- 1172</t>
  </si>
  <si>
    <t>Laeva vald Sae II talu (om. Arvo Talv) maaparanduse ekspl. Andmise toimik</t>
  </si>
  <si>
    <t>TA-231</t>
  </si>
  <si>
    <t>Valgura kolhoos Peebu kuivendussüsteemi rekonstrueerimise tööprojekt.</t>
  </si>
  <si>
    <t>Peebu</t>
  </si>
  <si>
    <t>P/a Valguta Peebu maaparanduse osaline rekonstrueerimine.</t>
  </si>
  <si>
    <t>1</t>
  </si>
  <si>
    <t>P/a Valguta Peebu maaparanduse objekti ekspluatatsiooni andmise vastuvõtmise toimik.</t>
  </si>
  <si>
    <t>Valguta kolhoosi Piigandi maaparanduse I objekti ja ekspluatatsioonitee ekspluatatsiooni andmise lõplik dokumentatsioon.</t>
  </si>
  <si>
    <t>Piigandi</t>
  </si>
  <si>
    <t>147</t>
  </si>
  <si>
    <t>Rõngu sovhoosi Piigandi II maaparandusobjekti kompleks-kapitaalremondi tööprojekt.</t>
  </si>
  <si>
    <t>Valguta kolhoosi Piigandi maaparanduse I objekti ekspluatatsiooni andmise toimik.</t>
  </si>
  <si>
    <t>165</t>
  </si>
  <si>
    <t>Tartu rajooni rõngu sovhoos Piigandi maaparandusobjekti kompleksremondi ekspluatatsiooni dokumentatsioon.</t>
  </si>
  <si>
    <t>Tartu rajoon Valguta kolhoosi Piigandi II maaparandusobjekti ekspluatatsiooni andmise toimik</t>
  </si>
  <si>
    <t>Valguta p/a Piigandi objekti maaparandus.</t>
  </si>
  <si>
    <t>692 ÜP</t>
  </si>
  <si>
    <t xml:space="preserve">Valguta kolhoos Piigandi objekti maaparandus (ümberprojekteerimine): </t>
  </si>
  <si>
    <t>P/a "Elva" Posti soo maaparanduse ühestaadiumiline projekt.</t>
  </si>
  <si>
    <t>Postisoo</t>
  </si>
  <si>
    <t>Tammeniidu pkr</t>
  </si>
  <si>
    <t>Elva rajooni p/a Elva Postisoo maaparanduse objekti ekspluatatsiooni andmise-vastuvõtmise toimik.</t>
  </si>
  <si>
    <t>PK-111 ja MV-251</t>
  </si>
  <si>
    <t xml:space="preserve">Rõngu sovhoosi Puidaku osakonna objekti ühestaadiumiline maaparandusprojekt. </t>
  </si>
  <si>
    <t>Puidaku</t>
  </si>
  <si>
    <t>A-4549</t>
  </si>
  <si>
    <t>Koruste pkr</t>
  </si>
  <si>
    <t>Rõngu sovh. Puidaku os.maaparandusprojekti ekspluatatsioonitee ehitamise projekt.</t>
  </si>
  <si>
    <t>A-6382</t>
  </si>
  <si>
    <t>Rõngu sovhoosi Puidaku osakonna maaparanduse objekti ekspluatatsiooni võtmise dokumentatsioon.</t>
  </si>
  <si>
    <t>Rõngu sovhoosi Puidaku osakonna ekspluatatsioonitee ja osalise maaparanduse ekspluatatsiooni andmise toimik.</t>
  </si>
  <si>
    <t>Rõngu sovhoosi Puidaku maaparanduse objekti täielik ekpluatatsiooni andmise toimik.</t>
  </si>
  <si>
    <t>Rõngu sovh. Puidaku I obj. Kultuurtehnilised tööd ekspluatatsiooni andmise dokumentatsioon.</t>
  </si>
  <si>
    <t>MV-1597</t>
  </si>
  <si>
    <t>Rõngu sovhoosi Puidaku I objekti kultuurtehniliste tööde tööprojekt.</t>
  </si>
  <si>
    <t>Elva p/a ühestaadiumiline maaparandusprojekt.</t>
  </si>
  <si>
    <t>Pulgaoja I</t>
  </si>
  <si>
    <t>A-2320</t>
  </si>
  <si>
    <t>Tartu rajooni p/a elva maaparandusobjekti ekspluatatsiooni andmise toimik.</t>
  </si>
  <si>
    <t>A-46722 (A-2320) PP-340</t>
  </si>
  <si>
    <t>150</t>
  </si>
  <si>
    <t>Elva sovhoosi Pulgaoja I maaparandusobjekti kompleksremondi tööprojekt.</t>
  </si>
  <si>
    <t>P/a Elva Pulgaoja äärse maaparanduse piirdekraavide kaevamise projekt.</t>
  </si>
  <si>
    <t>MV-581</t>
  </si>
  <si>
    <t>Elva sovh. Pulgaoja-äärse obj. Kultuurtehnilised tööd ekspluatatsiooni andmise dokumentatsioon.</t>
  </si>
  <si>
    <t>MV-1596</t>
  </si>
  <si>
    <t>Elva sovhoos Pulgaoja-äärse objekti kultuurtehniliste tööde tööprojekt.</t>
  </si>
  <si>
    <t>Elva sovhoosi Pulgaoja II maaparanduse II objekti ekspluatatsiooni andmise dokumentatsioon.</t>
  </si>
  <si>
    <t>Pulgaoja II</t>
  </si>
  <si>
    <t>Elva sovhoosi Pulgaoja II maaparandusobjekti I osa ekspluatatsiooni andmise dokumentatsioon.</t>
  </si>
  <si>
    <t>Elva sovhoosi Pulgaoja II maaparanduse I objekti ekspluatatsiooni andmsie dokumentatsioon.</t>
  </si>
  <si>
    <t>Elva rajoon kolhoos "Rõngu" drenaaži ehitus Väike Rõngu soos.</t>
  </si>
  <si>
    <t>Elva sovhoosi Pulgaoja II maaparandusobjekti ekspluatatsiooni andmise toimik.</t>
  </si>
  <si>
    <t>Sovhoos Teedla Kirepi peakraavi ja Rõnguoja äärse maaparanduse objektide kapitaalremondi projekt: seletuskiri, eelarve ja graafiline osa.</t>
  </si>
  <si>
    <t>Pulgaoja III</t>
  </si>
  <si>
    <t>MV-383</t>
  </si>
  <si>
    <t>Elva sovhoosi maaparanduse ekspluatatsiooni dokumentatsioon.</t>
  </si>
  <si>
    <t>Areng II</t>
  </si>
  <si>
    <t>Arengu sov.Arengu II maaparanduse proj. II</t>
  </si>
  <si>
    <t>A-422</t>
  </si>
  <si>
    <t>Sovhoos Areng (Laeva) Areng II maaparandusobjekti ekspluatatsiooni andmise dokumendid</t>
  </si>
  <si>
    <t>Sovhoos Areng (Laeva) Areng II maaparandusobjekti ekspluatatsiooni andmise dokumentatsioon</t>
  </si>
  <si>
    <t>A-422, PP-232</t>
  </si>
  <si>
    <t>Arengu sov.Aregngu III maaparanduse projekt</t>
  </si>
  <si>
    <t>Areng III</t>
  </si>
  <si>
    <t>A1215</t>
  </si>
  <si>
    <t>Sovhoos Areng (Laeva) Areng III maaparanduse objekti ekspluatatsiooni andmise dokumentatsioon</t>
  </si>
  <si>
    <t>A-1215</t>
  </si>
  <si>
    <t>Laeva katsesovh.  Areng IV   rek.tööprojekt</t>
  </si>
  <si>
    <t>Areng IV</t>
  </si>
  <si>
    <t>MV-1868</t>
  </si>
  <si>
    <t>Arengu sovh.Arengu IV Maap. Ühestaadiumiline projekt</t>
  </si>
  <si>
    <t>A-2666</t>
  </si>
  <si>
    <t>MV-1238</t>
  </si>
  <si>
    <t>Laeva katsesovh.  Areng IV maap.obj.   Tehnilise täiustamise  tehniline tööprojekt</t>
  </si>
  <si>
    <t>1238</t>
  </si>
  <si>
    <t>Laeva katsesovh.  Areng IV maap.obj.   tehnilise täiustamise  koondeelarve ümberarvutus</t>
  </si>
  <si>
    <t>A-422, PP232</t>
  </si>
  <si>
    <t>Sovhoos Areng (Laeva) Areng IV maaparanduse objekti ekspluatatsiooni andmise dokumentatsioon</t>
  </si>
  <si>
    <t>Laeva Katsesovhoosi  Areng IV maaparanduse rekonstrueerimise  ekspluatatsiooni andmise doimik</t>
  </si>
  <si>
    <t>Areng V</t>
  </si>
  <si>
    <t>A-2463</t>
  </si>
  <si>
    <t>Arengu sovhoosi (Laeva ) maaparanduse Areng V osa ekspluatatsioon i andmise dokumentatsioon</t>
  </si>
  <si>
    <r>
      <t xml:space="preserve">Arengu sovh.  Areng V ühestaadiumiline maaparanduprojekt </t>
    </r>
    <r>
      <rPr>
        <sz val="10"/>
        <color rgb="FFFF0000"/>
        <rFont val="Arial"/>
        <family val="2"/>
        <charset val="186"/>
      </rPr>
      <t>(projekti vahel 2 ajaloolist joonist 1929 ja 1936 .a)</t>
    </r>
  </si>
  <si>
    <t>Aruküla</t>
  </si>
  <si>
    <t>Puhja p/a Aruküla objekti maapar.projekt</t>
  </si>
  <si>
    <t>Härjanurme</t>
  </si>
  <si>
    <t>p/a Tõus Härjanurme maapar.rekonstr.projekt</t>
  </si>
  <si>
    <t>Tõus p/a Härjanurme soo maap. ühestaadiumiline projekt</t>
  </si>
  <si>
    <t>Tõus p/a Härjanurme  maap. projekt</t>
  </si>
  <si>
    <t>MV-427</t>
  </si>
  <si>
    <t>Uula sovh Härjanurme maaparandusobjekt ekspl andmise toimik</t>
  </si>
  <si>
    <t>KR-23</t>
  </si>
  <si>
    <t>Uula ühismajand  Härjanurme kultuurtehnilite tööde ekspl andmise dok</t>
  </si>
  <si>
    <t>MV-1821</t>
  </si>
  <si>
    <t>P/a Puhja Juuraku maaparandusobjekti ekspl andmise-võtmise dok</t>
  </si>
  <si>
    <t>PP-338</t>
  </si>
  <si>
    <t>Puhja kolh juraku objekti kultuurtehniliste tööde ekspl andmise dok</t>
  </si>
  <si>
    <t>Juraku</t>
  </si>
  <si>
    <t>MV-1822</t>
  </si>
  <si>
    <t>89</t>
  </si>
  <si>
    <t>Puhja sovhoosi Juraku maaparandusobejkti komplremondi tööprojekt</t>
  </si>
  <si>
    <t>A-2316</t>
  </si>
  <si>
    <t>Puhja kolhoosi Juraku objekti kultuurtehniliste tööde tööprojekt</t>
  </si>
  <si>
    <t>Laeva katsesovh sovh. Haavamõisa maaparanduse tööprojekt</t>
  </si>
  <si>
    <t>Haavamõisa</t>
  </si>
  <si>
    <t>MV-1679</t>
  </si>
  <si>
    <t>Järveküla I</t>
  </si>
  <si>
    <t>7+4</t>
  </si>
  <si>
    <t>Puhja kolh.Järveküla soo maaparanduse  projekt</t>
  </si>
  <si>
    <t>Laeva katsesovh sovh. Haavamõisa maaparanduse objekti ekspluatatsiooni andmise dokumentatsioon</t>
  </si>
  <si>
    <t>P/a Puhja obj Järveküla soo II ekspl andmise  akt</t>
  </si>
  <si>
    <t>MV- 171</t>
  </si>
  <si>
    <t>P/a Puhja  maaparanduse obj ekspl andmise-vastuvõtmise toimik</t>
  </si>
  <si>
    <t>PP-218 (9723)</t>
  </si>
  <si>
    <t>Puhja sovh maaparandusobjekti ekspl andmise-vastuvõtmise dok</t>
  </si>
  <si>
    <t>Laeva sovh. Kämara maaparandusprojekt</t>
  </si>
  <si>
    <t>Kämara</t>
  </si>
  <si>
    <t>Puhja kolh Järveküla maaparandusobj rek  ekspl andmise toimik</t>
  </si>
  <si>
    <t>P/a Puhja maaparanduse osaline ekspl andmise-vastuvõtmise toimik</t>
  </si>
  <si>
    <t>Tähtvere Kkatsemajandi (Laeva sovhoos) Kärevere osakonna Kämara maaparanduse ekspluatatsiooni andmise dokumentatsioon</t>
  </si>
  <si>
    <t>ELVI Tähtvere katsebaasdi  (Laeva sovhoos) Kärevere osakonna Kämara drenaazkuivenduse ekspluatatsiooni andmise dokumentatsioon</t>
  </si>
  <si>
    <t xml:space="preserve"> Tähtvere katsebaasdi  (Laeva sovhoos) Kärevere osakonna Kämara drenaazisüsteemide ekspluatatsiooni andmise dokumentatsioon</t>
  </si>
  <si>
    <t>PP-197 (5712)</t>
  </si>
  <si>
    <t>PP-1975712</t>
  </si>
  <si>
    <t>Laeva sovhoosi   Kämara maaparanduse  ekspluatatsiooni andmise dokumentatsioon</t>
  </si>
  <si>
    <t>Järveküla II</t>
  </si>
  <si>
    <t>10+6</t>
  </si>
  <si>
    <t>Puhja kolh.Järveküla II maapar. (jooniste vahel 2002.a projekt Puhja 110/15/6 alajaama ümbruse kuivendus 6 lk)</t>
  </si>
  <si>
    <t>Puhja kolh.Järveküla maapar.rekonstr.projekt</t>
  </si>
  <si>
    <t>P/a Puhja maapar.rekonstr.projekt</t>
  </si>
  <si>
    <t>Puhja kolh.Järveküla peakraavi äärse maa-ala maaparanduse ühestaadiumiline projekt</t>
  </si>
  <si>
    <t>Puhja kolh.Järveküla  obj.kogujakraavide kap.rem. (2 ekspl)</t>
  </si>
  <si>
    <t xml:space="preserve">Tartu raj Puhja sovh Järveküla maaparanduse II koml </t>
  </si>
  <si>
    <t>Puhja sovh Kaimi maaparandusobj täielik ekspl andmise  toimik</t>
  </si>
  <si>
    <t>Kaimi</t>
  </si>
  <si>
    <t>Uula sovhoosi Kaimi ekspl andmise toimik</t>
  </si>
  <si>
    <t>Uula sovhoos Kaimi  maaparanduse tehniline tööprojekt</t>
  </si>
  <si>
    <t>152</t>
  </si>
  <si>
    <t>Puhja sovh Kaimi maaparandusobjekti kompl rem tööprojekt</t>
  </si>
  <si>
    <t>Uula sovh Keskuse maaparandusobjekt ekspl andmise toimik</t>
  </si>
  <si>
    <t>Keskuse objekti drenaažikollektori rem ekspl andmise dok (2 eksp)</t>
  </si>
  <si>
    <t>OÜ Heko Põld Keskuse objekti kõlvik 128 rek ekspl toimik ( koos eelarvega teine ekspl)</t>
  </si>
  <si>
    <t>MB-1898</t>
  </si>
  <si>
    <t>Puhja sovh Keskuse kuluurtehnika ekspl toimik</t>
  </si>
  <si>
    <t>MV- 1292</t>
  </si>
  <si>
    <t>Puhja P/a Koiduaru maaparanduse obj ekspl andmise dok</t>
  </si>
  <si>
    <t>Koiduaru</t>
  </si>
  <si>
    <t>Puhja kolh.Koiduaru obj maaparandusprojekt</t>
  </si>
  <si>
    <t>143 a</t>
  </si>
  <si>
    <t>Leegi I</t>
  </si>
  <si>
    <t>Uula sovh Leegi osakonna maaparanduse projektülesande väljakute XII ja XXV tööjoonised</t>
  </si>
  <si>
    <t>Puhja sovh.Nasja obj. tehniline täiustamine tehnilne tööprojekt</t>
  </si>
  <si>
    <t>MV-111</t>
  </si>
  <si>
    <t>Uula sovhoosi Leegi osakonna kuivendussüsteemide mahamärkimine</t>
  </si>
  <si>
    <t>S-143a</t>
  </si>
  <si>
    <t>Uula sovhoosi Leegi osakonna maaparanduse ekspl andmise dok</t>
  </si>
  <si>
    <t>Uula sovhoosi Leegi osakonna maaparanduse ekspl andmise toimik</t>
  </si>
  <si>
    <t>MV 303 ja PP-215</t>
  </si>
  <si>
    <t>Leegi II</t>
  </si>
  <si>
    <t>Uula sovh maaparanduse ekspl dok</t>
  </si>
  <si>
    <t>Uula sovhoosi Leegi osakonna II maaparanduse obj ekspl andmise toimik</t>
  </si>
  <si>
    <t>8296 (PP-213)</t>
  </si>
  <si>
    <t>8297 (PP-213)</t>
  </si>
  <si>
    <t>Puhja kolh Leegi II objekti rek ekpl toimik</t>
  </si>
  <si>
    <t>Arengu sovh. Kärevere osak.ühestaadiumiline  I osa maaparandusprojekt</t>
  </si>
  <si>
    <t>Kärevere I</t>
  </si>
  <si>
    <t>MV-1851</t>
  </si>
  <si>
    <t>Puhja sovh Mäeselja kultuurtehnika objekti ekspl andmise toimik</t>
  </si>
  <si>
    <t>Mäeselja</t>
  </si>
  <si>
    <t>MV -1405</t>
  </si>
  <si>
    <t>P/a Puhja maaparanduse kogujakraavide ekpl toimk</t>
  </si>
  <si>
    <t>Mõisavahe</t>
  </si>
  <si>
    <t>MV-121</t>
  </si>
  <si>
    <t>Puhja sovh Mõisanurme obje kultuurtehnika</t>
  </si>
  <si>
    <t>MV-1652</t>
  </si>
  <si>
    <t>A-3732</t>
  </si>
  <si>
    <t>Laeva sovhoosi Kärevere I maaparanduse ekspluatatsiooni andmise dokumentatsioon</t>
  </si>
  <si>
    <t>Mõisanurme</t>
  </si>
  <si>
    <t>Puhja kolh. Mõisanurme maapar.projekt</t>
  </si>
  <si>
    <t>P/a Puhja Udernasoo maaparandus ühestaadiumiline projekt</t>
  </si>
  <si>
    <t>Laeva sovhoosi Kärevere I maaparanduse objekti ekspluatatsiooni andmise dokumentatsioon</t>
  </si>
  <si>
    <t>Laeva Katsesovhoosi Kärevere I  objekti kultuurtehniliste tööde ekspluatatsiooni andmise dokumentatsioon</t>
  </si>
  <si>
    <t>MV-1553</t>
  </si>
  <si>
    <t>Arengu sovh. Kärevere osak. Kärevere II  maaparandusprojekt</t>
  </si>
  <si>
    <t>Kärevere II</t>
  </si>
  <si>
    <t>58</t>
  </si>
  <si>
    <t>Laeva sovhoosi Kärevere II objekti kapitaalremondi tehniline tööprojekt</t>
  </si>
  <si>
    <t>MS-58</t>
  </si>
  <si>
    <t>Laeva sovhoosi Kärevere II maaparanduse ekspluatatsiooni andmise dokumentatsioon</t>
  </si>
  <si>
    <t>A-3932</t>
  </si>
  <si>
    <t>A-3752</t>
  </si>
  <si>
    <t>Laeva katsesovhoosi Laeva-Kärevere tee kap.rem. Ekspl. Akt</t>
  </si>
  <si>
    <t>Laeva sovhoosi Kärevere II objekti kompleksremondi ekspluatatsiooni andmise dokumentatsioon</t>
  </si>
  <si>
    <t>Arengu sovh. Kärevere osak. Kärevere III maaparandusprojekt</t>
  </si>
  <si>
    <t>Kärevere III</t>
  </si>
  <si>
    <t>A-4541</t>
  </si>
  <si>
    <t>Laeva sovhoosi Kärevere III maaparanduse ekspluatatsiooni andmise dokumentatsioon</t>
  </si>
  <si>
    <t>Kärevere IV</t>
  </si>
  <si>
    <t>A-4925</t>
  </si>
  <si>
    <t>Laeva sovh.Kärevere IV  maaparandusobjekti tehn.täiustamise tööprojekt, rek.</t>
  </si>
  <si>
    <t>MV-1147</t>
  </si>
  <si>
    <t>Laeva sovh.Kärevere osak.Kärevere IV osa maaparandusprojekt, (kalkad 13 joonist eraldi ümbrikus)</t>
  </si>
  <si>
    <t>51 a</t>
  </si>
  <si>
    <t>52 a</t>
  </si>
  <si>
    <t>Laeva sovhoosi Kärevere IV maaparandusobjekti ekspluatatsiooni andmise dokumentatsioon</t>
  </si>
  <si>
    <t>Laeva sovhoosi Kärevere IV maaparandusobjekti ekspluatatsiooni andmise toimik</t>
  </si>
  <si>
    <t>Laeva sovhoosi Kärevere osakonna IV tee ehituse maaparanduse ekspluatatsiooni andmise toimik</t>
  </si>
  <si>
    <t>Maailmapank</t>
  </si>
  <si>
    <t>Laeva MÜ Laeva jõe keskjooksu valgala kuiv.-süsteemide korrastustööde projekt  I, II, II köide  + II köide 2 kausta jooniseid</t>
  </si>
  <si>
    <t>Töö M-34 WB 32-98P</t>
  </si>
  <si>
    <t>Laeva Maailmapank</t>
  </si>
  <si>
    <t>Laeva Maaparandusühistu laeva objekti kuivendussüsteemide korrastamise ekspluatatsiooniakt, PÄEVIK, Joonised</t>
  </si>
  <si>
    <t>WB-98E</t>
  </si>
  <si>
    <t>WB-98E,      PP-1692</t>
  </si>
  <si>
    <t>Laeva Katse-sovh. Müüri tandri kuivenduse tööprojekt</t>
  </si>
  <si>
    <t>Müüri</t>
  </si>
  <si>
    <t xml:space="preserve">Kaeva Katsesovhoosi Müüri tandri kuivenduskompleks nr  2 ekspluatatsiooni andmise dokumentatsioon </t>
  </si>
  <si>
    <t xml:space="preserve">Kaeva Katsesovhoosi Müüri tandri kuivenduse  kompl. nr  1 ja 3 lõplik ekspluatatsiooni andmise dokumentatsioon </t>
  </si>
  <si>
    <t>Laeva Katsesovh.Ojari maaparanduse tehniline tööprojekt</t>
  </si>
  <si>
    <t>Ojari</t>
  </si>
  <si>
    <t>Laeva Katsesovh.Ojari maaparanduse kompleks nr 1  ekspluatatsiooni andmise dokumentatsioon</t>
  </si>
  <si>
    <t>Laeva sovh.Ojari maaparanduseobjekti  osaliselt kompleks nr 2  ekspluatatsiooni andmise dokumentatsioon</t>
  </si>
  <si>
    <t>Laeva sovh.Ojari maaparanduseobjekti   kompleks nr 3  lõplik ekspluatatsiooni andmise dokumentatsioon</t>
  </si>
  <si>
    <t>Laeva sovh.Ojari maaparanduse  kompleks nr 4 (tee)  ekspluatatsiooni andmise dokumentatsioon</t>
  </si>
  <si>
    <t>Laeva sovh.Ojari maaparandusobjekti kultuurtehnika    ekspluatatsiooni andmise dokumentatsioon</t>
  </si>
  <si>
    <t>MV-173</t>
  </si>
  <si>
    <t>Laeva katsesovhoosi . Söemurru I maaparandusobjekti tehn.täiustamise tehniline tööprojekt,   rek.</t>
  </si>
  <si>
    <t>Söemurru</t>
  </si>
  <si>
    <t>MV-1237</t>
  </si>
  <si>
    <t>Laeva sovh.Söemurru maaparandusprojekt</t>
  </si>
  <si>
    <t>A-6189</t>
  </si>
  <si>
    <t>Laeva sovh.Söemurru I  maaparandusobjekti tehnilise täiustamise ekspluatatsiooni andmise dokumentatsioon</t>
  </si>
  <si>
    <t>Laeva sovh.Söemurru I  maaparandusobjekti  ekspluatatsiooni andmise dokumentatsioon</t>
  </si>
  <si>
    <t xml:space="preserve">Nõgiaru sovh.Aiamaa I maaparanduse maaparandusprojekt </t>
  </si>
  <si>
    <t>Aiamaa I</t>
  </si>
  <si>
    <t>A-4153</t>
  </si>
  <si>
    <t>Nõgiaru sovh.maaapprojekti koostamiseks tehtud  mullavaliku kultuurtrhnilise ja agronoomilise uurimise materjalid</t>
  </si>
  <si>
    <t>Nõo sovhoosi Aiamaa I maaparandusobjekti ekspluatatsiooni andmise dokumentatsioon</t>
  </si>
  <si>
    <t>p/a "Edasi" (Nõo sovhoosi) Aiamaa I maaparandusobjekti rekonstrueerimise projekt ekspluatatsiooni andmise dokumentatsioon</t>
  </si>
  <si>
    <t>KR-45</t>
  </si>
  <si>
    <t>MV-1189</t>
  </si>
  <si>
    <t>Nõo sovhoosi Valgeristi ( Aiamaa I ) kultuurtehnika obj. Ekspluatatsiooni andmise  toimik</t>
  </si>
  <si>
    <t>Nõo sovhoosi  Aiamaa I  kultuurtehnika obj. Ekspluatatsiooni andmise  toimik</t>
  </si>
  <si>
    <t>MV-1496</t>
  </si>
  <si>
    <t>Nõo sovh.Aiamaa kult.tehnika tööprojekt</t>
  </si>
  <si>
    <t>754</t>
  </si>
  <si>
    <t>P/a "Edasi" Aiamaa II maaparanduseobjekti Uurimistööde toimik</t>
  </si>
  <si>
    <t>Aiamaa II</t>
  </si>
  <si>
    <t xml:space="preserve">P/a "Edasi" Aiamaa II maaparanduseobjekti ekspluatatsioonitee ehitamise projekt </t>
  </si>
  <si>
    <t>PK-314</t>
  </si>
  <si>
    <t>Edasi p/a  kolh.Aiamaa II maaparandusobjekti maaparandusprojekt</t>
  </si>
  <si>
    <t xml:space="preserve">Aiamaa II </t>
  </si>
  <si>
    <t>A-4921</t>
  </si>
  <si>
    <t>Edasi p/a  kolh.Aiamaa III maaparanduse projekt</t>
  </si>
  <si>
    <t>Aiamaa III</t>
  </si>
  <si>
    <t>Edasi p/a  kolh (Nõo sovh) Aiamaa II maaparandusobjekti ekspluatatsiooni toimik</t>
  </si>
  <si>
    <t>19, 20</t>
  </si>
  <si>
    <t>MV-</t>
  </si>
  <si>
    <t>68123 (PP-691)</t>
  </si>
  <si>
    <t>Nõo sovh.Aiamaa IV maaparanduse tööprojekt</t>
  </si>
  <si>
    <t>Aiamaa IV</t>
  </si>
  <si>
    <t>Nõo sovh.Aiamaa IV maaparanduse ekspluatatsiooni andmise dokumentatsioon</t>
  </si>
  <si>
    <t>1229851,PP-1521</t>
  </si>
  <si>
    <t>Nõo kolh..Aiamaa IV maaparanduse 3. ja 6 kompleksi  ekspluatatsiooni andmise dokumentatsioon</t>
  </si>
  <si>
    <t>Nõo kolh..Aiamaa IV maaparanduse 2. ja 5 kompleksi  ekspluatatsiooni andmise dokumentatsioon</t>
  </si>
  <si>
    <t>Nõo sovh. Tamsa osak.Enno maaparandusprojekt</t>
  </si>
  <si>
    <t>Nõo sovh. Altmäe maaparanduse tehniline tööprojekt</t>
  </si>
  <si>
    <t>Altmäe</t>
  </si>
  <si>
    <t>Nõo sovhoosi Altmäe maaparanduse objekti ekspl. Andmise toimik</t>
  </si>
  <si>
    <t>71050  (PP-927)</t>
  </si>
  <si>
    <t>Nõo sovh.Keskuse osak.Ambre .maaparandusprojekti IV osa</t>
  </si>
  <si>
    <t>Ambre</t>
  </si>
  <si>
    <t>A-2325</t>
  </si>
  <si>
    <t>Nõo sovh.Keskuse (Ambre) .maaparanduse  IV osa osaline ekspl. andmise toimik</t>
  </si>
  <si>
    <t>A-2325 (PP-297)</t>
  </si>
  <si>
    <t>Nõo sovh.Keskuse (Ambre) maaparanduse  IV osa osaline ekspl. Andmise dokumentatsioon</t>
  </si>
  <si>
    <t>Nõo sovh. Tamsa osak.Enno maaparandusobjekti osaline ekspl.toimik</t>
  </si>
  <si>
    <t>67154 (PP-610)</t>
  </si>
  <si>
    <t>Nõo sovh. Tamsa osak.Enno maaparanduse  ekspl.toimik</t>
  </si>
  <si>
    <t>Nõo sovh.Laguja osak.II obj. Maaparandusprojekt</t>
  </si>
  <si>
    <t>Etsaste</t>
  </si>
  <si>
    <t>Nõo sovh.Laguja osak.II ja III maaparandusobjekti ekspluatatasioonitee  projekt (Etsaste-Kääni tee)</t>
  </si>
  <si>
    <t>A-6202</t>
  </si>
  <si>
    <t>Nõo sovh.Laguja osak I maaparandusobjekti ekspluatatasiooni andmise toimik</t>
  </si>
  <si>
    <t>A-4931 (PP-514)</t>
  </si>
  <si>
    <t>Nõo sovh. Kahna maaparandusprojekt</t>
  </si>
  <si>
    <t>Kahna</t>
  </si>
  <si>
    <t>Nõo sovh. Kahna I maaparandusprojekti ekspluatatsiooni toimik</t>
  </si>
  <si>
    <t xml:space="preserve"> 73021 (PP-1061)</t>
  </si>
  <si>
    <t>Nõo sovh. Kahna II maaparandusprojekti ekspluatatsiooni toimik</t>
  </si>
  <si>
    <t>Karujärve I</t>
  </si>
  <si>
    <t>Lenini-nim. Kolh (Nõo spovh).Karujärve I maaparandusprojekti ekspluatatsiooni võtmise toimik</t>
  </si>
  <si>
    <t>8485 (PP-153)</t>
  </si>
  <si>
    <t>Lenini-nim. Kolh.Karujärve I maaparandusprojekt</t>
  </si>
  <si>
    <t>MV-1595</t>
  </si>
  <si>
    <t>Nõo sovh.Karujärve I maaparandusprojekti rek. ekspluatatsiooni  toimik</t>
  </si>
  <si>
    <t>karujärve I</t>
  </si>
  <si>
    <t>Uus Elu p/a Karujärve II  maaparanduse projekt</t>
  </si>
  <si>
    <t>Karujärve II</t>
  </si>
  <si>
    <t>MV-381</t>
  </si>
  <si>
    <t>MV-1424</t>
  </si>
  <si>
    <t>V.I.Lenini nim sovh (Nõo sovh.) Karujärve III maaparanduse ekspluatatsiooni andmise toimik</t>
  </si>
  <si>
    <t>8485  PP-153</t>
  </si>
  <si>
    <t>Nõo sovh.Karujärve II maapar.rekonstrueerimise projekt</t>
  </si>
  <si>
    <t>P/a edasi (Nõo sovh.) Karujärve II maaparandusobjekti  ekspluatatsiooni andmise toimik</t>
  </si>
  <si>
    <t>MV- 381a</t>
  </si>
  <si>
    <t>Edasi p/a Karujärve II maaparanduse projekt + 381 A täiendatud projekt</t>
  </si>
  <si>
    <t xml:space="preserve">Nõgiaru sovh. Kasavere maaparandusprojekt </t>
  </si>
  <si>
    <t>Kasavere</t>
  </si>
  <si>
    <t>Nõo sovh. Kasavere maaparanduse I obj. Ekspluatasiooni andmise toimik</t>
  </si>
  <si>
    <t>Nõo sovh.Keeri I kult.tehniliste tööde tööprojekt</t>
  </si>
  <si>
    <t>Keeri I</t>
  </si>
  <si>
    <t>MV-1458</t>
  </si>
  <si>
    <t>MV-1470</t>
  </si>
  <si>
    <t>Keeri II</t>
  </si>
  <si>
    <t>Nõo sovh.Keeri II kult.tehniliste tööde ekspluatatsiooni andmise toimik</t>
  </si>
  <si>
    <t>Nõo sovh.Keeri II kult.tehniliste tööde tööprojekt</t>
  </si>
  <si>
    <t>Nõo sovh.Keeri I kult.tehniliste tööde ekspluatatsiooni andmise toimik</t>
  </si>
  <si>
    <t>Nõo sovh.Ketneri  kult.tehniliste tööde ekspluatatsiooni andmise toimik</t>
  </si>
  <si>
    <t>Ketneri</t>
  </si>
  <si>
    <t>MV1389</t>
  </si>
  <si>
    <t>MV-1389</t>
  </si>
  <si>
    <t>Kolga</t>
  </si>
  <si>
    <t>PP-440 A-4524</t>
  </si>
  <si>
    <t>p/a Edasi (Nõo sovh)  Kolga maaparandusobjekti  sisetee ekspluatatsiooni andmise dokumentatsioon</t>
  </si>
  <si>
    <t>Nõo sovh(p/a Edasi) Kolga maaparandusobjekti  ekspluatatsiooni andmise dokumentatsioon</t>
  </si>
  <si>
    <t>A-4524</t>
  </si>
  <si>
    <t>Uula sovhoosi Puskari maaparanduse objekti ekspluatatsiooni andmise dokumentatsioon</t>
  </si>
  <si>
    <t>Puskari</t>
  </si>
  <si>
    <t>A-4932</t>
  </si>
  <si>
    <t>Uula sovhoosi Puskari maaparanduse võtmise toimik</t>
  </si>
  <si>
    <t>511</t>
  </si>
  <si>
    <t>Uula sovhoosi Puskari objekti ühe staadiumiline maaparandusprojekt</t>
  </si>
  <si>
    <t>Põllumäe maaparandusobjekti ekspluatatsiooni andmise toimik</t>
  </si>
  <si>
    <t>Põllumäe</t>
  </si>
  <si>
    <t>A-4929</t>
  </si>
  <si>
    <t>Põllumäe objekti kult.tehniliste tööde ekspluatatsiooni andmise dokumentatsioon</t>
  </si>
  <si>
    <t>MV-1768</t>
  </si>
  <si>
    <t>1768</t>
  </si>
  <si>
    <t>Puhja kolhoosi Põllumäe objekti kultuurtehniliste tööde tööprojekt</t>
  </si>
  <si>
    <t>527</t>
  </si>
  <si>
    <t>Uula sovhoosi Põllumäe objekti ühestaadiumiline maaparandusprojekt</t>
  </si>
  <si>
    <t>Ridaküla maaparandusobjekti ekspluatatsiooni andmise toimik</t>
  </si>
  <si>
    <t>Ridaküla</t>
  </si>
  <si>
    <t>773</t>
  </si>
  <si>
    <t>Puhja sovh. Ridaküla objekti maaparandusprojekt</t>
  </si>
  <si>
    <t>Saareküla maaparandusobjekti ekspluatatsiooni andmise toimik</t>
  </si>
  <si>
    <t>Saareküla</t>
  </si>
  <si>
    <t>A-6204AK</t>
  </si>
  <si>
    <t>Uula sovhoosi Saareküla maaparandusobjekti ekspluatatsiooni andmise toimik</t>
  </si>
  <si>
    <t>556</t>
  </si>
  <si>
    <t>Uula sovhoosi Saareküla objekti ühestaadiumiline maaparandusprojekt</t>
  </si>
  <si>
    <t>A6204AK</t>
  </si>
  <si>
    <t>Savikoja maaparandusobjekti ekspluatatsiooni andmise dokumentatsioon</t>
  </si>
  <si>
    <t>Savikoja</t>
  </si>
  <si>
    <t>A-4923</t>
  </si>
  <si>
    <t>Puhja sovh. Savikoja kuivendusobjekti tehn.seisukorra parandamise ekspluatatsiooni andmise dokumentatsioon</t>
  </si>
  <si>
    <t>MV-1743</t>
  </si>
  <si>
    <t>1743</t>
  </si>
  <si>
    <t>Puhja sovhoosi Savikoja kuivenduse objekti tehnilise seisukorra parandamise tööprojekt</t>
  </si>
  <si>
    <t>175</t>
  </si>
  <si>
    <t>Puhja sovhoosi Savikoja maaparandusobjekti kompleksremondi tööprojekt</t>
  </si>
  <si>
    <t>MS-175</t>
  </si>
  <si>
    <t>529</t>
  </si>
  <si>
    <t>Puhja p/a Savikoja objekti ühestaadiumiline maaparandusprojekt</t>
  </si>
  <si>
    <t>Tõusu</t>
  </si>
  <si>
    <t>129</t>
  </si>
  <si>
    <t>P/a "Tõusu" maaparanduse projekt</t>
  </si>
  <si>
    <t>Elva rajooni p/a Tõusu maaparanduse objekti ekspluatatsiooni andmise- vastuvõtmise toimik</t>
  </si>
  <si>
    <t>7312, PP-129</t>
  </si>
  <si>
    <t>7312, PP-252</t>
  </si>
  <si>
    <t>252</t>
  </si>
  <si>
    <t>P/a "Tõusu" maaparanduse projekt (ümberprojekteerimine)</t>
  </si>
  <si>
    <t>Tõusu kuivendusobjekti ekspluatatsiooni andmise akt</t>
  </si>
  <si>
    <t>Tartu rajooni Puhja sovhoosi Vahemetsa II maaparandusobjekti ekspluatatsiooni toimik</t>
  </si>
  <si>
    <t>Vahemetsa II</t>
  </si>
  <si>
    <t>186</t>
  </si>
  <si>
    <t>Puhja sovh. Vahemetsa II maaparanduse kompleksremondi tööprojekt</t>
  </si>
  <si>
    <t>MS-186</t>
  </si>
  <si>
    <t>1042</t>
  </si>
  <si>
    <t>Uula sovhoosi Vahemetsa II maaparandus</t>
  </si>
  <si>
    <t>Uula sovhoosi Vilka maaparanduse objekti ekspluatatsiooni andmise toimik</t>
  </si>
  <si>
    <t>Vilka</t>
  </si>
  <si>
    <t>208</t>
  </si>
  <si>
    <t>Puhja kolh. Vilka maaparandusobjekti kompleksremondi tööprojekt</t>
  </si>
  <si>
    <t>MS-208</t>
  </si>
  <si>
    <t>761</t>
  </si>
  <si>
    <t>Uula sovh. Vilka objekti maaparandus</t>
  </si>
  <si>
    <t>Uula sovhoosi Vihavu I maaparandusobjekti ekspluatatsiooni andmise toimik</t>
  </si>
  <si>
    <t>Vihavu I</t>
  </si>
  <si>
    <t>A-2324</t>
  </si>
  <si>
    <t>Vihavu osakonna sisetee rekonstrueerimise ekspluatatsiooni andmise toimik</t>
  </si>
  <si>
    <t>Vihavu</t>
  </si>
  <si>
    <t>PK-222</t>
  </si>
  <si>
    <t>Uula sovhoosi Vihavu II maaparanduse objekti eksluatatsiooni andmise toimik</t>
  </si>
  <si>
    <t>Vihavu II</t>
  </si>
  <si>
    <t>Uula sovhoosi Vihavu osakonna sisetee rekonstrueerimise projekt</t>
  </si>
  <si>
    <t>288</t>
  </si>
  <si>
    <t>Uula sovhoosi VIHAVU ja LEEGI osakondade maaparandiuse projektülesanne I köide. Tekstiilne osa</t>
  </si>
  <si>
    <t>PP-288</t>
  </si>
  <si>
    <t>386</t>
  </si>
  <si>
    <t>Uula sovhoosi Vihavu osakonna ühestaadiumiline maaparandusprojekt</t>
  </si>
  <si>
    <t>A-3736</t>
  </si>
  <si>
    <t>Uula sovhoosi Võllinge I maaparanduse objekti eksluatatsiooni andmise toimik</t>
  </si>
  <si>
    <t>Võllinge I</t>
  </si>
  <si>
    <t>Uula sovhoosi Võllinge II maaparandusobjekti eksluatatsiooni andmise toimik</t>
  </si>
  <si>
    <t>Võllinge II</t>
  </si>
  <si>
    <t>Uula sovhoosi Võlline I maaparandusobjekti eksluatatsiooni andmise toimik</t>
  </si>
  <si>
    <t>Uula sovhoosi Võllinge maaparandusobjektil endise Köhe talu hoonete likvideerimise toimik</t>
  </si>
  <si>
    <t>Võllinge</t>
  </si>
  <si>
    <t>MV-783</t>
  </si>
  <si>
    <t>800</t>
  </si>
  <si>
    <t>Uula sovhoosi Võllinge II osa maaparanduse projekt</t>
  </si>
  <si>
    <t>MV-800</t>
  </si>
  <si>
    <t>679</t>
  </si>
  <si>
    <t>Uula sovh. Võllinge objekti maaparandusprojekt</t>
  </si>
  <si>
    <t>Võsivere I maaparandusobjekti ekspluatatsiooni andmise dokumentatsioon</t>
  </si>
  <si>
    <t>Võsivere I</t>
  </si>
  <si>
    <t>7312, (PP-129)</t>
  </si>
  <si>
    <t>7312, (PP-252)</t>
  </si>
  <si>
    <t>Võsivere II maaparandusobjekti eksluatatsiooni võtmise dokumentatsioon</t>
  </si>
  <si>
    <t>Võsivere II</t>
  </si>
  <si>
    <t>A-4920</t>
  </si>
  <si>
    <t>1601</t>
  </si>
  <si>
    <t>Puhja sovhoosi Võsivere II kultuurtehniliste tööde tööprojekt</t>
  </si>
  <si>
    <t>MV-1601</t>
  </si>
  <si>
    <t>501</t>
  </si>
  <si>
    <t>P/a "Tõusu" Võsivere objekti ühestaadiumiline maaparandusprojekt</t>
  </si>
  <si>
    <t>Võsivere</t>
  </si>
  <si>
    <t>358</t>
  </si>
  <si>
    <t>P/a "Tõusu" ühestaadiumiline maaparandusprojekt</t>
  </si>
  <si>
    <t>A-2318</t>
  </si>
  <si>
    <t>Tartu raj. Uula sovh. Võsivere III maaparandusobjekti ekspluatatsiooni võtmise akt</t>
  </si>
  <si>
    <t>Võsivere III</t>
  </si>
  <si>
    <t>MV-1101</t>
  </si>
  <si>
    <t>Tartu rajooni p/a "Tõusu" maaparandusobjekti ekspluatatsiooni andmise toimik</t>
  </si>
  <si>
    <t>1101</t>
  </si>
  <si>
    <t>Uula sovhoosi Võsivere III maapoaranduse tehniline tööprojekt</t>
  </si>
  <si>
    <t>252a</t>
  </si>
  <si>
    <t>Tartu raj. p/a "Tõus" maaparandusprojekt (ühestaadiumiline) Lisa finants-eelarvelised arvutused täiendavateks töödeks.</t>
  </si>
  <si>
    <t>Uula poldri I ehitusjärgu 3. ja 4. kompleksi ekspluatatsiooni toimik</t>
  </si>
  <si>
    <t>Uula polder</t>
  </si>
  <si>
    <t>Uula kolhoosi Uula poldri I ehitusjärgu 1. kompleksi (kaitsetammid) ekspluatatsiooni andmise dokumentatsioon</t>
  </si>
  <si>
    <t>Uula poldri II ehit. Jrk. ekspluatatsiooni andmise dokumentatsioon</t>
  </si>
  <si>
    <t>Uula kolhoosi Uula poldri II ehitusjärgu ekspluatatsiooni andmise dokumentatsioon</t>
  </si>
  <si>
    <t>Puhja sovhoosi Uula poldri pumpla ehituse ekspluatatsiooni andmise dokumentatsioon</t>
  </si>
  <si>
    <t>PV</t>
  </si>
  <si>
    <t>328</t>
  </si>
  <si>
    <t>Uula poldri tööprojekt</t>
  </si>
  <si>
    <t>1451</t>
  </si>
  <si>
    <t xml:space="preserve">Tartu rajooni Puhja sovhoosi Uula poldri tööprojekt I ehitusjärk </t>
  </si>
  <si>
    <t>Puhja sovhoosi Uula maaparandusehitise ehitusgeoloogia aruanne</t>
  </si>
  <si>
    <t>1452</t>
  </si>
  <si>
    <t>Puhja sovhoosi Uula poldri tööprojekt I ehitusjärk</t>
  </si>
  <si>
    <t>E-60</t>
  </si>
  <si>
    <t>Puhja sovhoos Keskuse maaparanduse ekspluatatsiooni toimik</t>
  </si>
  <si>
    <t>1454</t>
  </si>
  <si>
    <t>1635</t>
  </si>
  <si>
    <t>Uula kolhoosi ( Puhja sovhoos) Uula poldri II ehitusjärgu juurdetulevad tööd</t>
  </si>
  <si>
    <t>Tartu rajooni Puhja sovhoosi Uula poldi tööprojekt I ehitusjärk</t>
  </si>
  <si>
    <t>EG</t>
  </si>
  <si>
    <t>Tartu rajooni Puhja sovhoosi Uula poldri täiendavate ehitusgeoloogiliste uurimiste aruanne</t>
  </si>
  <si>
    <t>Tartu rajooni Puhja sovhoosi Uula poldri tööprojekt</t>
  </si>
  <si>
    <t>1699</t>
  </si>
  <si>
    <t xml:space="preserve">Sangla </t>
  </si>
  <si>
    <t>WB-69-99-P</t>
  </si>
  <si>
    <t>WB 69/1-00E</t>
  </si>
  <si>
    <t>Kuivendussüsteemide korrastustööde (WB 69/1-00E) I osa</t>
  </si>
  <si>
    <t>Sangla peakraav</t>
  </si>
  <si>
    <t>WB-69-99-P ( PP- 1699)</t>
  </si>
  <si>
    <t>WB 69/2-00E</t>
  </si>
  <si>
    <t>Kuivendussüsteemide korrastustööde (WB 69/2-00E) II osa</t>
  </si>
  <si>
    <t>1396</t>
  </si>
  <si>
    <t>Puhja sovhoosi Keskuse tiigi ehitamise tehniline tööprojekt</t>
  </si>
  <si>
    <t>Keskuse tiik</t>
  </si>
  <si>
    <t>MV-1396</t>
  </si>
  <si>
    <t>Puhja valla Rämsi biotiikide puhastamise lihtsustatud ehitusprojekt</t>
  </si>
  <si>
    <t>Rämsi biotiik</t>
  </si>
  <si>
    <t>1646</t>
  </si>
  <si>
    <t>Puhja sovhoosi Mõisanurme väetiseturba tootmisala ettevalmistamine</t>
  </si>
  <si>
    <t>MV-1646</t>
  </si>
  <si>
    <t>974</t>
  </si>
  <si>
    <t>Tartu rajooni Tartu-Puhja 15 kV liini ümbertõstmine</t>
  </si>
  <si>
    <t>Tartu-Puhja</t>
  </si>
  <si>
    <t>PP-974</t>
  </si>
  <si>
    <t>24</t>
  </si>
  <si>
    <t>Tartu rajooni Puhja sovhoosi kuivendatud maade ja kuivendussüsteemide tehnilise seisukorra hindamine</t>
  </si>
  <si>
    <t>Puhja</t>
  </si>
  <si>
    <t>TS-24</t>
  </si>
  <si>
    <t>V.I.Lenini-nim. näidissovhoosi Kaarli-Järve maaparanduse osalise ekspluatatskiooni andmise akt</t>
  </si>
  <si>
    <t>Kaarlijärve</t>
  </si>
  <si>
    <t>A-4927</t>
  </si>
  <si>
    <t>V.I.Lenini-nim. näidissovhoosi Kaarli-Järve maaparanduse osalise ekspluatatskiooni andmise toimik</t>
  </si>
  <si>
    <t>515</t>
  </si>
  <si>
    <t>V.I.Lenini-nim. näidissovhoosi Kaarli-Järve objekti maaparandusprojekt</t>
  </si>
  <si>
    <t>Keskuse II maaparandusobjekti ekspluatatsiooni võtmise dokumentatsioon</t>
  </si>
  <si>
    <t>Keskuse II</t>
  </si>
  <si>
    <t>A-6350</t>
  </si>
  <si>
    <t>P/a Võrtsjärve "Keskuse II" maaparanduse objekti ekspluatatsiooni andmise toimik</t>
  </si>
  <si>
    <t>P/a Võrtsjärve "Keskuse II" maaparanduobjekti ekspluatatsiooni andmise toimik</t>
  </si>
  <si>
    <t>586</t>
  </si>
  <si>
    <t>Võrtsjärve p/a keskuse objekti ühestaadiumiline maaparandusprojekt</t>
  </si>
  <si>
    <t>1546</t>
  </si>
  <si>
    <t>Lenini nim. sovhoosi Kirikualuse maaparandusehitise rekonstrueerimine ehitusgeoloogiline aruanne</t>
  </si>
  <si>
    <t>Kirikualune</t>
  </si>
  <si>
    <t>Lenini-nim. NS Kirikualuse kuivendussüteemi rekonstrueerimine II ekspluatatsiooni andmise dokumentatsioon</t>
  </si>
  <si>
    <t>Kolhoos "Võrtsjärve" maaparandusobjekti ekspluatatsiooni andmise-vastuvõtmise dokumentatsioon</t>
  </si>
  <si>
    <t>A-2319</t>
  </si>
  <si>
    <t xml:space="preserve">V.I.Lenini-nim. näidissovhoosi Kirikualuse kuivendussüteemi rekonstrueerimise tööprojekt </t>
  </si>
  <si>
    <t>Lenini-nim. NS Kirikualuse kuivendussüteemi rekonstrueerimine I kompl. ekspluatatsiooni andmise dokumentatsioon</t>
  </si>
  <si>
    <t>1577</t>
  </si>
  <si>
    <t>V.I. Lenini nim. näidissovhoosi Koke kuivendussüsteemi rekonstrueerimise eelprojekt</t>
  </si>
  <si>
    <t>Koke</t>
  </si>
  <si>
    <t>1597</t>
  </si>
  <si>
    <t>V.I. Lenini nim. näidissovhoosi Koke kuivendussüsteemi rekonstrueerimise töödokumentatsioon</t>
  </si>
  <si>
    <t>Lenini-nim. NS Koke maapar. rekonstrueerimine</t>
  </si>
  <si>
    <t>Elva rajooni p/a Võrtsjärve maaparanduse objekti ekspluatatsiooni andmise-vastuvõtmise toimik</t>
  </si>
  <si>
    <t>PP-261</t>
  </si>
  <si>
    <t>261</t>
  </si>
  <si>
    <t>Võrtsjärve p/a maaparanduse ühestaadiumiline projekt</t>
  </si>
  <si>
    <t>A-1124</t>
  </si>
  <si>
    <t>V.I. Lenini nim. sovhoosi Koopsi maaparandusprojekti ekspluatatsiooni andmise toimik</t>
  </si>
  <si>
    <t>Koopsi</t>
  </si>
  <si>
    <t>V.I. Lenini nim. sovh. Koopsi maaparanduse ekspluatatsiooni andmise toimik</t>
  </si>
  <si>
    <t>Lenini nim. N/S KOOPSI kultuurtehnika ekspluatatsiooni toimik</t>
  </si>
  <si>
    <t>MV-1362</t>
  </si>
  <si>
    <t>1362</t>
  </si>
  <si>
    <t>Lenini nm. Näidissovhoosi Koopsi maa paranduse kultuurtehniliste tööde tehniline tööprojekt</t>
  </si>
  <si>
    <t>732</t>
  </si>
  <si>
    <t>Lenini nim. sovhoosi (a. Rannu p/a) Koopsi objekti maaparandus</t>
  </si>
  <si>
    <t>V.I.Lenini nim. n.s. Kotre -Unni maaparanduse kompöeksremondi tööprojekt</t>
  </si>
  <si>
    <t>A-3721 (PP-391), PP-376)</t>
  </si>
  <si>
    <t>182A</t>
  </si>
  <si>
    <t>V.I.Lenini nim. NS Kotre-Unni maaparanduse komplekse kapitaalremondi tööprojekt</t>
  </si>
  <si>
    <t>MS-182A</t>
  </si>
  <si>
    <t>1692</t>
  </si>
  <si>
    <t>V.I.Lenini nim. NS Kotre-Unni maaparanduse rekonstrueerimise tööprojekt</t>
  </si>
  <si>
    <t>MV-1692</t>
  </si>
  <si>
    <t>V.I.Lenini nim. NS Kotre-Unni maaparanduse rekonstrueerimine</t>
  </si>
  <si>
    <t>MS-182</t>
  </si>
  <si>
    <t>Kotre-Unni I osa ekspluatatsiooni tee ekspluatatsiooni andmise toimik</t>
  </si>
  <si>
    <t>Kotre-Unni I maaparanduse ekspluatatsiooni andmise toimik</t>
  </si>
  <si>
    <t>A-3731</t>
  </si>
  <si>
    <t>9</t>
  </si>
  <si>
    <t>Elva rajooni Rannu k/n-s asuva p/a "VÕIMAS JÕUD" Kotre ja Unni talu aluste maade detailkuivenduse projekt</t>
  </si>
  <si>
    <t>391</t>
  </si>
  <si>
    <t>391a</t>
  </si>
  <si>
    <t>P/a Rannu Kotre-Unni maaparandusprojekti II osa</t>
  </si>
  <si>
    <t>MV-9</t>
  </si>
  <si>
    <t>PP-391a</t>
  </si>
  <si>
    <t>Rannu p/a ühestaadiumiline maaparandusprojekt (Kotre-Unni maaparandusprojekt I osa)</t>
  </si>
  <si>
    <t>Kotre-Unni I</t>
  </si>
  <si>
    <t>P/a Rannu Kotre-Unni I osa maaparanduse ekspluatatsiooni andmise dokumentatsioon</t>
  </si>
  <si>
    <t>Kotre-Unni II</t>
  </si>
  <si>
    <t>V.I.Lenini nim. Näisidsovhoosi Kotre-Unni obj. Kultuurtehnika ekspluatatsiooni andmise toimik</t>
  </si>
  <si>
    <t>MV-1317</t>
  </si>
  <si>
    <t>376</t>
  </si>
  <si>
    <t>Rannu p/a ühestaadiumiline maaparandusprojekt (Kotre-Unni maaparandus, I osa)</t>
  </si>
  <si>
    <t>Lenini-nim sovh. Kureküla maaparandusobjekti rekonstrueerimise 1 ja 2 kompleksi objekti ekspluatatsiooni andmise toimik</t>
  </si>
  <si>
    <t>Kureküla</t>
  </si>
  <si>
    <t>MV-1474</t>
  </si>
  <si>
    <t>V.I,Lenini nim. NS Kureküla rekonstrueeriminse ekspluatatsiooni andmise dokumentatsioon</t>
  </si>
  <si>
    <t>V.I.Lenini nim. Näidissovhoosi Kureküla maaparanduse rekonstrueerimise 4.kompleksi ekspluatatsiooni toimik</t>
  </si>
  <si>
    <t>1474</t>
  </si>
  <si>
    <t>Lenini nim. näidissovhoos Kureküla maaparanduse rek</t>
  </si>
  <si>
    <t>V.I.Lenini nim. näidissovhoosi Metsaküla I-I kompl. Maaparandusobjekti ekspluatatsiooni andmise toimik</t>
  </si>
  <si>
    <t>V.I.Lenini nim. Näidissovhooi Metsküla I maaparandus ekspluatatsiooni toimik</t>
  </si>
  <si>
    <t>1213</t>
  </si>
  <si>
    <t>V.I.Lenini nim. sovhoosi Metsküla maaparanduse (I osa) tehniline tööprojekt</t>
  </si>
  <si>
    <t>136</t>
  </si>
  <si>
    <t>P/a " Säde" maatükkidel "A" ja "B" vana drenaaži taastamise projekt</t>
  </si>
  <si>
    <t>Metsküla II</t>
  </si>
  <si>
    <t>Metsküla I</t>
  </si>
  <si>
    <t>MV-136</t>
  </si>
  <si>
    <t>P/a Mitsurini nim. Matsisoo maaparanduse ühestaadiumiline projekt</t>
  </si>
  <si>
    <t>MV-193</t>
  </si>
  <si>
    <t>Elva rajooni Lenini-nim. maaparanduse objekti ekspluatatsiooni andmise-võtmise toimik</t>
  </si>
  <si>
    <t>P/a Rannu Matsisoo kogujakraavide rekonstrueerimise projekt</t>
  </si>
  <si>
    <t>KR-48</t>
  </si>
  <si>
    <t>Matsisoo rekonstrueerimise ekspluatatsiooni võtmise toimik</t>
  </si>
  <si>
    <t>Tartu rajooni V.I.Lenini nim. sovh. Metsaküla II maaparanduse I kompleks</t>
  </si>
  <si>
    <t>Lenini nim. n.-s. Metsküla II maap. III ja IV kompleks</t>
  </si>
  <si>
    <t>1234</t>
  </si>
  <si>
    <t>Tartu rajooni V.I.Lenini nim. näidissovhoosi Metsküla II maaparandus tehniline tööprojekt</t>
  </si>
  <si>
    <t>1234PK</t>
  </si>
  <si>
    <t>V.I.Lenini nim. näidissovhoosi Metsküla II maaparanduse rehniline tööprojekt Valguta-Ervo peakraavi kapitaalremondi eelarve</t>
  </si>
  <si>
    <t>V.I.Lenini nim. sovhoosi Mällo maaparanduse objekti ekspluatatsiooni andmise toimik</t>
  </si>
  <si>
    <t>Mällo</t>
  </si>
  <si>
    <t>Lenini nim. näidissovhoosi Mällo objekti ekspluatatsiooni võtmise toimik</t>
  </si>
  <si>
    <t>1392</t>
  </si>
  <si>
    <t>V.I.Lenini nim. n.-s. Mällo maaparanduse rekonstrueerimise tehniline tööprojekt</t>
  </si>
  <si>
    <t>MV-1392</t>
  </si>
  <si>
    <t>830</t>
  </si>
  <si>
    <t>V.I.Lenini nim. sovhoosi Mällo maaparandusprojekti täiendus</t>
  </si>
  <si>
    <t>Lenini nim. ns Mällo maaparanduse rekonstrueerimise ekspluatatsiooni toimik</t>
  </si>
  <si>
    <t>Lenini nim. sovhoosi Mällo objekti maaparandusprojekt</t>
  </si>
  <si>
    <t>Võrtsjärve kolhoosi Neemisküla I maaparandusobjekti ekspluatatsiooni andmise toimik</t>
  </si>
  <si>
    <t>Võrtsjärve kolhoosi Neemisküla II maaparandusobjekti ekspluatatsiooni tee ja kultuurtehniliste tööde ekspluatatsiooni andmise toimik</t>
  </si>
  <si>
    <t>798</t>
  </si>
  <si>
    <t>Lenini nim. näidissovhoosi p/a Neemisküla I objekti maaparandusprojekt</t>
  </si>
  <si>
    <t>Neemisküla I</t>
  </si>
  <si>
    <t>849</t>
  </si>
  <si>
    <t xml:space="preserve">Võrtsjärve p/a Neemisküla II maaparandus </t>
  </si>
  <si>
    <t>Neemisküla II</t>
  </si>
  <si>
    <t>Tartu raj. Võrtsjärve kolh. Neemisküla III maaparandusobjekti ekspluatatsoiooni võtmise toimik</t>
  </si>
  <si>
    <t>Neemisküla III</t>
  </si>
  <si>
    <t>Tartu rajoon Võrtsjärve kolhoos Neemisküla IV maap. Objekti ekspluatatsiooni toimik</t>
  </si>
  <si>
    <t>Neemisküla IV</t>
  </si>
  <si>
    <t>Tartu rajooni V.I. Lenini nim. sovhoosi Neemisküla III objekti kultuurtehnika ekspluatatsiooni toimik</t>
  </si>
  <si>
    <t>MV-1306</t>
  </si>
  <si>
    <t>919</t>
  </si>
  <si>
    <t>Võrtsjärve kolhoosi Neemisküla III maaparandusobjekt</t>
  </si>
  <si>
    <t>Pagavere soo rekonstrueerimise tööde ekspluatatsiooni andmise toimik</t>
  </si>
  <si>
    <t>Pagavere</t>
  </si>
  <si>
    <t>KR-22</t>
  </si>
  <si>
    <t>Tartu rajooni p/a Lenini sovh. (p/a Säde ) maaparanduse objekti ekspluatatsiooni andmise - vastuvõtmise toimik</t>
  </si>
  <si>
    <t>V.I.Lenini nim. Pagavere maaparanduse objekti ekspluatatsiooni andmise toimik</t>
  </si>
  <si>
    <t>Lenini-nim. sovhoosi Pagavere maaparandusobjekti ekspluatatsiooni andmise toimik</t>
  </si>
  <si>
    <t>Elva rajooni p/a "Säde " maaparanduse objekti ekspluatatsiooni andmise-vastuvõtmise toimik</t>
  </si>
  <si>
    <t>22</t>
  </si>
  <si>
    <t>P/a Rannu (end.p/a "Säde" Pagavere soo) maaparanduse rekonstrueerimise ühestaadiumiline projekt</t>
  </si>
  <si>
    <t>156</t>
  </si>
  <si>
    <t>P/a "Säde" Pagavere soo II maaparanduse ühestaadiumiline projekt</t>
  </si>
  <si>
    <t>Mv-156</t>
  </si>
  <si>
    <t>221</t>
  </si>
  <si>
    <t>V.I.Lenini nim. sovh. Pagavere maaparandusobjekti kompleksremondi tööprojekt</t>
  </si>
  <si>
    <t>MS-221</t>
  </si>
  <si>
    <t>88</t>
  </si>
  <si>
    <t xml:space="preserve">P/a "Säde" maaparanduse ühestaadiumiline projekt </t>
  </si>
  <si>
    <t>MV-88</t>
  </si>
  <si>
    <t>P/a Lenini sovh. kuivendusobjekti ekspluatatsiooni andmise toimik</t>
  </si>
  <si>
    <t>763</t>
  </si>
  <si>
    <t>Lenini ni. Näidissovhoosi Pagavere objekti maaparandusprojekt</t>
  </si>
  <si>
    <t>V.I.Lenini nim. sovhoosi Paju-Säde maaparanduse objekti ekspluatatsiooni andmise toimik</t>
  </si>
  <si>
    <t>Paju- Säde</t>
  </si>
  <si>
    <t>A-4534</t>
  </si>
  <si>
    <t>507</t>
  </si>
  <si>
    <t>Rannu p/a Paju-Säde objekti ühestaadiumiline maaparandusprojekt</t>
  </si>
  <si>
    <t>P/a "Võrtsjärve" maaparanduse "Ranna" osaline ekspluatatsiooni andmise-vastuvõtmise toimik</t>
  </si>
  <si>
    <t>Elva rajooni Võrtsjärve kolhoosi maaparanduse objekti ekspluatatsiooni andmise-vastuvõtmise toimik</t>
  </si>
  <si>
    <t>6090, MV-200</t>
  </si>
  <si>
    <t>Ranna maaparandus</t>
  </si>
  <si>
    <t>MV-1328</t>
  </si>
  <si>
    <t>94</t>
  </si>
  <si>
    <t>P/a "Ranna" maaparanduse projekt. I köide: Seletuskiri ja graafiline osa</t>
  </si>
  <si>
    <t xml:space="preserve">Ranna </t>
  </si>
  <si>
    <t>Ranna</t>
  </si>
  <si>
    <t>1328</t>
  </si>
  <si>
    <t>Lenini nim. näidissovhoosi Ranna maaparanduse rekonstrueerimise tehniline tööprojekt</t>
  </si>
  <si>
    <t>Lenini nim. näidissovhoosi Rannu I maaparandusobjekti ekspluatatsiooni andmise toimik</t>
  </si>
  <si>
    <t>Rannu I</t>
  </si>
  <si>
    <t>V.I.Lenini nim. näidissovhoosi Rannu I-II maaparandusobjekti ekspluatatsiooni andmise toimik</t>
  </si>
  <si>
    <t>Tartu rajooni Lenini nim. Näidissovhoosi Rannu I maaparanduse kompleksse kapitaalremondi ekspluatatsiooni toimik</t>
  </si>
  <si>
    <t xml:space="preserve">V.I. Lenini nim. näidissovhoosi Rannu I maaparandusobjekti kompleksse kap. Remondi tööprojekt </t>
  </si>
  <si>
    <t>MS-156</t>
  </si>
  <si>
    <t>1115</t>
  </si>
  <si>
    <t>Lenini-nim. sovhoosi Rannu maaparanduse I ehitusjärjekorra maaparandusprojekt</t>
  </si>
  <si>
    <t>Sapi-Lulli turbaraba (talunik T. Jaadla) kuivenduse rekonstrueerimise ekspluatatsiooni andmise dokumentatsioon</t>
  </si>
  <si>
    <t>Rannu II</t>
  </si>
  <si>
    <t>MV-1819</t>
  </si>
  <si>
    <t>V.I.Lenini nim. näidissovhoosi Rannu II maaparandus objekti ekspluatatsiooni toimik</t>
  </si>
  <si>
    <t>1195a</t>
  </si>
  <si>
    <t>V.I.Lenini nim. näidissovhoosi Rannu II maaparanduse objekti ekspluatatasiooni toimik</t>
  </si>
  <si>
    <t>1172</t>
  </si>
  <si>
    <t>Lenini nim. sovhoosi Rannu maaparanduse II ehitusjärjekorra maaparandusprojekt</t>
  </si>
  <si>
    <t>Tartu rajooni Lenini-nim. Sangsaadu maaparandusobjekti ekspluatatsiooni andmise-vastuvõtmise toimik</t>
  </si>
  <si>
    <t>Sangsaadu</t>
  </si>
  <si>
    <t>MV-343</t>
  </si>
  <si>
    <t>Tartu rajooni Lenini-nim. Sangsaadu maaparandusobjekti eksplutatasiooni andmise-vastuvõtmise toimik</t>
  </si>
  <si>
    <t>343</t>
  </si>
  <si>
    <t>P/a Rannu objekti "Sangsaadu" maaparanduse ühestaadiumiline projekt</t>
  </si>
  <si>
    <t>Lenini nim. sovhoosi Sangla osakonna kuivendusvõrgu rekonstrueerimise ekspluatatsiooni andmise dokumentatsioon</t>
  </si>
  <si>
    <t>Sangla</t>
  </si>
  <si>
    <t>KR-47</t>
  </si>
  <si>
    <t>V.I.Lenini nim. näidissovhoosi Sangla osakonna maaparanduse objekti ekspluatatsiooni andmise toimik</t>
  </si>
  <si>
    <t>Lenini nim. näidis - katsesovhoosi Sangla osakonna kogujakraavide kapitaalremondi projekt</t>
  </si>
  <si>
    <t>PK-156</t>
  </si>
  <si>
    <t>Lenini-nim. sovhoos Sangla II osakonna maaparandusobjekti rekonstrueerimise projekt</t>
  </si>
  <si>
    <t>KR-47a</t>
  </si>
  <si>
    <t>47a</t>
  </si>
  <si>
    <t>Lenini nim. sovhoosi Sangla osakonna kuivendusvõrgu rekonstrueerimise projekt</t>
  </si>
  <si>
    <t>218</t>
  </si>
  <si>
    <t>V.I.Lenini nim. näidissovhoosi Sangla maaparandusobjekti kompleksremondi ja Sangla m/v peakraavi kapitaalremondi tööprojekt</t>
  </si>
  <si>
    <t>MS-218</t>
  </si>
  <si>
    <t>P/a Lenini sovh. maaparanduse osaline ekspluatatasiooni andmise-vastuvõtmise toimik</t>
  </si>
  <si>
    <t>PP-160</t>
  </si>
  <si>
    <t>Ekspluatatsiooni andmise akt Elva raj. Lenini-nim. kuivendusobjekt</t>
  </si>
  <si>
    <t>Säde</t>
  </si>
  <si>
    <t>V.I.Lenini nim. näidissovhoosi Utu-Kolga maaparandusobjekti ekspluatatsiooni andmise lõplik dokumentatsioon</t>
  </si>
  <si>
    <t>Lenini-nim. kuivendusobjekti ekspluatatsiooni andmise toimik</t>
  </si>
  <si>
    <t>V.I.Lenini nim. sovhoosi Utu-Kolga I maaparandusobjekti ekspluatatsiooni andmise (osaline) toimik</t>
  </si>
  <si>
    <t>V.I.Lenini nim. sovhoosi Utu-Kolga I ja II maaparanduse täiustamise ekspluatatasiooni toimik</t>
  </si>
  <si>
    <t>MV-1322</t>
  </si>
  <si>
    <t>924</t>
  </si>
  <si>
    <t>V.I.Lenini nim. sovhoosi Utukolga I osa tehniline tööprojekt</t>
  </si>
  <si>
    <t>1322</t>
  </si>
  <si>
    <t>V.I.Lenini nim. ns. Utukolga I ja II maaparanduse täiustamise tehniline tööprojekt</t>
  </si>
  <si>
    <t>Utu- Kolga I</t>
  </si>
  <si>
    <t>Utu-Kolga I</t>
  </si>
  <si>
    <t>Lenini-nim. NS Utu-Kolga II maapar. Osaline rekonstrueerimine ekspluatatsiooni andmise dokumentatsioon</t>
  </si>
  <si>
    <t>Utu- Kolga II</t>
  </si>
  <si>
    <t>MV-1753</t>
  </si>
  <si>
    <t>Lenini nim. näidissovhoos Utu- Kolga II maaparandusobjekti ekspluatatasiooni toimik</t>
  </si>
  <si>
    <t>46</t>
  </si>
  <si>
    <t>Mitsurini nim. p/a Ervo-Kipasto peakraavi äärse maaala ühestaadiumiline kuivendusprojekt</t>
  </si>
  <si>
    <t>Utu-Kolga II</t>
  </si>
  <si>
    <t>MV-46</t>
  </si>
  <si>
    <t>Tartu rajooni Lenini nim. näidissovhoosi Utu-Kolga II-1 maaparandusobjekti ekspl. Toimik</t>
  </si>
  <si>
    <t>Lenini nim. Utu-Kolga II kuivendusobjekti ekspluatatsiooni andmise akt</t>
  </si>
  <si>
    <t>Elva rajooni Lenini-nim. kuivendusobjekti ekspluatatsiooni andmise toimik</t>
  </si>
  <si>
    <t>Lenini-nim. näidis Elva rajooni P/a " Mitsurin" kuivendusobjekti ekspluatatsiooni andmise toimik</t>
  </si>
  <si>
    <t>V.I. Lenini nim. sovhoosi Utu-Kolga II maap. Paistiigi ekspluatatsiooni andmise dokumentatsioon</t>
  </si>
  <si>
    <t>Elva rajoonni p.a Mitsurin alasoo maaparanduse objekti ekspluatatsiooni andmise-vastuvõtmise toimik</t>
  </si>
  <si>
    <t>P/a Rannu Ervi-Kipasto maaparanduse rekonstrueerimise projekt (ühestaadiumiline)</t>
  </si>
  <si>
    <t>MV-21</t>
  </si>
  <si>
    <t>198</t>
  </si>
  <si>
    <t xml:space="preserve">V.I.Lenini nim. näidissovhoosi Utu-Kolga II maaparanduse komplekse kapitaalremondi tööprojekt </t>
  </si>
  <si>
    <t>MS-198</t>
  </si>
  <si>
    <t>979</t>
  </si>
  <si>
    <t>Lenini nim. sovhoosi Utukolga II osa maaparandusprojekt</t>
  </si>
  <si>
    <t>V.I.Lenini nim. näidissovhoos Vehendi maaparanduse ekspluatatsiooni toimik</t>
  </si>
  <si>
    <t>Vehendi</t>
  </si>
  <si>
    <t>MV-1224</t>
  </si>
  <si>
    <t>1224</t>
  </si>
  <si>
    <t>Lenini nim. näidissovhoosi Vehendi maaparanduse tehniline tööprojekt</t>
  </si>
  <si>
    <t>Lenini nim. näidissovhoosi Verevi I maaparanduse I kompleksi ekspluatatasiooni toimik</t>
  </si>
  <si>
    <t>Verevi I</t>
  </si>
  <si>
    <t>V.I.Lenini nim. näidissovhoosi Verevi I maaparanduse II kompleksi ekspluatatasiooni andmise toimik</t>
  </si>
  <si>
    <t>Lenini nim. näidissovhoosi Verevi I maaparanduse II kompleksi ekspluatatasiooni andmise toimik</t>
  </si>
  <si>
    <t>181</t>
  </si>
  <si>
    <t>V.I.Lenini nim. näidissovhoosi Vehendi maaparandusobjekti kompleksse kap.remondi tööprojekt</t>
  </si>
  <si>
    <t>MV-181</t>
  </si>
  <si>
    <t>1247</t>
  </si>
  <si>
    <t>V.I.Lenini nim. näidissovhoosi Verevi I maaparanduse tehniline tööprojekt</t>
  </si>
  <si>
    <t>P/a "Võrtsjärve" maaparandusobjekti ekspluatatsiooni andmise-vastuvõtmise dokumentatsioon</t>
  </si>
  <si>
    <t>Verevi II</t>
  </si>
  <si>
    <t>1764</t>
  </si>
  <si>
    <t>V.I. Lenini nim. näidissovhoosi Verevi II objekti kultuurtehnika tööprojekt</t>
  </si>
  <si>
    <t>MV-1764</t>
  </si>
  <si>
    <t>110</t>
  </si>
  <si>
    <t>P/a "Emajõe" maaparanduseks kuivendussüsteemide mahamärkimine</t>
  </si>
  <si>
    <t>MV-110</t>
  </si>
  <si>
    <t xml:space="preserve">Mv </t>
  </si>
  <si>
    <t>95</t>
  </si>
  <si>
    <t>P/a " Emajõe" drenaažisüsteemide mahamärkimine</t>
  </si>
  <si>
    <t>MV-95</t>
  </si>
  <si>
    <t>39</t>
  </si>
  <si>
    <t>P/a "Emajõe" maaparanduse tööjoonised</t>
  </si>
  <si>
    <t>MV-39</t>
  </si>
  <si>
    <t>162</t>
  </si>
  <si>
    <t>P/a "Emajõe" "Jaaniansu" maapranduse ühestaadiumiline projekt</t>
  </si>
  <si>
    <t>MV-162</t>
  </si>
  <si>
    <t>Elva rajooni Emajõe kolh. maapranduse objekti ekspluatatsiooni andmise-vastuvõtmise toimik</t>
  </si>
  <si>
    <t>Elva rajooni Emajõe kolh. maapranduse objekti ekspluatatsiooni andmise-vastuvõtmise toimiks nr. 13</t>
  </si>
  <si>
    <t>P/a "Võrtsjärve" end. "Emajõe" kolhoosi maaprandusobjekti ekspluatatsiooni andmise-vastuvõtmise toimik nr. 2</t>
  </si>
  <si>
    <t>Elva raj. "Emajõe" kolhoosi "Jaaniansu" drenaaziobjekti ekspluatatsiooniandmise dokumendid</t>
  </si>
  <si>
    <t>Elva rajooni Emajõe kolh. maaparanduse objekti ekspluatatsiooni andmise-vastuvõtmise toimik nr. 11</t>
  </si>
  <si>
    <t>Elva rajooni Emajõe kolh. maaparanduse objekti ekspluatatsiooni andmise-vastuvõtmise toimik nr. 12</t>
  </si>
  <si>
    <t>446</t>
  </si>
  <si>
    <t>Võrtsjärve p/a keskuse osakonna ühestaadiumiline maaparandusprojekt</t>
  </si>
  <si>
    <t>A-4538</t>
  </si>
  <si>
    <t>1334</t>
  </si>
  <si>
    <t>Lenini nim. sovhoosi Verevi- II maaparandus ehitusgeoloogiline aruanne (rekognoosuurimine)</t>
  </si>
  <si>
    <t>Lenini-nim. näidissovhoosi Verevi II maaparanduse tehniline tööprojekt</t>
  </si>
  <si>
    <t>Tartu rajooni V.I.Lenini nim. näidissovhoosi Verevi II maaprandse teise kompleksi käikuandmise toimik</t>
  </si>
  <si>
    <t>P/a Võrtsjärve keskuse I maapranduse ekspluatatsiooni andmise dokumentatsioon</t>
  </si>
  <si>
    <t>43</t>
  </si>
  <si>
    <t>Rakke peakraavi kaevamistööde tehniline projekt</t>
  </si>
  <si>
    <t>PK-43</t>
  </si>
  <si>
    <t>V.I.Lenini nimelise NS Verevi II maaparanduse objekti ekspluatatsioon andmise dokumentatsioon</t>
  </si>
  <si>
    <t>P/a "Emajõe" ekspluatatsiooni andmise dokumentatsioon</t>
  </si>
  <si>
    <t>P/a "Emajõe" maaparanduse projekt Elva rajoon Seletuskiri, finants-eelarvelised arvutused ja graafiline osa</t>
  </si>
  <si>
    <t>Nõo sovhoosi maaparandusobjekti ekspluatatsiooni andmise dokumentatsioon</t>
  </si>
  <si>
    <t>Kääni</t>
  </si>
  <si>
    <t>Nõo sovhoosi Laguja osakonna II ja III maaparanduse ekspluatatsiooni andmise dokumentatsioon</t>
  </si>
  <si>
    <t>1333</t>
  </si>
  <si>
    <t>Nõo sovhoosi Laguja II obj. Kultuurtehniliste tööde tehniline töörpojekt</t>
  </si>
  <si>
    <t>MV-1333</t>
  </si>
  <si>
    <t>559</t>
  </si>
  <si>
    <t>Nõo sovhoosi Laguja osak. III objekti ühestaadiumiline maaparandusobjekt</t>
  </si>
  <si>
    <t>Nõo sovhoosi Laguja I kultuurtehnika objekti ekspluatatsiooni toimik</t>
  </si>
  <si>
    <t>MV-1332</t>
  </si>
  <si>
    <t>Lepiku kultuurtehniliste tööde objekti ekspluatatsiooni andmise toimik</t>
  </si>
  <si>
    <t>MV-1497</t>
  </si>
  <si>
    <t>1497</t>
  </si>
  <si>
    <t>Nõo sovhoosi Lepiku objekti kultuurtehniliste tööde tööprojekt</t>
  </si>
  <si>
    <t>Nõo sovhoosi Laguja I objekti kultuurtehniliste tööde tehniline tööprojekt</t>
  </si>
  <si>
    <t>Lepiku</t>
  </si>
  <si>
    <t>Luke-  Voika oja valgala talvekahjustuste likvideerimise ekspluatatsiooni toimik</t>
  </si>
  <si>
    <t>Luke</t>
  </si>
  <si>
    <t>1696</t>
  </si>
  <si>
    <t>Luke maaparandusühistu voika oja valgala kuivendussüsteemide korrastamistööde projekt</t>
  </si>
  <si>
    <t>WB 54-98P</t>
  </si>
  <si>
    <t>WB 54- 98P</t>
  </si>
  <si>
    <t>Nõo sovhoosi Luke maaparandusobjekti ekspluatatsiooni toimik</t>
  </si>
  <si>
    <t>Nõo sovhoosi Luke maaparandusobjekti I ja II kompleksi ekspluatatsioonitoimik</t>
  </si>
  <si>
    <t>480a</t>
  </si>
  <si>
    <t>Tartu raj. Nõo sovh. Keskuse osaks VII maaparandusprojekt II osa juurdepääsutee rekonstrueerimine</t>
  </si>
  <si>
    <t>A-4546</t>
  </si>
  <si>
    <t>Nõo sovhoosi Luke maaparanduse tööprojekt</t>
  </si>
  <si>
    <t>Nõo sovhoosi Mariksoo I osa maapranduse I kompleksi ekspluatatsiooni andmise dokumentatsioon</t>
  </si>
  <si>
    <t>Mariksoo I maaparandusobjekti ekspluatatsiooni andmise toimik</t>
  </si>
  <si>
    <t>Nõgiaru sovhoosi maaparanduse objekti rekonstrueerimise ekspluatatsiooni andmise toimik</t>
  </si>
  <si>
    <t>Mariksoo I</t>
  </si>
  <si>
    <t>KR-43</t>
  </si>
  <si>
    <t>Nõo sovhoosi Nõgiaru objekti kultuurtehniliste tööde ekspluatatsiooni andmise toimik</t>
  </si>
  <si>
    <t>Nõo sovhoosi Mariksoo I osa maaparanduse III kompleksi ekspluatatsiooni andmise dokumentatsioon</t>
  </si>
  <si>
    <t>1222</t>
  </si>
  <si>
    <t>Nõo sovhoosi Mariksoo I osa maaparanduse tehniline tööprojekt</t>
  </si>
  <si>
    <t>Nõi sovhoosi Mariksoo II kultuurtehniliste tööde objekti ekspluatatsiooni andmise toimik</t>
  </si>
  <si>
    <t>Mariksoo II</t>
  </si>
  <si>
    <t>MV-1609</t>
  </si>
  <si>
    <t>Tartu rajooni Nõo sovhoosi Mariksoo II maaparandusobjekti II kompleksi ekspluatatsiooni andmise toimik</t>
  </si>
  <si>
    <t>59</t>
  </si>
  <si>
    <t>Nõo sovhoosi Nõgiaru osakonnas turbatootmisel tekkinud tiikide süvendamise ja puhastamise tehniline tööprojekt</t>
  </si>
  <si>
    <t>MS-59</t>
  </si>
  <si>
    <t>1241</t>
  </si>
  <si>
    <t>Nõo sovhoosi Masiksoo II osa maaparanduse tehniline tööprojekt</t>
  </si>
  <si>
    <t>Nõo sovhoosi Mariksoo II maaparanduse objekti I ja II osa ekspluatatsiooni toimik</t>
  </si>
  <si>
    <t>A-3730</t>
  </si>
  <si>
    <t>Nõgiaru sovh. "Kabelitare" maaparanduse rekonstr.</t>
  </si>
  <si>
    <t>KR-15</t>
  </si>
  <si>
    <t>384</t>
  </si>
  <si>
    <t>Nõdiaru sovh. (Mariksoo) ühestaadiumiline maaparandusprojekt</t>
  </si>
  <si>
    <t>Nõo sovhoosi Mariksoo II osa maaparanduse IV kompleksi ekspluatatsiooni andmise dokumentatsioon</t>
  </si>
  <si>
    <t>Mariksoo III</t>
  </si>
  <si>
    <t>Elva rajooni P/a Komnoor Kabelitare kuivendusobjekti ekspluatatsiooni andmise toimik</t>
  </si>
  <si>
    <t>MS-15</t>
  </si>
  <si>
    <t>Kabelitare maaparanduse rekonstrueerimise objekti ekspluatatsiooni andmise toimik</t>
  </si>
  <si>
    <t xml:space="preserve">Nõgiaru sovh. "Kabelitare" maaparanduse rekonstr. </t>
  </si>
  <si>
    <t>Nõdiaru sovhoosi Kabelitare maaparanduse objekti kapitaalremondi projekt</t>
  </si>
  <si>
    <t xml:space="preserve">p/a Komnoor objekt " Kabelitare" ekspluatatsiooni andmise akt </t>
  </si>
  <si>
    <t>MV-104</t>
  </si>
  <si>
    <t>Nõgiaru sovhoosi Lütisoo maaparanduse objekti rekonstrueerimise projekt</t>
  </si>
  <si>
    <t>104</t>
  </si>
  <si>
    <t>P/a "Komnoor" "Kabelitare" ühestaadiumiline maaparanduse projekt Elva rajoonis I köide: Seletuskiri ja graafiline osa</t>
  </si>
  <si>
    <t>Nõgiaru sovhoosi Meeri maaparanduse osalise ekspluatatsiooni toimik</t>
  </si>
  <si>
    <t>Meeri</t>
  </si>
  <si>
    <t>A-4914</t>
  </si>
  <si>
    <t>Nõgiaru sovhoosi Meeri osakonna tee ehituse ja Meeri osakonna maaparanduse lõplik ekspluatatsiooni toimik</t>
  </si>
  <si>
    <t>A-4919</t>
  </si>
  <si>
    <t>496</t>
  </si>
  <si>
    <t>Nõgiaru sovhoosi Meeri osakonna ühestaadiumiline maaparandusprojekt</t>
  </si>
  <si>
    <t>Nõo sovhoosi Meerisoo kultuurtehnika objekti ekspluatatsiooni andmise toimik</t>
  </si>
  <si>
    <t>Meerisoo</t>
  </si>
  <si>
    <t>MV-1357</t>
  </si>
  <si>
    <t>Elva rajooni kolhoosi Komnoor Meeri soo maaparanduse objekti ekspluatatsiooni andmise-vastuvõtmise toimik</t>
  </si>
  <si>
    <t>MV-290</t>
  </si>
  <si>
    <t>1357</t>
  </si>
  <si>
    <t>Nõo sovhoosi Meerisoo objekti kultuurtehniliste tööde tehniline tööprojekt</t>
  </si>
  <si>
    <t>124</t>
  </si>
  <si>
    <t>Meeri Lastekodu abimajandi maaparanduse ühestaadiumiline projekt</t>
  </si>
  <si>
    <t>MV-124</t>
  </si>
  <si>
    <t>290</t>
  </si>
  <si>
    <t>P/a "Komnoor" Meeri soo maaparanduse ühestaadiumiline projekt</t>
  </si>
  <si>
    <t>P/a "Komnoor" maaparanduse projekt</t>
  </si>
  <si>
    <t>PP-98</t>
  </si>
  <si>
    <t>Nõo sovh. Nurme maapar. Ekspluatatsiooni andmise dokumentatsioon</t>
  </si>
  <si>
    <t>Nurme</t>
  </si>
  <si>
    <t>MV-1549</t>
  </si>
  <si>
    <t>1549</t>
  </si>
  <si>
    <t>Tartu rajoonis asuva Nõo sovhoosi Nurme maaparanduse tööprojekt</t>
  </si>
  <si>
    <t>187</t>
  </si>
  <si>
    <t>Nõo sovhoosi Laguja (end. Koidula) osakonna maade I osa tööjoonised</t>
  </si>
  <si>
    <t>Pastaku</t>
  </si>
  <si>
    <t>1640</t>
  </si>
  <si>
    <t>1642</t>
  </si>
  <si>
    <t>1639</t>
  </si>
  <si>
    <t>1629</t>
  </si>
  <si>
    <t>Nõo kolhoosi Pastaku kuivendussüsteemi rekonstrueerimise eelprojekt</t>
  </si>
  <si>
    <t>Nõo kolhoosi Pästaku kuivendussüsteemi rekonstrueerimise töödokumentatsioon Köide I Põhivõrk</t>
  </si>
  <si>
    <t>6</t>
  </si>
  <si>
    <t>Nõo sovhoosi Pastaku maaparandusobjekti kapitaalremondi projekt</t>
  </si>
  <si>
    <t>MS-6</t>
  </si>
  <si>
    <t>Nõo sovhoosi Pastaku järve kaevamise tehniline tööprojekt</t>
  </si>
  <si>
    <t>MS-60</t>
  </si>
  <si>
    <t>Nõo sovhoosi Laguja I maaparandusobjekti ekspluatatsiooni andmise toimik</t>
  </si>
  <si>
    <t>Nõo sovhoosi Laguja osakonna maade I osa maaparanduse objekti ekspluatatsiooni andmise-vastvõtmise toimik</t>
  </si>
  <si>
    <t>Nõo sovhoosi Laguja osak. maade I osa maaparanduse objekti ekspluatatsiooni andmise-vastuvõtmise toimik</t>
  </si>
  <si>
    <t>4</t>
  </si>
  <si>
    <t>Nõo sovhoosi Sepa maaparanduse objekti kapitaalremondi projekt</t>
  </si>
  <si>
    <t>MS-4</t>
  </si>
  <si>
    <t>Nõo sovhoosi maapranduse ekspluatatsiooni andmise toimik</t>
  </si>
  <si>
    <t>Simmu</t>
  </si>
  <si>
    <t>PP-193</t>
  </si>
  <si>
    <t>Nõo sovhosi Simmu maaparandusobjekti komplekskapitaalremont</t>
  </si>
  <si>
    <t>MS-104</t>
  </si>
  <si>
    <t>Tartu rajooni Nõo sovhoosi keskuse osakonna V osa maaparanduse objekti ekspluatatsiooni andmise toimik</t>
  </si>
  <si>
    <t>350</t>
  </si>
  <si>
    <t>Nõo sovhoosi Soone objekti ekspluatatsiooni andmise dokumentatsioon</t>
  </si>
  <si>
    <t>Soone</t>
  </si>
  <si>
    <t>Nõo sovhoosi Soone maaparandusobjekti komplekskapitaalremont</t>
  </si>
  <si>
    <t>MS-125</t>
  </si>
  <si>
    <t>705</t>
  </si>
  <si>
    <t>Nõo sovhoosi Soone objekti maaparandusprojekt</t>
  </si>
  <si>
    <t>Nõo sovhoosi Tamsa maaparanduse objekti ekspluatatsiooni andmise toimik</t>
  </si>
  <si>
    <t xml:space="preserve">Tamsa </t>
  </si>
  <si>
    <t>Nõo sovhoosi Tamsa maaparandusobjekti Saare talu majapidamishoonete likvideerimise ekspluatatsiooni andmise dokumentatsioon</t>
  </si>
  <si>
    <t>MV-779</t>
  </si>
  <si>
    <t>Nõo sovhoosi Tamsa maaparanduse objekti ekspluatatsiooni andmise dokumentatsioon</t>
  </si>
  <si>
    <t>Nõo sovhoosi Tamsa maaparandusobjekti ekspluatatsiooni andmise dokumentatsioon</t>
  </si>
  <si>
    <t>Nõo sovhoosi Tamsa osakonna põld VIIA-IB kuivendusobjekti ekspluatatsiooni andmise-vastuvõtmise toimik</t>
  </si>
  <si>
    <t>1547</t>
  </si>
  <si>
    <t>Tartu rajoonis asuva Nõo sovhoosi Tamsa kultuurtehniliste tööde tööprojekt</t>
  </si>
  <si>
    <t>Tamsa</t>
  </si>
  <si>
    <t>MV-1547</t>
  </si>
  <si>
    <t>777</t>
  </si>
  <si>
    <t>Nõo sovhoosi Tamsa objekti maaparandusprojekt</t>
  </si>
  <si>
    <t>882</t>
  </si>
  <si>
    <t>Tartu rajoon Nõo sovhoos Tamsa katseobjekti maaparandusprojekt I köide maaparandus</t>
  </si>
  <si>
    <t>Nõo sovhoos Tamsa kultuurtehnika</t>
  </si>
  <si>
    <t>883</t>
  </si>
  <si>
    <t>Tartu rajoon Nõo sovhoos Tamsa katseobjekti maaparandusprojekt II köide reovete puhastusseadmed</t>
  </si>
  <si>
    <t>Nõo sovhoosi Tinni maaparandusobjekti ekspluatatsiooni andmise toimik</t>
  </si>
  <si>
    <t>Tinni</t>
  </si>
  <si>
    <t>Nõo sovhoosi Tinni maaparandusobjekti ekspluatatsiooni andmise toimik I kaust</t>
  </si>
  <si>
    <t>1114</t>
  </si>
  <si>
    <t>Nõo sovhoosi Tinni maaparandusprojekt</t>
  </si>
  <si>
    <t>Nõo sovhoos Elva rajoon 1959. a ehitatud Koidula osakonna drenaazikuivenduse ekspluatatsiooni andmise dokumendid</t>
  </si>
  <si>
    <t>Tigase</t>
  </si>
  <si>
    <t>Laguja II kultuurtehnika objekti ekspluatatsiooni andmise toimik</t>
  </si>
  <si>
    <t>1498</t>
  </si>
  <si>
    <t>Nõo sovhoosi Tigase II objekti kultuurtehniliste tööde tööprojekt</t>
  </si>
  <si>
    <t>MV-1498</t>
  </si>
  <si>
    <t>Nõo kolhoosi Pastaku kuivendussüteemi rekonstrueerimise töödokumentatsioon Köide II Kultuurtehnilised tööd</t>
  </si>
  <si>
    <t>Nõo kolhoosi Pastaku kuivendussüteemi rekonstrueerimise töödokumentatsioon Köide II Kultuurtehnilised tööd joonised</t>
  </si>
  <si>
    <t>Nõo kolhoosi Pastaku kuivendussüsteemi rekonstrueerimise töödokumentatsioon Köide IV Teede ehitamine joonised</t>
  </si>
  <si>
    <t>Nõo kolhoosi Pastaku kuivendussüsteemi rekonstrueerimise töödokumentatsioon Köide IV Teede ehitamine</t>
  </si>
  <si>
    <t>Nõo sovhoosi keskuse maade ja Koidula osakonna maaparanduse projektülesanne II köide: joonised</t>
  </si>
  <si>
    <t>V.I.Lenini nim. näidissovhoos Sangla osak. kuivenduse rekonstrueerimine ekspluatatsiooni andmise dokumentatsioon</t>
  </si>
  <si>
    <t>P/a Lenini sovh. "Säde" Maaparandusobjekti ekspluatatasiooni andmise dokumentatsioon</t>
  </si>
  <si>
    <t>Tartu rajooni Nõgiaru sovhoosi "Mariksoo" maaparandusobjekti ekspluatatsiooni andmise-vastuvõtmise dokumentatsioon</t>
  </si>
  <si>
    <t>Nõo sovhoosi Tõravere kultuurtehnika ekspluatatsiooni andmise toimik</t>
  </si>
  <si>
    <t>Nõo sovhoosi Uuta maaparandusobjekti ekspluatatsiooni toimik</t>
  </si>
  <si>
    <t>Uuta I-II</t>
  </si>
  <si>
    <t>MV-454</t>
  </si>
  <si>
    <t>Nõo kolhoosi Uuta II maaparandusobjekti ekspluatatsiooni andmise toimik</t>
  </si>
  <si>
    <t>MV-1584</t>
  </si>
  <si>
    <t>454</t>
  </si>
  <si>
    <t>Nõo kolhoosi Uuta maaparanduse ühestaadiumiline projekt</t>
  </si>
  <si>
    <t>1584</t>
  </si>
  <si>
    <t>Nõo sovhoosi Uuta II maaparanduse tööprojekt</t>
  </si>
  <si>
    <t>Nõo kolhoosi Vastse-Nõo objekti kultuurtehniliste tööde ekspluatatsiooni toimik</t>
  </si>
  <si>
    <t>Vastse-Nõo</t>
  </si>
  <si>
    <t>MV-1368</t>
  </si>
  <si>
    <t>Nõo kolhoosi Vastse-Nõo kultuurtehniliste tööde II kompleksi ekspluatatsiooni andmise dokumentatsioon</t>
  </si>
  <si>
    <t>1368</t>
  </si>
  <si>
    <t>Nõo sovhoosi Vastse-Nõo obj. Kultuurtehniliste tööde tehniline tööprojekt</t>
  </si>
  <si>
    <t>Nõo sovhoosi Valgeristi kultuurtehniliste tölöde objekti ekspluatatsiooni andmise toimik</t>
  </si>
  <si>
    <t>Valgeristi</t>
  </si>
  <si>
    <t>MV-1548</t>
  </si>
  <si>
    <t>1548</t>
  </si>
  <si>
    <t>Tartu rajoonis asuva Nõo kolhoosi Valgeristi kultuurtehniliste tööde tööprojekt</t>
  </si>
  <si>
    <t>Nõo sovhoosi Viinalassi II ja Laaska kultuurtehnika ekspluatatsiooni toimik</t>
  </si>
  <si>
    <t>Viinalassi</t>
  </si>
  <si>
    <t>MV-1435</t>
  </si>
  <si>
    <t>Nõgiaru sovhoosi Viinalassi II maaparandusobjekti ekspluatatsiooni võtmise dokumentatsioon</t>
  </si>
  <si>
    <t>74, 75, 75a</t>
  </si>
  <si>
    <t>Nõgiaru sovhoosi Viinalassi II maaparanduse ja objekti ekspluatatsiooni tee ekspluatatsiooni toimik</t>
  </si>
  <si>
    <t>A-6201</t>
  </si>
  <si>
    <t>1435</t>
  </si>
  <si>
    <t>Nõo sovhoosi Viinalassi II ja Laaska objekti kultuurtehniliste tööde tööprojekt</t>
  </si>
  <si>
    <t>609</t>
  </si>
  <si>
    <t>Nõgiaru sovhoosi Viinalassi III objekti ühestaadiumiline maaparandusprojekt</t>
  </si>
  <si>
    <t>585</t>
  </si>
  <si>
    <t>Nõo sovhoosi keskuse osakonna (Luke) VI osa maaparandusobjekti ekspluatatsiooni andmise-vastuvõtmise dokumentatsioon</t>
  </si>
  <si>
    <t>Viinamärdi</t>
  </si>
  <si>
    <t>A-3737</t>
  </si>
  <si>
    <t>Nõo sovhoosi Viinamärdi kultuurtehnilise objekti ekspluatatsiooni andmise dokumentatsioon</t>
  </si>
  <si>
    <t>MV-1290</t>
  </si>
  <si>
    <t>1570</t>
  </si>
  <si>
    <t>Nõo sovhoosi Viinamärdi väetisturba tootmisala ettevalmistamise tööprojekt</t>
  </si>
  <si>
    <t>MV-1570</t>
  </si>
  <si>
    <t>382</t>
  </si>
  <si>
    <t xml:space="preserve">Tartu raj. Nõo sovhoosi Keskuse os. Luke maaparandusprojekt ( ühestaadiumiline) VI osa </t>
  </si>
  <si>
    <t>1290</t>
  </si>
  <si>
    <t>Nõo sovhoosi Viinamärdi obj. Kultuurtehniliste tööde tehniline tööprojekt</t>
  </si>
  <si>
    <t>Nõo sovhoosi Voika maaparandusobjekti rekonstrueerimistööde ekspluatatsiooni andmise dokumentatsioon</t>
  </si>
  <si>
    <t>KR-84</t>
  </si>
  <si>
    <t>Elva rajooni Nõo sovh. keskuse maade II osa maaparanduse objekti ekspluatatsiooni andmise-vastuvõtmise toimik</t>
  </si>
  <si>
    <t>Voika</t>
  </si>
  <si>
    <t>PP-163</t>
  </si>
  <si>
    <t>Elva rajooni Nõo sovh. keskuse maade I osa tj. Maaparanduse objekti ekspluatatsiooni andmise-vastuvõtmise toimik nr. 6</t>
  </si>
  <si>
    <t>Nõo sovhoosi keskuse maade II osa maaparanduse objekti ekspluatatsiooni andmise-vastuvõtmise dokumentatsioon</t>
  </si>
  <si>
    <t>245</t>
  </si>
  <si>
    <t>Nõo sovhoosi keskuse maade II osa täpsustatud tööjoonised</t>
  </si>
  <si>
    <t>MV-245</t>
  </si>
  <si>
    <t>61</t>
  </si>
  <si>
    <t>Nõo sovhoosi Voika paisjärve kaevamise tehniline tööprojekt</t>
  </si>
  <si>
    <t>MS-61</t>
  </si>
  <si>
    <t>84</t>
  </si>
  <si>
    <t>Nõo sovhoosi Voika maaparanduse objekti rekonstrueerimise tehniline tööprojekt</t>
  </si>
  <si>
    <t>Nõo sovhoosi keskuse maade II osa tööjoonised</t>
  </si>
  <si>
    <t>Nõo sovhoosi Keskuse osakonna VII osa maaparandusobjekti ekspluatatsiooni toimik</t>
  </si>
  <si>
    <t>Õiguse</t>
  </si>
  <si>
    <t>Nõo sovhoosi Keskuse VII maaparandusobjekti juurdepääsutee rekonstrueerimise ekspluatatsiooni toimik</t>
  </si>
  <si>
    <t>Nõo sovhoosi maaparanduse VII osa ekspluatatsiooni andmise toimik</t>
  </si>
  <si>
    <t>480</t>
  </si>
  <si>
    <t>Tartu raj. Nõo sovhoosi Keskuse VII maaparandusprojekt (ühestaadiumiline) I osa</t>
  </si>
  <si>
    <t>Tartu raj. P/a Edasi Hurdasoo detailkuivenduse ekspluatatsiooni andmise akt</t>
  </si>
  <si>
    <t>Unipiha</t>
  </si>
  <si>
    <t>MV-143</t>
  </si>
  <si>
    <t xml:space="preserve">Elva rtj. Nõo P/ a "Uus elu" ob. Unipiha heinamaa ekspluatatsiooni andmise akt </t>
  </si>
  <si>
    <t>178</t>
  </si>
  <si>
    <t>P/a "Uus Elu " Unipiha heinamaa maaparanduse projekt</t>
  </si>
  <si>
    <t>MV-178</t>
  </si>
  <si>
    <t>1997</t>
  </si>
  <si>
    <t>Nõo kolhoosi Unipiha kuivendussüsteemi ehituse ehitusgeoloogia aruanne</t>
  </si>
  <si>
    <t xml:space="preserve">A-2325 </t>
  </si>
  <si>
    <t xml:space="preserve">A-4927 </t>
  </si>
  <si>
    <t xml:space="preserve">A- 2318 </t>
  </si>
  <si>
    <t>KR-83</t>
  </si>
  <si>
    <t>MS-107</t>
  </si>
  <si>
    <t>PK-200</t>
  </si>
  <si>
    <t>PP-139</t>
  </si>
  <si>
    <t>MS-131</t>
  </si>
  <si>
    <t>MS-116</t>
  </si>
  <si>
    <t>MS-217</t>
  </si>
  <si>
    <t>MS-28</t>
  </si>
  <si>
    <t>MS-132</t>
  </si>
  <si>
    <t>PK-408</t>
  </si>
  <si>
    <t>MS-222</t>
  </si>
  <si>
    <t>KR-1</t>
  </si>
  <si>
    <t>MS-147</t>
  </si>
  <si>
    <t>MS-165</t>
  </si>
  <si>
    <t>PP-692 ÜP</t>
  </si>
  <si>
    <t>MS-150</t>
  </si>
  <si>
    <t>Nõgiaru sovh. end. P/A "Komnoor" Meeri soo maaparandusobjekti ekspluatatsiooni andmise-vastuvõtmise dokumentatsioon</t>
  </si>
  <si>
    <t>P/a "Säde" maaparanduse projekt (ühestaadiumiline)</t>
  </si>
  <si>
    <t>Nõgiaru sovhoosi Viinalassi II objekti maaparandusprojekt</t>
  </si>
  <si>
    <t>Nõo sovhoosi keskuse osakonna maaparandusprojekt V osa (ühestaadiumiline)</t>
  </si>
  <si>
    <t>Rannaküla</t>
  </si>
  <si>
    <t>Valguta kolhoosi  Rannaküla kuivendussüsteemi ehituse TP  2 eksemplari</t>
  </si>
  <si>
    <t>Teedla sovh.Raudsepa objekti maap.</t>
  </si>
  <si>
    <t>PP-845  70384</t>
  </si>
  <si>
    <t>Teedla(Elva sovhoosi) Raudsepa maaparanduse objekti osalineekspluatatsiooni andmise dokumentatsioon</t>
  </si>
  <si>
    <t>Retsniku</t>
  </si>
  <si>
    <t>Rõngu sovh,Retsniku objekti maap. projekt + täiendus 1973.a</t>
  </si>
  <si>
    <t>194</t>
  </si>
  <si>
    <t xml:space="preserve">Rõngu sovhoosi Retsniku maaparanduse kompleks kapitaalremondi tööprojekt </t>
  </si>
  <si>
    <t>MS-194</t>
  </si>
  <si>
    <t xml:space="preserve">Rõngu sovhoosi Retsniku maap.objekti ekspluatatsiooni andmise toimik </t>
  </si>
  <si>
    <t xml:space="preserve">Rõngu sovhoosi Retsniku maap.objekti täienduse ekspluatatsiooni andmise dokumentatsioon </t>
  </si>
  <si>
    <t>1519</t>
  </si>
  <si>
    <t>Rõngu Elektromehhanika tehase maap.</t>
  </si>
  <si>
    <t>MV-1519</t>
  </si>
  <si>
    <t>Rõngu Elektromehaanika tehase maapar.TP</t>
  </si>
  <si>
    <t>Rõngu sovh.Tamme osak. III Saare maapar.</t>
  </si>
  <si>
    <t>Saare</t>
  </si>
  <si>
    <t>A-6206</t>
  </si>
  <si>
    <t>KR-85</t>
  </si>
  <si>
    <t xml:space="preserve">Rõngu sovh. Saare III maaparanduse objekti osalise ekspluatatsiooni andmise toimik </t>
  </si>
  <si>
    <t>A6206</t>
  </si>
  <si>
    <t>Rõngu sovh. Saare IIII  maaparanduse objekti osalise rek.  ekspluatatsiooni andmise dokumentatsioon</t>
  </si>
  <si>
    <t>Rõngu sovh. Saare I  maaparanduse ja objekti tee lõpliku ekspluatatsiooni andmise dokumentatsioon</t>
  </si>
  <si>
    <t>Teedla sovh.Sika I osa maap.tehniline tööprojekt</t>
  </si>
  <si>
    <t>Sika I-II</t>
  </si>
  <si>
    <t xml:space="preserve">Elva sovh. Sika II osa  maaparanduse tehniline tööprojekt </t>
  </si>
  <si>
    <t>1235</t>
  </si>
  <si>
    <t>Elva sovhoosi Sika II maapaarndusehitise hüdrogeoloogia aruanne algdokumentatsioon + koopia</t>
  </si>
  <si>
    <t>Elva sovhoosi Sika maaparanduse II  kompleksi ekspl.toimik</t>
  </si>
  <si>
    <t>Elva sovhoosi Sika maaparanduse I kompleksi ekspl.andm. osaline dokumentatsioon</t>
  </si>
  <si>
    <t>Elva sovhoosi Sika I maaparanduse I ja  II  kompleksi vaegtööde ja III kompl ekspl.toimik</t>
  </si>
  <si>
    <t>Elva sovhoosi Sika II osa maaparanduse ekspl.toimik</t>
  </si>
  <si>
    <t>Valguta kolh.Suttaru detailkuivenduse ÜP</t>
  </si>
  <si>
    <t>Suttaru</t>
  </si>
  <si>
    <t>MV-47</t>
  </si>
  <si>
    <t>Suttaru (Valguta p/a)  heinamaa detailkuivenduse ekspl.andm.dokumentasioon</t>
  </si>
  <si>
    <t>P/a Valguta kolh.Suttaru detailkuivenduse ÜP</t>
  </si>
  <si>
    <t>Ahtmiku pkr</t>
  </si>
  <si>
    <t xml:space="preserve">Rõngu Aiandussovhoosi .Tamme osak. I osa .ühestaadiumiline maaparandusprojekt </t>
  </si>
  <si>
    <t>Tamme</t>
  </si>
  <si>
    <t>A-3738</t>
  </si>
  <si>
    <t>Rõngu sovhoosi Tamme osakonna I osa maaparandusobjekti ekspluatatsiooni andmise dokumentatsioon</t>
  </si>
  <si>
    <t>A-3738; PP-406</t>
  </si>
  <si>
    <t>Teedla sovh. Tammeniidu maaparanduse tehniline tööprojekt</t>
  </si>
  <si>
    <t>Tammeniidu</t>
  </si>
  <si>
    <t>MV-1093</t>
  </si>
  <si>
    <t>Elva sovh.Tammeniidu maap.rek. tööprojekt</t>
  </si>
  <si>
    <t>MV-1644</t>
  </si>
  <si>
    <t>Elva sovh.Tammeniidu maaparandusobjekti ekspl. toimik</t>
  </si>
  <si>
    <t>Elva sovh.Tammeniidu maaparanduse objekti ekspl. toimik</t>
  </si>
  <si>
    <t>Elva sovh.Tammeniidu maaparanduse objekti REK ekspl. toimik</t>
  </si>
  <si>
    <t>MV16-44</t>
  </si>
  <si>
    <t>Teedla sovh.Tammistu osak.Tammistu maaparandusprojekt</t>
  </si>
  <si>
    <t>Tammistu</t>
  </si>
  <si>
    <t>A-4547</t>
  </si>
  <si>
    <t>Teedla (Elva) sovh.Tammistu maaparanduse ekspluatatsiooni andmise dok</t>
  </si>
  <si>
    <t>Teedla sovh.Keskuse I maap.ühestaadiumiline projekt</t>
  </si>
  <si>
    <t>A-1125</t>
  </si>
  <si>
    <t>Teedla sovh. Keskuse II osa Teedla maap.projekt</t>
  </si>
  <si>
    <t>Teedla I</t>
  </si>
  <si>
    <t>A-3739</t>
  </si>
  <si>
    <t>Elva sovh. Teedla    keskuse I  KT tööprojekt</t>
  </si>
  <si>
    <t>MV-1650</t>
  </si>
  <si>
    <t>Teedla (Elva sovh).    Keskuse II osa  Teedla I maaparandusobjekti ekspl.andmise toimik (osaline)</t>
  </si>
  <si>
    <t>Teedla (Elva sovh).    keskuse II osa  maaparandusobjekti ekspl.andmise dokumentatsioon (Täielik)</t>
  </si>
  <si>
    <t>A-3740</t>
  </si>
  <si>
    <t>Elva sovhoosi Teedla     keskuse I objekti  KT maaparandusobjekti ekspl.andmise dokumentatsioon</t>
  </si>
  <si>
    <t>3</t>
  </si>
  <si>
    <t>Elva sovhoosi Teedla keskuse II maaparandusobjekti kompleksremont</t>
  </si>
  <si>
    <t>Teedla II</t>
  </si>
  <si>
    <t>MS-3</t>
  </si>
  <si>
    <t>Elva sovhoosi Teedla II kuivendussüst. rek.ehitusgeoloogia aruanne</t>
  </si>
  <si>
    <t xml:space="preserve">Elva sovhoosi Teedla II kuivendussüst. rek.tööprojekt </t>
  </si>
  <si>
    <t>Teedla (Elva) sovh.Keskuse I osa  Teedla II maaparanduse ekspluatatsiooni andmise dok</t>
  </si>
  <si>
    <t>Teedla (Elva) sovh.Keskuse I väljaku Teedla II maaparanduse osaline ekspluatatsiooni andmise dok</t>
  </si>
  <si>
    <t>PP-276; A-1125</t>
  </si>
  <si>
    <t>Elva  sovh. Teedla II  objekti kuivenduse  rek. osaline ekspluatatsiooni andmise dok</t>
  </si>
  <si>
    <t>1231871,PP 1584</t>
  </si>
  <si>
    <t>Elva  sovh. Teedla II  objekti kuivendussüsteemide   rek. lõplik ekspluatatsiooni andmise dok. +  mpt päevik</t>
  </si>
  <si>
    <t>Elva sovhoosi Uderna maaparanduse tööprojekt</t>
  </si>
  <si>
    <t>Uderna</t>
  </si>
  <si>
    <t>1231841, PP1485</t>
  </si>
  <si>
    <t>Elva sovhoosi Uderna maaparanduse osaline ekspl.andmise dokumentatsioon</t>
  </si>
  <si>
    <t>Elva sovhoosi Uderna maaparanduse lõplik ekspl.andmise dokumentatsioon</t>
  </si>
  <si>
    <t>Teedla sovh. ühestaadiumiline Valguta - Ervu maaparandusprojekt</t>
  </si>
  <si>
    <t>Valguat-Ervu</t>
  </si>
  <si>
    <t>A-2323</t>
  </si>
  <si>
    <t>Valguta-Ervu</t>
  </si>
  <si>
    <t>97</t>
  </si>
  <si>
    <t>MS-97</t>
  </si>
  <si>
    <t>Elva sovhoosi Valguta-Ervo maap.projekti kompleksrem. tööprojekt</t>
  </si>
  <si>
    <t>118</t>
  </si>
  <si>
    <t>MS-118</t>
  </si>
  <si>
    <t>Valguta kolh.Mõisa-aluse (Vabriku-aluse) heinamaa ÜP</t>
  </si>
  <si>
    <t>Vabriku-alune</t>
  </si>
  <si>
    <t>MV-140</t>
  </si>
  <si>
    <t>Valguta kolh.Valguta kult.tehn.(õunaaia likvideerimine Vabriku-aluse kõrval)</t>
  </si>
  <si>
    <t>MV-1813</t>
  </si>
  <si>
    <t>Teedla (Elva)  sovh. Valguta - Ervo äärse maaparandusliku objekti ekspluatatsiooni toimik</t>
  </si>
  <si>
    <t>Elva  sovh. Valguta - Ervo m/s kompleksse kapitaalremondi  ekspluatatsiooni toimik</t>
  </si>
  <si>
    <t>MV-109</t>
  </si>
  <si>
    <t>1690</t>
  </si>
  <si>
    <t>Valguta-Ervu maaparandusühistu kuivendussüsteemide korrastamise ehitusprojekt  (WB 12-97 E)  I- V köide + joonised ja konkursi materjalid</t>
  </si>
  <si>
    <t>WB 12-98E</t>
  </si>
  <si>
    <t>Valguta-Ervu MPÜ</t>
  </si>
  <si>
    <t>Valguta-Ervu maaparandusühistu kuivendussüsteemide korrastamise (WB 12-97 E) vastuvõtu akt</t>
  </si>
  <si>
    <t>WB 12-97E, PP-1690</t>
  </si>
  <si>
    <t>Valguta polder</t>
  </si>
  <si>
    <t>A-2578</t>
  </si>
  <si>
    <t>Valguta p/a kalatiikide ja poldriala kulude kalkulatsioon  + seletuskiri I köide+ uurimistööd</t>
  </si>
  <si>
    <t>Valguta p/a polderala. Ekspluatatsioonitee projekt</t>
  </si>
  <si>
    <t>A-4666</t>
  </si>
  <si>
    <t>MV-799</t>
  </si>
  <si>
    <t>Valguta kolh.Poldri maaparanduse projekt</t>
  </si>
  <si>
    <t>451</t>
  </si>
  <si>
    <t>Rõngu sovhoosi Valguta poldri juurdepääsutee tehn.tööprojekt</t>
  </si>
  <si>
    <t>465</t>
  </si>
  <si>
    <t>Rõngu sovhoosi Valguta poldri I ja II osa teede  tehn.tööprojekt</t>
  </si>
  <si>
    <t>PK-465</t>
  </si>
  <si>
    <t>42</t>
  </si>
  <si>
    <t>Rõngu sovhoosi Valguta poldri kapitaalremondi tehntööprojekt</t>
  </si>
  <si>
    <t>MS-42</t>
  </si>
  <si>
    <t>Rõngu sovhoosi Valguta poldri III osa kompleksremondi tehntööprojekt</t>
  </si>
  <si>
    <t>MS-106</t>
  </si>
  <si>
    <t>Rõngu sovh.Valguta poldri täiendavate  tööde tööprojekt</t>
  </si>
  <si>
    <t>MV-1542</t>
  </si>
  <si>
    <t>Valguta kolh.Viilatsi maaparanduse projekt</t>
  </si>
  <si>
    <t>Villatsi</t>
  </si>
  <si>
    <t>MV-105</t>
  </si>
  <si>
    <t>Valguta kolh.Viilatsi maaparanduse  EKSPL.ANDMISE AKT</t>
  </si>
  <si>
    <t>Allika</t>
  </si>
  <si>
    <t>PP-1352;1203791</t>
  </si>
  <si>
    <t>M.Härma kolh. Allika maaparanduse kompl. Lõplik  ekspl. andmise dokumentasioon</t>
  </si>
  <si>
    <t>M.Härma kolh. Allika maaparanduse kompl. Nr 1 osaline ekspl. andmise dokumentasioon</t>
  </si>
  <si>
    <t>M.Härma kolh. Allika maaparanduse kompl. Nr 3 osaline ekspl. andmise dokumentasioon</t>
  </si>
  <si>
    <t>Avangardi kolh.Amme maaparanduse tehniline tööprojekt</t>
  </si>
  <si>
    <t>MS-94;75118</t>
  </si>
  <si>
    <t>Kolhoosi "Avangard" Amme maaparandusobjekti kapitaalremondi tööprojekt</t>
  </si>
  <si>
    <t>Avangardi kolh.Amme maaparanduse kompleks nr 1 ekspluatatsiooni  andmise dokumentatsioon</t>
  </si>
  <si>
    <t>PP-1169, 75118</t>
  </si>
  <si>
    <t>Avangardi kolh.Amme maaparanduse kompleks nr 2 ekspluatatsiooni  andmise dokumentatsioon</t>
  </si>
  <si>
    <t>Avangardi kolh.Amme maaparanduse kompleks nr 3 (teed) ekspluatatsiooni  andmise dokumentatsioon</t>
  </si>
  <si>
    <t>Amme I</t>
  </si>
  <si>
    <t>P/a Tulevik (Avangardi  kolh) Amme jõe basseini (2.osa) detailkuivenduse ekspl.andmise akt</t>
  </si>
  <si>
    <t>Amme II</t>
  </si>
  <si>
    <t>P/a Tulevik (Avangardi  kolh) Ammejõe basseini maaparanduse ekspl.andmise dokumentatsioon</t>
  </si>
  <si>
    <t>P/a Tulevik (Avangardi  kolh) Ammejõe II  basseini maaparanduse ekspl.andmise dokumentatsioon</t>
  </si>
  <si>
    <t>M.Härma nim.kolh.Haavamõisa maapar.taast.amise projekt</t>
  </si>
  <si>
    <t>Haava-Karjamõisa</t>
  </si>
  <si>
    <t>KR-17</t>
  </si>
  <si>
    <t>P/A M.Härma nim Lilo ja Haava karjamõisa maap.kapitaalremondi projekt</t>
  </si>
  <si>
    <t>MS-17</t>
  </si>
  <si>
    <t>KR-110</t>
  </si>
  <si>
    <t xml:space="preserve">Tartu majandite (gaasitrass) Sillaotsa II, Haava-Karjamõisa rek.tehniline tööprojekt </t>
  </si>
  <si>
    <t>M.Härma nim kolhoosi Haava_karjamõisa objekti kult.tehn.tööde tööprojekt</t>
  </si>
  <si>
    <t>MV-1773</t>
  </si>
  <si>
    <t>1773</t>
  </si>
  <si>
    <t>Vasula (Sootaga )  lubjalasundi nr 81 ekspl.andmise dokumentatsioon</t>
  </si>
  <si>
    <t>MV-210</t>
  </si>
  <si>
    <t>M.Härma nim. p/a end.Haava-Karjamõisa kuiv.süst.taastam.ekspluatatsiooni andmise dokumentatsioon</t>
  </si>
  <si>
    <t>Hundi</t>
  </si>
  <si>
    <t>Sootaga sovh.Hundi maaparanduse tehniline tööprojekt</t>
  </si>
  <si>
    <t>1208</t>
  </si>
  <si>
    <t>Sootaga sovh.Hundi maaparandusehitise hüdrogeoloogia aruanne</t>
  </si>
  <si>
    <t>76260/ HG</t>
  </si>
  <si>
    <t>MV-63</t>
  </si>
  <si>
    <t>P/a Kungla  Maramasoo (Hundi) kuivenduse ekspl. andmise akt</t>
  </si>
  <si>
    <t>Sootaga sovh.Hundi maaparanduse  ekspl. Andmise dokumentatsioon</t>
  </si>
  <si>
    <t>649</t>
  </si>
  <si>
    <t>P/a "Rahu Igavere maaparandusprojekt</t>
  </si>
  <si>
    <t>Igavere</t>
  </si>
  <si>
    <t>Avangardi kolh. Igavere I maapar.objekti rek.tehniline tööprojekt</t>
  </si>
  <si>
    <t>KR-89</t>
  </si>
  <si>
    <t>Avangardi kolh. Igavere maap. pinnasta hüdro-ja gefüüsil.omadused</t>
  </si>
  <si>
    <t>Avangardi kolh.Igavere I kuiv. rek.tööprojekt + ehitusgeoloogiliste uurimiste aruanne</t>
  </si>
  <si>
    <t>Avangardi kolhoosi Igavere I Maap.objekti ekspl.andmise toimik</t>
  </si>
  <si>
    <t>PP-649, 67215</t>
  </si>
  <si>
    <t>Avangardi kolhoosi Igavere I Maap.objekti ekspl.andmise toimik (täielik)</t>
  </si>
  <si>
    <t xml:space="preserve">Avangardi kolhoosi Igavere I kuiv.süst.objekti rek. ekspl.andmise toimik </t>
  </si>
  <si>
    <t xml:space="preserve">Avangardi kolhoosi Igavere I  objekti rek. ekspl.andmise toimik </t>
  </si>
  <si>
    <t>PP-1591, 1201871</t>
  </si>
  <si>
    <t>Igavere I</t>
  </si>
  <si>
    <t>73202/68027</t>
  </si>
  <si>
    <t>701-ÜP</t>
  </si>
  <si>
    <t>Avangardi kolhoosi Igavere II maaparanduse tehniline tööprojekt, Sideliini rekonstrueerimine</t>
  </si>
  <si>
    <t>Igavere II</t>
  </si>
  <si>
    <t>701-A</t>
  </si>
  <si>
    <t>Avangardi kolhoosi Igavere II maaparandusobjekti ekspluatatsiooni andmise dokumentatsioon</t>
  </si>
  <si>
    <t>176</t>
  </si>
  <si>
    <t>M.Härma  nim kolhoosi Jürisoo maaparandusobjekti kompleksremondi tööprojekt</t>
  </si>
  <si>
    <t>MS -176</t>
  </si>
  <si>
    <t>Tammistu kolh.Jürisoo maaparanduse projekt</t>
  </si>
  <si>
    <t>MV-275</t>
  </si>
  <si>
    <t>Tammistu kolh.Jürisoo maaparanduse objekti ekspl.andmise dokumentatsioon</t>
  </si>
  <si>
    <t>MS-176</t>
  </si>
  <si>
    <t>Tammistu  p/a  Jürisoo-Eideoja maaparandusprojekt</t>
  </si>
  <si>
    <t>Jürisoo-Eideoja</t>
  </si>
  <si>
    <t>A-6221</t>
  </si>
  <si>
    <t>M.Härma nim. kolhoosi Jürisoo-Eideoja maap.obj. Rek. (mustandmaterjalid)</t>
  </si>
  <si>
    <t>A-6221; PP-567</t>
  </si>
  <si>
    <t>A-6221;PP-567</t>
  </si>
  <si>
    <t xml:space="preserve">M.Härma nim. kolhoosi Jürisoo-Eideoja maap.obj. Rek. </t>
  </si>
  <si>
    <t>KR-97;A-6221; PP-568</t>
  </si>
  <si>
    <t>1805</t>
  </si>
  <si>
    <t>P/a Tammistu (M.Härma nim.) kolhoosi Jürisoo-Eideoja ekspluatatsiooni andmise dokumentatsioon</t>
  </si>
  <si>
    <t>KR-91</t>
  </si>
  <si>
    <t>MV-1805</t>
  </si>
  <si>
    <t>Tammistu p/a Kaarli  maaparandusobjekt</t>
  </si>
  <si>
    <t>Kaarli</t>
  </si>
  <si>
    <t>A-4682</t>
  </si>
  <si>
    <t>Tammistu p/a Kaarli objekti maaparandusprojekt( rek.)</t>
  </si>
  <si>
    <t>70583/A-4682</t>
  </si>
  <si>
    <t>1875</t>
  </si>
  <si>
    <t>Kaarli maap. Rek</t>
  </si>
  <si>
    <t>MV -1975</t>
  </si>
  <si>
    <t>Tammistu kolh. (M.Härma)  Kaarli maaparanduse ekspluatatsiooni andmise toimik</t>
  </si>
  <si>
    <t>A- 4682</t>
  </si>
  <si>
    <t>A- 4683</t>
  </si>
  <si>
    <t>Tammistu kolh. (M.Härma)  Kaarli veejuhtmete  ekspluatatsiooni andmise toimik</t>
  </si>
  <si>
    <t>144 A</t>
  </si>
  <si>
    <t>7</t>
  </si>
  <si>
    <t>Vasulasoo (Karusoo) M.Härma  nim p/a maaparanduse projektülesanne I köide Seletuskiri ja graafiline osa</t>
  </si>
  <si>
    <t>Karusoo</t>
  </si>
  <si>
    <t>M.Härma kolh.Karusoo maaparandusprojekt</t>
  </si>
  <si>
    <t>karusoo</t>
  </si>
  <si>
    <t>70529/67163</t>
  </si>
  <si>
    <t>M.Härma nim p/a  Karusoo maaparandusobjekti osaline ekspl. Andmise osaline  dokumentatsioon</t>
  </si>
  <si>
    <t>M.Härma nim p/a  Karusoo maaparandusobjekti  ekspl. Andmise dokumentatsioon</t>
  </si>
  <si>
    <t>M.Härma nim kolh.Karusoo maaparandusobjekti ekspl. andmise dokumentatsioon</t>
  </si>
  <si>
    <t>MS-187</t>
  </si>
  <si>
    <t>M.Härma kolh.Karusoo maaparandusobjekti tööprojekt</t>
  </si>
  <si>
    <t>Hundiluha</t>
  </si>
  <si>
    <t>Vara P/a Hundiluha maaparandusprojekt (ühestaadiumiline) Tartu raj</t>
  </si>
  <si>
    <t>A-4683</t>
  </si>
  <si>
    <t>Vara pkr</t>
  </si>
  <si>
    <t>Hundiluha pkr</t>
  </si>
  <si>
    <t xml:space="preserve">P/A Vara Hundiluha maaparandusobjekti ekspl andmise toimik </t>
  </si>
  <si>
    <t>Vara kolhoosi maaparanduse "Hundiluha" ekspl andmise dok</t>
  </si>
  <si>
    <t>Tartu rajooni Alatskivi (Koosa) sovhoosi Andressaare vanade drenaažisüsteemide taastamise ekspl andmise akt</t>
  </si>
  <si>
    <t>puudub</t>
  </si>
  <si>
    <t>Adressaare</t>
  </si>
  <si>
    <t xml:space="preserve">Vara kolhoosi Hundiluha kuivenduse rek kompl 2 ja 3 lõplik </t>
  </si>
  <si>
    <t>Iidlase</t>
  </si>
  <si>
    <t>A-3733</t>
  </si>
  <si>
    <t>põhivõrgu kr</t>
  </si>
  <si>
    <t>Vara kolh.Iidlase kult.tehn.</t>
  </si>
  <si>
    <t>Vara kolhoosi Hundiluha kuivenduse rek kompl 1</t>
  </si>
  <si>
    <t xml:space="preserve">Vara kolhoosi Iidlase objekti kultuurtehnika </t>
  </si>
  <si>
    <t>MV-1770</t>
  </si>
  <si>
    <t>Vara kolhoosi Iidlase maap. Lõplikult kompl 2</t>
  </si>
  <si>
    <t>Vara kolhoosi Iidlase maap. Lõplikult kompl 1</t>
  </si>
  <si>
    <t>Kauda</t>
  </si>
  <si>
    <t>MV 414</t>
  </si>
  <si>
    <t xml:space="preserve"> Tartu raj P/a Vara maaparandusobjekti Kauda ekspl andmise dok</t>
  </si>
  <si>
    <t>MV- 414</t>
  </si>
  <si>
    <t>Vara sovhoosi Kauda objekti kultuurtehnika</t>
  </si>
  <si>
    <t>MV-1613 ja 1637</t>
  </si>
  <si>
    <t>Kavastu</t>
  </si>
  <si>
    <t>MP1770/1-4</t>
  </si>
  <si>
    <t xml:space="preserve">pkr </t>
  </si>
  <si>
    <t>Tartu raj Alatskivi sovhoosi Kavastu osakonnas 1959.a ehitatud kuivendusvõrgu ekspl andmise dok</t>
  </si>
  <si>
    <t>Tartu raj Alatskivi sovhoosi Kavastu (Koosa) osakonnas 1960.a ehitatud kuivendusvõrgu ekspl andmise dok</t>
  </si>
  <si>
    <t>2 eksmp</t>
  </si>
  <si>
    <t>Alatskivi (Koosa) sovhoosi Kavastu osakonna drenaažisüsteemide ekspl andmise dok</t>
  </si>
  <si>
    <t>MP-1776/1-4</t>
  </si>
  <si>
    <t>Tartu raj Alatskivi(Koosa) sovhoosi Kavastu  osakonnas drenaažisüsteemide  ekspl andmise dok</t>
  </si>
  <si>
    <t>Tartu raj Alatskivi(Koosa) sovhoosi Kavastu  maaparandus obj ekspl andmise dok</t>
  </si>
  <si>
    <t>Kiimasoo</t>
  </si>
  <si>
    <t>k-1</t>
  </si>
  <si>
    <t>Tartu rajoon Alatskivi (Koosa) sovhoosi Kiimasoo maaparandusobjekti ekspl andmise dok</t>
  </si>
  <si>
    <t>MV-299</t>
  </si>
  <si>
    <t>Koosa sovhoosi Kiimasoo kultuurtehniliste tööde ekspl andmise dok</t>
  </si>
  <si>
    <t>Koosa sovhoosi I, II ja Kiimasoo maaparandusobjektide kultuurtehniliste tööde ekspl andmise dok</t>
  </si>
  <si>
    <t>MV-898</t>
  </si>
  <si>
    <t>Koosa sovhoosi Kiimasoo-Koosa III kultuurtehnika Tö nr MV-1603/1637 ekspl andmise dok</t>
  </si>
  <si>
    <t xml:space="preserve">MV-1603/1637 </t>
  </si>
  <si>
    <t>Kirepi</t>
  </si>
  <si>
    <t>K-1 ja2</t>
  </si>
  <si>
    <t>K-1-5</t>
  </si>
  <si>
    <t>MV-198</t>
  </si>
  <si>
    <t>Tartu raj P/A Kalevipoeg (Koosa) Kirepi drenaažisüsteemide ekspl andmise dok</t>
  </si>
  <si>
    <t>Tartu rajoon Koosa sovhoosi Kirepi III maap 1. objekti lõpliku ekspl andmise dok</t>
  </si>
  <si>
    <t>Tartu rajoon Koosa sovhoosi Kirepi III maap 2. objekti  ekspl andmise dok</t>
  </si>
  <si>
    <t>Tartu rajoon Koosa sovhoosi Kirepi II maap  lõpliku ekspl andmise dok</t>
  </si>
  <si>
    <t>Tartu rajoon Koosa sovhoosi Kirepi III maap 3. objekti  ja tee ekspl andmise dok</t>
  </si>
  <si>
    <t>Koosa sovh. Keskuse I Kultuurtehniline projekt</t>
  </si>
  <si>
    <t>Keskuse I</t>
  </si>
  <si>
    <t>A-4540</t>
  </si>
  <si>
    <t>72181/68287</t>
  </si>
  <si>
    <t>Tartu rajoon Koosa sovhoosi Keskuse maap objekti  lõplik ekspl andmise dok</t>
  </si>
  <si>
    <t>Tartu rajoon Koosa sovhoosi Keskuse I  objekti  kultuurtehnika ekspl andmise dok</t>
  </si>
  <si>
    <t>MV-1824</t>
  </si>
  <si>
    <t>Alatskivi (koosa) sovhoosi Pillesoo lahtise kuivendusvõrgu ekspl andmise dok</t>
  </si>
  <si>
    <t>Kitse</t>
  </si>
  <si>
    <t>Koosa oja</t>
  </si>
  <si>
    <t>Ätte pkr ja Vara oja</t>
  </si>
  <si>
    <t>A-6222</t>
  </si>
  <si>
    <t>Konnaoja ja Vara-Kaarli pkr</t>
  </si>
  <si>
    <t>Eesvoolu nimi</t>
  </si>
  <si>
    <t>Tartu raj P/a Vara maaparanduse objekti Kitse I ekspl andmise dok</t>
  </si>
  <si>
    <t>Tartu raj  Vara sovhoosi Kitse maaparandusobjekti kultuurtehnika  ekspl andmise dok</t>
  </si>
  <si>
    <t>MV-793</t>
  </si>
  <si>
    <t>Tartu maakond Kaarli ühistu (Vara kolh) Kitse II kuivendus süsteemi rek lõplikult kompl 1 ja 3 ekspl andmise dok</t>
  </si>
  <si>
    <t>Tartu maakond Kaarli ühistu (Vara kolh) Kitse I kuivendus süsteemi rek lõplikult kompl 2 ekspl andmise dok</t>
  </si>
  <si>
    <t>P/a Vara (sovh.) Ätte-Tammistu äärse lahtise kuiv.taastamise projekt</t>
  </si>
  <si>
    <t>Kitse II</t>
  </si>
  <si>
    <t>Vara sovhoos Kitse I-II maaparanduse ehitusgeoloogia aruanne (hüdrogeoloogia)</t>
  </si>
  <si>
    <t>1290 HG</t>
  </si>
  <si>
    <t>Vara p/a Kitse II ühestaadiumiline maaparandusprojekt</t>
  </si>
  <si>
    <t xml:space="preserve">Ätte- Tammistu ja Konnaoja </t>
  </si>
  <si>
    <t>612 ÜP</t>
  </si>
  <si>
    <t>Tartu raj Vara sovhoos  Kitse II maaparandus tehniline tööprojekt</t>
  </si>
  <si>
    <t>67269/71299</t>
  </si>
  <si>
    <t xml:space="preserve">Kitse II </t>
  </si>
  <si>
    <t>Tartu raj Vara sovhoosi Kitse II maaparandusobjekti lõpliku ekspl andmise dok</t>
  </si>
  <si>
    <t>Tartu raj Koosa sovh Koosa I maaparandusobjekti ekspl andmise dok</t>
  </si>
  <si>
    <t>Koosa</t>
  </si>
  <si>
    <t>PP-372</t>
  </si>
  <si>
    <t>Tartu raj Koosa sovh Koosa II maaparandusobjekti ekspl andmise dok</t>
  </si>
  <si>
    <t>A 3734 (PP-385)</t>
  </si>
  <si>
    <t>Tartu raj Koosa sovh Koosa IV maaparandusobjekti ekspl andmise dok</t>
  </si>
  <si>
    <t>A-4540 (PP-509)</t>
  </si>
  <si>
    <t>Tartu raj Koosa sovh Koosa III maaparandusobjekti ekspl andmise dok</t>
  </si>
  <si>
    <t>A-4540 (PP-488)</t>
  </si>
  <si>
    <t>Tartu raj Koosa sovh Koosa II maaparandustehniline täiustamine ekspl andmise dok</t>
  </si>
  <si>
    <t>161</t>
  </si>
  <si>
    <t>koosa sovh Koosa III maaparanduse kompleksremondi töörojekt</t>
  </si>
  <si>
    <t>Väänastu-Saburi pkr</t>
  </si>
  <si>
    <t>A-3734</t>
  </si>
  <si>
    <t>Kulli</t>
  </si>
  <si>
    <t>123278-1</t>
  </si>
  <si>
    <t>41</t>
  </si>
  <si>
    <t>M</t>
  </si>
  <si>
    <t>Tasso-Varaoja maaparandusühistu Tasso kuivendussüsteemide korrastustööd</t>
  </si>
  <si>
    <t>Vara sovhoosi Kulli maaparanduse lõplikult kompleks nr 2 ja 3 ekspl andmise dok</t>
  </si>
  <si>
    <t>Vara sovhoosi Kulli maaparanduse lõplikult kompleks nr 1 ekspl andmise dok</t>
  </si>
  <si>
    <t>Kuusiku-Papiaru</t>
  </si>
  <si>
    <t>MS- 87</t>
  </si>
  <si>
    <t>Vara sovh Kuusiku-Papiaru I ehitusjärgu kompl 2 ekspl andmise dok</t>
  </si>
  <si>
    <t>Vara sovh Kuusiku-Papiaru maaparanduse objekti kompl kapitaalremondi ekspl andmise dok</t>
  </si>
  <si>
    <t>Vara sovh Kuusiku-Papiaru I ehitusjärgu kompl 3 ekspl andmise dok</t>
  </si>
  <si>
    <t>Vara sovh Kuusiku-Papiaru 2.ehitusjärgu kompl 1 ekspl andmise dok</t>
  </si>
  <si>
    <t>Vara sovh Kuusiku-Papiaru  kompl 1 ekspl andmise dok</t>
  </si>
  <si>
    <t>Kauda pkr</t>
  </si>
  <si>
    <t>87</t>
  </si>
  <si>
    <t>Vara sovhoosi Kuusiku-Paparu</t>
  </si>
  <si>
    <t>Kõnnu</t>
  </si>
  <si>
    <t>148</t>
  </si>
  <si>
    <t>Koosa sovh Kõnnu I maaparanduse kompleksremondi töörojekt</t>
  </si>
  <si>
    <t xml:space="preserve">Koosa sovh Kõnnu II maaparandusobjekti ekspl andmise toimik </t>
  </si>
  <si>
    <t xml:space="preserve">Koosa sovh Kõnnu II objekti komplekse kapitalremont ekspl andmise toimik </t>
  </si>
  <si>
    <t>MS-148</t>
  </si>
  <si>
    <t>Koosa sovh Kõnnu II maaparandusobj ekspl andmise dok</t>
  </si>
  <si>
    <t xml:space="preserve">Koosa sovh Kõnnu III-IV maaparadus kompl nr 1 ekspl andmise toimik </t>
  </si>
  <si>
    <t xml:space="preserve">Koosa sovh Kõnnu III-IV maaparadus kompl nr 2 ekspl andmise toimik </t>
  </si>
  <si>
    <t>Koosa sovh Kõnnu I maaparandusobj ekspl andmise dok</t>
  </si>
  <si>
    <t>A-0224</t>
  </si>
  <si>
    <t>A-6224</t>
  </si>
  <si>
    <t xml:space="preserve">Koosa sovh Luha I maaparandusobjekti ekspl andmise toimik </t>
  </si>
  <si>
    <t>Luha I</t>
  </si>
  <si>
    <t>A-6199</t>
  </si>
  <si>
    <t xml:space="preserve">Koosa sovh Luha I kuivendusobjekti tehnilise seisukorra parandamise ekspl andmise toimik </t>
  </si>
  <si>
    <t>MV-1745</t>
  </si>
  <si>
    <t>Põdraoja</t>
  </si>
  <si>
    <t xml:space="preserve">Koosa sovh Luha II maaparandusobjekti ekspl andmise toimik </t>
  </si>
  <si>
    <t>Luha II</t>
  </si>
  <si>
    <t xml:space="preserve">Koosa sovh Luha II maaparandusobjekti täiendamise ekspl andmise toimik </t>
  </si>
  <si>
    <t xml:space="preserve">Koosa sovh Luha I- II maaparandusobjekti tehnilise täiendamise ekspl andmise toimik </t>
  </si>
  <si>
    <t>MV-1250</t>
  </si>
  <si>
    <t>MV-1094</t>
  </si>
  <si>
    <t xml:space="preserve">Koosa sovh Luha II maaparandusobjekti komplekse kapitaalrem ekspl andmise toimik </t>
  </si>
  <si>
    <t>Kargoja</t>
  </si>
  <si>
    <t>632g</t>
  </si>
  <si>
    <t>Koosa sovhoosi Luha II maaparandus (ümberprojekteerimine)</t>
  </si>
  <si>
    <t>Meoma I</t>
  </si>
  <si>
    <t xml:space="preserve">Koosa sovh Meoma I maaparandusobjekti ekspl andmise toimik </t>
  </si>
  <si>
    <t xml:space="preserve">Koosa sovh Meoma I - III maaparandusobjekti osaline rekonstruerimine ekspl andmise toimik </t>
  </si>
  <si>
    <t>KR- 99</t>
  </si>
  <si>
    <t xml:space="preserve">Tartu rajoon Meoma (Hundisaare ) kultuurtehnika </t>
  </si>
  <si>
    <t>MV- 1706</t>
  </si>
  <si>
    <t>Kalevipoja kolhoosi Meoma maaparandusprojekt</t>
  </si>
  <si>
    <t>Meoma-Koosa pkr</t>
  </si>
  <si>
    <t>Koosa sovh.Meoma II väetisturba tootmisala ettevalmistamine</t>
  </si>
  <si>
    <t>Meoma II</t>
  </si>
  <si>
    <t>Meoma I, Meoma II, Meoma-Siguvere, Kirepi II</t>
  </si>
  <si>
    <t xml:space="preserve">Koosa sovh Meoma II 2. maaparandusobjekti lõpliku ekspl andmise toimik </t>
  </si>
  <si>
    <t xml:space="preserve">Koosa sovh Meoma II 1. maaparandusobjekti lõpliku ekspl andmise toimik </t>
  </si>
  <si>
    <t xml:space="preserve">Koosa sovh Meoma maaparandusobjekti rek. osaliselt kompl nr 1 ja 2 ekspl andmise toimik </t>
  </si>
  <si>
    <t xml:space="preserve">Koosa sovh Meoma maaparandusobjekti rek. osaliselt kompl nr 2 ja 3 ekspl andmise toimik </t>
  </si>
  <si>
    <t>188</t>
  </si>
  <si>
    <t>Koosa III ja Meoma I maaparandusobjekti kompleksremondi tööprojekt</t>
  </si>
  <si>
    <t>Meoma I Koosa III</t>
  </si>
  <si>
    <t>1505 EG</t>
  </si>
  <si>
    <t>Koosa sovhoosi Meoma maaparandusehitise ehitusgeoloogiline aruanne</t>
  </si>
  <si>
    <t>Meoma-Sirguvere</t>
  </si>
  <si>
    <t>A-4527</t>
  </si>
  <si>
    <t>Meoma pkr</t>
  </si>
  <si>
    <t xml:space="preserve">Tartu raj P/A Kalevipoeg (Koosa sovhoosi) Meoma-Sirguvere I  maaparandusprojekt I osa </t>
  </si>
  <si>
    <t xml:space="preserve">Tartu raj P/A Kalevipoeg (Koosa sovh) Meoma-Sirguvere I maaparandusobjekti ekspl </t>
  </si>
  <si>
    <t>Vara sovhoos Mägra maaparanduse tehniline tööprojekt</t>
  </si>
  <si>
    <t>Mägra</t>
  </si>
  <si>
    <t>Vara kolh. Mägra mapar. ühestaadiumiline projekt</t>
  </si>
  <si>
    <t>Vara sovhoos Mägra maaparanduseehitise Hüdrogeoloogline aruanne</t>
  </si>
  <si>
    <t>1203 HG</t>
  </si>
  <si>
    <t>1204 HG</t>
  </si>
  <si>
    <t xml:space="preserve">P/a Vara maaparandusobjekti Mägra ekspl </t>
  </si>
  <si>
    <t>MV-269</t>
  </si>
  <si>
    <t>Vara sovh Mägra maaparanduse ekspl andmise dok</t>
  </si>
  <si>
    <t>Valguta kolhoos Elva kolhoos, Elva sovhoos,Teedla, Koruste kolhoos</t>
  </si>
  <si>
    <t>Rannu Laane osakond, Kureküla sovhoos,, Võrtsjärve, Mitsurini  kolhoos</t>
  </si>
  <si>
    <t>Rehemetsa</t>
  </si>
  <si>
    <t>Rehemetsa - Kargoja pkr</t>
  </si>
  <si>
    <t>A-4535</t>
  </si>
  <si>
    <t>Rehemetsa - Kargoja pkr, Varnja-Põldmaa pkr</t>
  </si>
  <si>
    <t>P/A Sooranna (Koosa sovh) Rehemetsa II maaparandusobjekti veejuhtmete ekspl andmise dok</t>
  </si>
  <si>
    <t>P/A Sooranna (Koosa sovh) Rehemetsa I maaparanduse ekspl andmise dok</t>
  </si>
  <si>
    <t>P/A Sooranna (Koosa sovh) Rehemetsa II maaparandusobjekti ekspl andmise dok</t>
  </si>
  <si>
    <t>Siberisoo</t>
  </si>
  <si>
    <t>A-4646</t>
  </si>
  <si>
    <t>Sberisoo pkr</t>
  </si>
  <si>
    <t>P/a Vara Siberisoo maaparandusobjekti  ekspl andmise dok</t>
  </si>
  <si>
    <t>Sookalduse I</t>
  </si>
  <si>
    <t>Vara sovhoosi Sookalduse II maaparandusehitise ehitusgeoloogiline  uurimiste aruanne</t>
  </si>
  <si>
    <t>1479 HG</t>
  </si>
  <si>
    <t>Vara sovhoosi Sookalduse I maaparandusobjekti kompleksremondi tööprojekt</t>
  </si>
  <si>
    <t>189</t>
  </si>
  <si>
    <t>Tasso-Varaoja maaparandusühistu Tasso kuivendussüsteemide korrastustööd Sookalduse I objektil</t>
  </si>
  <si>
    <t>WB 08-00</t>
  </si>
  <si>
    <t>P-01J</t>
  </si>
  <si>
    <t>1 leht väljavõte</t>
  </si>
  <si>
    <t>Koosa sovh (Vara ) Sookalduse I osakonna maaparanduse II osak ekspl andmise dok</t>
  </si>
  <si>
    <t>Koosa sovh (Vara ) Sookalduse I  ekspl andmise dok</t>
  </si>
  <si>
    <t>Koosa sovh (Vara ) Sookalduse II  ekspl andmise dok</t>
  </si>
  <si>
    <t>Vara kolh Sookalduse I osakonna I väljaku eksp andmise dok</t>
  </si>
  <si>
    <t>Luunja (vara) sovhoosi Sookladuse I osakonna maaparanduse I osa ekspl andmise dok</t>
  </si>
  <si>
    <t>Vara kolhoosi Sookalduse I maaparandusobjekti kompleksremont</t>
  </si>
  <si>
    <t>MS-189</t>
  </si>
  <si>
    <t>Vara kolh Sookalduse II kuiveduse rek osaliselt komple 1 ja 2eksp andmise dok</t>
  </si>
  <si>
    <t>Sookalduse II</t>
  </si>
  <si>
    <t>843-EG</t>
  </si>
  <si>
    <t>Tartu raj Vara sovhoos sookalduse  maaparandusehitise ehitusgeoloogiliste uurimiste aruanne</t>
  </si>
  <si>
    <t>105</t>
  </si>
  <si>
    <t>Vara sovhoosi Sookalduse III maaparanduse kapitaalremondi tööprojeket</t>
  </si>
  <si>
    <t>PP-983</t>
  </si>
  <si>
    <t>Vara sovhoosi Sookalduse III maaparandusobjekti tee lõpliku ekspl andmise dok</t>
  </si>
  <si>
    <t>Vara sovhoosi Sookalduse III maaparanduse kapitaalne kompleksremont ekspl andmise dok</t>
  </si>
  <si>
    <t>Vara sovhoosi Sookalduse III maap.  Kompleksremondi objekt ekspl andmise dok 2 ekspl</t>
  </si>
  <si>
    <t>Vara sovhoosi Sookalduse III maap objekti täiendus ekspl andmise dok</t>
  </si>
  <si>
    <t>Vara sovhoosi Sookalduse III maap 2.objekti lõpliku ekspl andmise dok</t>
  </si>
  <si>
    <t>Vara sovhoosi Sookalduse III maap 1.objekti lõpliku ekspl andmise dok</t>
  </si>
  <si>
    <t>WB 83-00 P-01J</t>
  </si>
  <si>
    <t>M-41</t>
  </si>
  <si>
    <t>Tasso I</t>
  </si>
  <si>
    <t>1415</t>
  </si>
  <si>
    <t>Vara sovhoosi Tasso tandri II osa kuivendus lõpliku kompleks nr 3. ekspl andmise dok</t>
  </si>
  <si>
    <t>Vara sovhoosi Tasso (teed) maaparandus lõpliku kompleks nr 3. ekspl andmise dok</t>
  </si>
  <si>
    <t>Tasso II</t>
  </si>
  <si>
    <t>Vara sovhoosi Tasso tandri II osa kuivendus (teed) lõpliku kompleks nr 4. ekspl andmise dok</t>
  </si>
  <si>
    <t>Tasso-Varaoja maaparandusühistu Tasso I kuivendussüsteemide korrastustööd</t>
  </si>
  <si>
    <t>Vara sovhoosi Tasso  maaparandus osaliselt kompleks nr 1ja 2 ekspl andmise dok</t>
  </si>
  <si>
    <t>Ätte pkr ja Vara oja keskjooks</t>
  </si>
  <si>
    <t>Tähemaa</t>
  </si>
  <si>
    <t>76270/69392</t>
  </si>
  <si>
    <t>Koosa sovhoosi Tähemaa II maaparanduse tehniline tööprojekt</t>
  </si>
  <si>
    <t>Koosa sovhoosi Tähemaa I objekti maaparandusprojekt</t>
  </si>
  <si>
    <t>Koosa sovhoosi Tähemaa II maaparanduse tehniline tööprojekt (ümberprojekteeritud)</t>
  </si>
  <si>
    <t>759</t>
  </si>
  <si>
    <t>Tartu raj Koosa sovh Tähemaa II maaparandusobjekti ekspl andmise dok</t>
  </si>
  <si>
    <t>Tartu raj Koosa sovh Tähemaa I maaparandusobjekti ekspl andmise dok</t>
  </si>
  <si>
    <t>Koosa sovh Varnja polder I osa elektrivarustus</t>
  </si>
  <si>
    <t>Koosa sovh Varnja polder I osa VIII k-elekter</t>
  </si>
  <si>
    <t>1226842/77214</t>
  </si>
  <si>
    <t>Koosa sovh Varnja polder I osa kalkad (vana pumpla joonised)</t>
  </si>
  <si>
    <t>Koosa sovh Varnja polder I osa 3. ehitusjärk (vana pumpla koos side liinid joonised)</t>
  </si>
  <si>
    <t>Tartu raj Koosa sovh Kirepi vihmutus kalkad (Pumpla)</t>
  </si>
  <si>
    <t>Tartu raj Koosa sovh Kirepi vihmutus kalkad (elekter)</t>
  </si>
  <si>
    <t>Tartu raj Alatskivi Koosa osak peakraavide ja vanade drenaažisüsteemide taastamine</t>
  </si>
  <si>
    <t>Vara vanad kalkad</t>
  </si>
  <si>
    <t>Ätte</t>
  </si>
  <si>
    <t>Vara p/a Ätte maaparandusprojekt</t>
  </si>
  <si>
    <t>Kauda pkr ja Konnaoja</t>
  </si>
  <si>
    <t>742 a</t>
  </si>
  <si>
    <t>73037/73038</t>
  </si>
  <si>
    <t>Vara sovh Ätte kuivenduse komplekse kapitaalremondi tööprojekt</t>
  </si>
  <si>
    <t>Vara sovh Ätte maaparandusobjekti eksplotatsiooniteede ekspl andmise dok</t>
  </si>
  <si>
    <t>Vara sovh Ätte kompleksremont ekspl andmise dok</t>
  </si>
  <si>
    <t>MS-139</t>
  </si>
  <si>
    <t>Vara sovh Ätte maaparanduse lõpliku ekspl andmise dok</t>
  </si>
  <si>
    <t>Tartu raj eesti Metsainstituut Matjama puukool mõõdistamistööde arvutusmaterjalid ja profiilid</t>
  </si>
  <si>
    <t>Matjamaa puukool</t>
  </si>
  <si>
    <t>Koosa sovh Varnja-Põldmaa kuivendusvõrgu komplekse kapitaalremondi ekspl andmise dok</t>
  </si>
  <si>
    <t>Varnja-Põldmaa</t>
  </si>
  <si>
    <t>MS-64</t>
  </si>
  <si>
    <t>A-4535 PP-421</t>
  </si>
  <si>
    <t>Tratu raj P/A Sooranna kolh.Põldmaa maaparandusprojekt</t>
  </si>
  <si>
    <t>64</t>
  </si>
  <si>
    <t>Koosa sovh Varnja-Põldmaa maaparandusobjekti kompleksrem tööprojekt</t>
  </si>
  <si>
    <t>Varnja polder</t>
  </si>
  <si>
    <t>Koosa sovhoosi Varnja polder I osa I ehtusjärk I kõide Kuivendus 2 ekpl</t>
  </si>
  <si>
    <t>7226842/77124</t>
  </si>
  <si>
    <t>17-34</t>
  </si>
  <si>
    <t>PP-1265</t>
  </si>
  <si>
    <t>PP-1255</t>
  </si>
  <si>
    <t>P/a Sooranna (Koosa sovh) maaparanduse Põldmaa ekspl andmise dok</t>
  </si>
  <si>
    <t>Tartu raj P/A Sooranna (Koosa sovh) drenaažosüsteemide ja lahtise kraavituse ekspl andmise dok</t>
  </si>
  <si>
    <t>PP-124</t>
  </si>
  <si>
    <t>Koosa sovh Varnja polder osaliselt kompl nr 6</t>
  </si>
  <si>
    <t>Koosa sovh Varnja poldri I osa II variandi 2. ehitusjärk kompleks nr 1 ekspl andmise dok</t>
  </si>
  <si>
    <t>Koosa sovh Varnja poldri I osa II variandi 1. ehitusjärk kompleks nr 1,2 ja 3 (polder pumpla) ekspl andmise dok</t>
  </si>
  <si>
    <t>(M.Härma nim.) Tammistu p/a Kiisa maap.</t>
  </si>
  <si>
    <t>Kiisa</t>
  </si>
  <si>
    <t>Koosa sovh Varnja poldri I osa II variandi 2. ehitusjärk kompleks nr 4  ekspl andmise dok</t>
  </si>
  <si>
    <t>MV-1746</t>
  </si>
  <si>
    <t>Koosa sovh Varnja poldri I osa II variandi 1 ja 2. ehitusjärk täiendavad tööd ekspl andmise dok</t>
  </si>
  <si>
    <t>Koosa sovh Varnja poldri I osa II variandi 3. ehitusjärk kompleks nr 3 (kaitsetammide murustamine)  ekspl andmise dok</t>
  </si>
  <si>
    <t>Koosa sovh Varnja poldri I osa II variandi 3. ehitusjärk kompleks nr 4 ja 5 (vihmutus hoone ja pumpla)  ekspl andmise dok</t>
  </si>
  <si>
    <t>Koosa sovh Varnja poldri I osa II variandi 2. ehitusjärk kompleks nr 2, 3 ja 5 (drenaaž koos mahamärkimis lehtede kaustaga eraldi)  ekspl andmise dok</t>
  </si>
  <si>
    <t>Koosa sovh Varnja poldri I osa II variandi 2. ehitusjärk kompleks nr 1, 2, 3 ja 7 (drenaaž)  ekspl andmise dok</t>
  </si>
  <si>
    <t>32?</t>
  </si>
  <si>
    <t>Tartu rajooni P/A Kalinini nim maaparanduse ühestaadiumiline projekt</t>
  </si>
  <si>
    <t>1253 EG</t>
  </si>
  <si>
    <t>Koosa sovhoosi Varnja poldri ehitusgeoloogia aruanne</t>
  </si>
  <si>
    <t>Koosa sovh Varnja poldri I  osa tööprojekt II variant v Köide 1.ehitusjärgu eelarve</t>
  </si>
  <si>
    <t>1226842/77124</t>
  </si>
  <si>
    <t>Техно. рабочи проект мелиоративной cистема  Варнья ЧЕРЕЖИ</t>
  </si>
  <si>
    <t>Техно. рабочи проект мелиоративной cистема  Варнья СПРАВКА</t>
  </si>
  <si>
    <t>Техно. рабочи проект мелиоративной cистема  Варнья ПОЯСНИТЕЛЪНАЯ ЗАПИСКА</t>
  </si>
  <si>
    <t>Aardla-Nõlva</t>
  </si>
  <si>
    <t>Tartu raj EPA Ülenurme ÕKM Aardla-Nõlva maaparanduse 3. objekti ekspl andmise dok</t>
  </si>
  <si>
    <t>Tartu raj EPA Ülenurme ÕKM Aardla-Nõlva II-III maaparanduse teede ekspl andmise dok</t>
  </si>
  <si>
    <t>Tartu raj EPA Ülenurme ÕKM Aardla-Nõlva maaparanduse 2. objekti lõplik ekspl andmise dok</t>
  </si>
  <si>
    <t>Tartu raj EPA Ülenurme ÕKM Aardla-Nõlva maaparanduse 1. objekti lõplik ekspl andmise dok</t>
  </si>
  <si>
    <t>Tartu raj EPA Ülenurme ÕKM Aardla-Nõlva maaparanduse 1. objekti osalise ekspl andmise dok</t>
  </si>
  <si>
    <t>Konsu kanal, Tõrvandi pkr, Ülenurme pkr,</t>
  </si>
  <si>
    <t>1017A</t>
  </si>
  <si>
    <t>EPA Ülenurme ÕKM Nõlva kuivendussüsteemi rek tehno maj arvutus</t>
  </si>
  <si>
    <t>EPA Ülenurme ÕKM Nõlva kuivendussüsteemi rek</t>
  </si>
  <si>
    <t>EPA  Ülenurme  ÕKM   Nõlva kuivendussüsteemi rekonstrueerimne Ehitusgeoloogia aruanne 2 ekspl (dreeni võimendid)</t>
  </si>
  <si>
    <t>M.Härma kolh Tammistu osak Keskuse kultuurtehnilised tööd ekspl. Andmise dokumentatsioon  (JÄÄB KIISA SISSE)</t>
  </si>
  <si>
    <t>MV -1344</t>
  </si>
  <si>
    <t>Külvaja p/a (Ülenurme) Tuulemetsa III maaparandusprojekt</t>
  </si>
  <si>
    <t>Tuulemetsa</t>
  </si>
  <si>
    <t>Külvaja p/a (Ülenurme) Tuulemetsa II maaparanduse projekt</t>
  </si>
  <si>
    <t>Tuulemetsa III heinamaa vana drenaaži taastamise projekt</t>
  </si>
  <si>
    <t xml:space="preserve">Tuulemetsa </t>
  </si>
  <si>
    <t>Ülenurme vald</t>
  </si>
  <si>
    <t xml:space="preserve">Tuulemetsa III "Külvaja" p/a (Ülenurme) drenaaźikuivenduse ekspl. Andmise dokumentatsioon </t>
  </si>
  <si>
    <t>MV- 145</t>
  </si>
  <si>
    <t xml:space="preserve">Tuulemetsa II "Külvaja" p/a (Ülenurme)  </t>
  </si>
  <si>
    <t>M.Härma nim kolh Kiisa kuivendussüsteemi ehituse lõplikult kompl. 2 ja 4 ekspluatatsiooni andmise dokumentatsioon</t>
  </si>
  <si>
    <t>M.Härma nim kolh Kiisa kuiv.obj. Osal.kompl. Nr 3 ekspluatatsiooni andmise dokumentatsioon</t>
  </si>
  <si>
    <t>M.Härma nim kolh Kiisa kuiv.obj. Osal.kompl. Nr 1 ekspluatatsiooni andmise dokumentatsioon</t>
  </si>
  <si>
    <t>Aardla polder</t>
  </si>
  <si>
    <t>MW</t>
  </si>
  <si>
    <t>30</t>
  </si>
  <si>
    <t xml:space="preserve">Kolhoos" Tee Kommunismile" (Ülenurme) drenaaźi ümberehituse projekt </t>
  </si>
  <si>
    <t xml:space="preserve">"Tee Kommunismile" (Ülenurme) maaparanduse projekt Objekt"Vangi I" </t>
  </si>
  <si>
    <t xml:space="preserve">"Tee kommunismile"(Ülenurme) objekt"Vangi II" maaparanduse ühestaadiumiline projekt </t>
  </si>
  <si>
    <t xml:space="preserve">"Tee Kommunismile"(Ülenurme) "Tsiirma ja Vangi " maaparanduse rekonstrueerimise projekt </t>
  </si>
  <si>
    <t xml:space="preserve">EPA Ülenurme ÕKM VANGI maaparanduse projekt </t>
  </si>
  <si>
    <t>MV-106</t>
  </si>
  <si>
    <t>"Tee Kommunismile"(Ülenurme) "Vangi ja Tsiirma" maaparandusobjekti kogujakraavide kapitaalremondi projekt</t>
  </si>
  <si>
    <t>Haageoja äärne</t>
  </si>
  <si>
    <t xml:space="preserve">Raja sovhoosi V.I. Lenini nim p/a Haageoja äärne I maaparanduse projekt </t>
  </si>
  <si>
    <t>353</t>
  </si>
  <si>
    <t>422</t>
  </si>
  <si>
    <t>EPA õppe-katsemajand"Eerika" Haageoja äärne maaparanduse projekt</t>
  </si>
  <si>
    <t>MV-353</t>
  </si>
  <si>
    <t>MV-422</t>
  </si>
  <si>
    <t xml:space="preserve">EPT Õppe-katsemajand "Eerika"(Ülenurme) Haageoja  äärse maaparanduse ekspluatatsiooni andmise dokumentatsioon </t>
  </si>
  <si>
    <t>Haageoja  äärne</t>
  </si>
  <si>
    <t xml:space="preserve">EPT Õppe-katsemajand "Eerika"(Ülenurme) maaparanduse objekti ekspluatatsiooni andmise dokumentatsioon </t>
  </si>
  <si>
    <t xml:space="preserve">Haageoja äärne </t>
  </si>
  <si>
    <t>Ülenurme(Raja) sovhoosi Haageoja äärse maaparanduse ekspluatatsiooni andmise dokumentatsioon</t>
  </si>
  <si>
    <t xml:space="preserve">Haage-Kannistiku </t>
  </si>
  <si>
    <t>70318(67157)</t>
  </si>
  <si>
    <t>19-7</t>
  </si>
  <si>
    <t>PP-623</t>
  </si>
  <si>
    <t xml:space="preserve">Raja sovh. Haage-Kannistiku I osa maaparandusprojekt </t>
  </si>
  <si>
    <t>Väänoja pkr ja Haage oja</t>
  </si>
  <si>
    <t xml:space="preserve">EPA Ülrnueme ÕKM Lemmatsi kultuurtehniliste tööde ekspluatatsiooni andmise toimik </t>
  </si>
  <si>
    <t>EPA Ülenurme Õppe- katsemajand Haage-Kannistiku maaparanduse objekti ekspluatatsiooni andmise dokumentatsioon</t>
  </si>
  <si>
    <t>EPA Õppe-katsemajand Haage-Kannistiku maaparanduse osaline ekspluatatsiooni andmise dokumentatsioon</t>
  </si>
  <si>
    <t>MV-1192</t>
  </si>
  <si>
    <t>1870</t>
  </si>
  <si>
    <t>EPA Ülenurme ÕKS Reola ladutiigi tööprojekt</t>
  </si>
  <si>
    <t>Reola lodutiik</t>
  </si>
  <si>
    <t>1870-P</t>
  </si>
  <si>
    <t>(ristprofiil)</t>
  </si>
  <si>
    <t>180</t>
  </si>
  <si>
    <t>Tartu mööblikombinaadi teede ja platside rekonstrueerimine, ehitusgeoloogiline aruanne</t>
  </si>
  <si>
    <t>Joosike Ropka</t>
  </si>
  <si>
    <t xml:space="preserve">Haasgeojam </t>
  </si>
  <si>
    <t>1221793/75065</t>
  </si>
  <si>
    <t>EPA Ülenurme ÕKM  Joosike-Ropka  Kultuurtehnilised tööd tööprojekt</t>
  </si>
  <si>
    <t>MV-1555</t>
  </si>
  <si>
    <t xml:space="preserve">Joosike Ropka </t>
  </si>
  <si>
    <t xml:space="preserve">EPA Ülenurme ÖKM Joosike-Ropka maaparanduse kompleks nr. 1 ekspluatatsiooni andmise dokumentatsioon </t>
  </si>
  <si>
    <t>EPA Ülenurme ÖKM Ropka-Joosike maaparanduse kompleks nr 2</t>
  </si>
  <si>
    <t xml:space="preserve">Tartu EPT poolt 1986.a. Tehtavad kultuurtehnilised tööd EPA Ülenurme ÖKM Joosike-Ropka ekspluatatsioobi andmise dokumentatsioon </t>
  </si>
  <si>
    <t xml:space="preserve">EPA Ülenurme ÖKM Joosike-Ropka maaparanduse täiendavad tööd  ekspluatatsiooni andmise dokumentatsioon </t>
  </si>
  <si>
    <t>EPA Ülenurme ÖKM Joosike-Ropka maaparanduse kompleks nr. 3 lõplik</t>
  </si>
  <si>
    <t>1181</t>
  </si>
  <si>
    <t>EPA Ülenurme  õppe- katsemajand Joosike- Ropka hüdrogeoloogia algdokumentatsioon</t>
  </si>
  <si>
    <t xml:space="preserve">EPA Ülenurme õppe- katsemajand, Joosike- Ropka maaparandusehitise hüdrogeoloogia aruanne </t>
  </si>
  <si>
    <t>6-185/75065</t>
  </si>
  <si>
    <t>6-236/75065</t>
  </si>
  <si>
    <t>EPA Ülenurme ÖKM Kuldi I ja II maaparandusobjekti kompleksremondi tööprojekt</t>
  </si>
  <si>
    <t xml:space="preserve">Kuldi I </t>
  </si>
  <si>
    <t>A- 6219</t>
  </si>
  <si>
    <t>EPA Ülenurme ÖKM Keskuse osakonna maaparandusobjektide rekonstrueerimine ekspluatatsiooni toimik'</t>
  </si>
  <si>
    <t>MV- 1522</t>
  </si>
  <si>
    <t>EPA Ülenurme ÕKM Keskuse osak.maaparandusobjektide rekonstrueerimise tööprojekt</t>
  </si>
  <si>
    <t xml:space="preserve">EPA Õppe-katsemajand Ülenurme Kuldi I maaparandusobjekti ekspluatatsiooni andmise dokumentatsioon </t>
  </si>
  <si>
    <t>A-6219</t>
  </si>
  <si>
    <t xml:space="preserve">EPA Õppe-katsemajand Ülenurme Kuldi I maaparandusobjekti ekspluatatsiooni andmise dokumentatsioon nr 2. </t>
  </si>
  <si>
    <t>670</t>
  </si>
  <si>
    <t>EPA Ülenurme õppe-katsemajandi Kuldi II objekti maaparandusprojekt</t>
  </si>
  <si>
    <t>Kuldi II</t>
  </si>
  <si>
    <t xml:space="preserve">Kuldi II </t>
  </si>
  <si>
    <t>EPA Ülenurme õppe-katsemajand Kuldi II maaparandusobjekti eksluatatsiooni dokumentatsioon</t>
  </si>
  <si>
    <t>EPA Ülenurme ÕKM Kuldi II objekti läbiva lennuvälja tee piirkonna drenaaži rekonstrueerimise tehniline tööprojekt</t>
  </si>
  <si>
    <t xml:space="preserve">EPA Ülenurme ÖKM Lennuvälja äärse ala maaparanduse ja kultuurtehnika objekt  ekspluatatsiooni andmise dokumentatsioon </t>
  </si>
  <si>
    <t>MV-1255</t>
  </si>
  <si>
    <t xml:space="preserve">Raja sovh.Külitse maaparanduse tööprojekt </t>
  </si>
  <si>
    <t xml:space="preserve">Külitse </t>
  </si>
  <si>
    <t>A-6205</t>
  </si>
  <si>
    <t>Raja sovhoosi(Ülenurme) Külitse maaparandusobjekti ekspuatatsiooni andmise dokumentatsioon</t>
  </si>
  <si>
    <t>Külitse</t>
  </si>
  <si>
    <t>EPA Ülenurme õppe-katsemajandi Külitse kultuurtehniliste tööde ekspluatatsiooni andmise toimik</t>
  </si>
  <si>
    <t>MV-1191</t>
  </si>
  <si>
    <t>EPA Ülenurme Külitse maaparanduse objekti ekspluatatsiooni toimik</t>
  </si>
  <si>
    <t xml:space="preserve">Laane I </t>
  </si>
  <si>
    <t>EPA Ülenurme ÕKM Laane maaparanduse tehniline tööprojekt</t>
  </si>
  <si>
    <t>73</t>
  </si>
  <si>
    <t xml:space="preserve">Lenini nim. p/a(Ülenurme) detailkuivenduse ühestaadiumiline projekt. </t>
  </si>
  <si>
    <t>Lenini nim. p/a(ülenurme) "Lohu" massiivi kogujakraavi taastamise projekt</t>
  </si>
  <si>
    <t>Ülenurme(Raja) sovhoosi maaparandusobjekt Laaneküla ekspluatatsiooni andmise dokumentatsioon</t>
  </si>
  <si>
    <t>Ülenurme(Lenini, Raja) sovhoosi "Laaneküla" maaparandusobjekti ekspluatatsiooni andmise dokumentatsioon</t>
  </si>
  <si>
    <t>EPA Ülenurme Laanekükla massiivi ekspluatatsiooni toimik</t>
  </si>
  <si>
    <t>EPA Ülenurme ÕKM Laane maparandusobjekti I ehitusjärgu ekspluatatsiooni andmise toimik</t>
  </si>
  <si>
    <t xml:space="preserve">Laane II </t>
  </si>
  <si>
    <t>EPA Ülenurme ÕKM Laane II tehniline tööprojekt(osaline ümberprojekteerimine)</t>
  </si>
  <si>
    <t>19-15</t>
  </si>
  <si>
    <t>PP-1121</t>
  </si>
  <si>
    <t>EPA Ülenurme ÕKM Laane II tehniline tööprojekt II ehitusjärk</t>
  </si>
  <si>
    <t>EPA Ülenurme ÕKM Laane II maaparanduse(Lepiku, Tedremäe objektid) ekspluatatsiooni andmise dokumentatsioon</t>
  </si>
  <si>
    <t>Laane II</t>
  </si>
  <si>
    <t>76111/74370</t>
  </si>
  <si>
    <t>EPA Ülenurme ÕKM Laane II maaparanduse 1. objekti- Näki ekspluatatsiooni andmise dokumentatsioon</t>
  </si>
  <si>
    <t>Lammassoo</t>
  </si>
  <si>
    <t>EPA Ülenurme ÕKM Lammassoo objekti kultuurtehniliste tööde tööprojekt</t>
  </si>
  <si>
    <t xml:space="preserve">EPA Ülenurme ÕKM Lammassoo objekti kultuurtehniliste tööde tööprojekt </t>
  </si>
  <si>
    <t>MV-1655</t>
  </si>
  <si>
    <t>Lammassoo pkr</t>
  </si>
  <si>
    <t>"Ühisjõud" p/a (Ülenurme) Lammassoo vana drenaaźi  taastamise ekspluatatsiooni andmise dokumentatsioon</t>
  </si>
  <si>
    <t>MV-91</t>
  </si>
  <si>
    <t>"Ühisjõud" p/a (Ülenurme) Lammassoo vana drenaaźsüsteemide ekspluatatsiooni andmise dokumentatsioon</t>
  </si>
  <si>
    <t>Latika</t>
  </si>
  <si>
    <t>EPA Ülenurme Õppe-Katsemajand Latika lõpliku maaparandusobjekti ekspluatatsiooni andmise dokumentatsioon</t>
  </si>
  <si>
    <t>EPA Ülenurme ÕKM  Latika   kultuurtehniliste tööde tööprojekt</t>
  </si>
  <si>
    <t>EPA Ülenurme Õppe-katsemajandi Latika maaparandusobjekti ekspluatatsioonitee ekspluatatsiooni andmise dokumentatsioon</t>
  </si>
  <si>
    <t>Nõlva</t>
  </si>
  <si>
    <t>452-P</t>
  </si>
  <si>
    <t>195</t>
  </si>
  <si>
    <t xml:space="preserve">"Külvaja" p/a (Ülenurme) "Reola" maaparanduse ühestaadiumiline projekt </t>
  </si>
  <si>
    <t>Verioja peakraav</t>
  </si>
  <si>
    <t>EPA Ülenurme ÕKM Nõlva IV maaparandus kompl. Nr 1. ekspluatatsiooni andmise dokumentatsioon</t>
  </si>
  <si>
    <t>Epa Ülenurme ÖKM Nõlva IV maaparandus lõplikult kompleks nr 3 ekspluatatsiooni andmise dokumentatsioon</t>
  </si>
  <si>
    <t>Epa Ülenurme ÖKM Nõlva IV maaparandus lõplikult kompleks nr 2 ekspluatatsiooni andmise dokumentatsioon</t>
  </si>
  <si>
    <t>19-18</t>
  </si>
  <si>
    <t>PP-1437</t>
  </si>
  <si>
    <t>G-767/1221802</t>
  </si>
  <si>
    <t>EPA Ülenurme ÕKM Nõlva IV ehitusgeoloogia aruanne</t>
  </si>
  <si>
    <t>"Tee Kommunismile" pa. (EPA, Ülenurme) ekspluatatsiooni andmise dokumentatsioon</t>
  </si>
  <si>
    <t>"Külvaja" (Ülenurme) maaparanduse objekt Reola maaparandussüsteemi ekspluatatsiooni andmise dokumentatsioon</t>
  </si>
  <si>
    <t>MV-195</t>
  </si>
  <si>
    <t>EPA Ülenurme ÕKM Nõlva IV maaparanduse tööprojekt</t>
  </si>
  <si>
    <t>Paali</t>
  </si>
  <si>
    <t xml:space="preserve">EPA Ülenurme ÖKM Paali maaparandusobjekti ekspluatatsiooni andmise dokumentatsioon </t>
  </si>
  <si>
    <t>MV-867</t>
  </si>
  <si>
    <t>Piiri</t>
  </si>
  <si>
    <t>EPA ÕKM Ülenurme Piiri objekti maaparandusprojekt</t>
  </si>
  <si>
    <t xml:space="preserve">EPA Ülenurme ÕKM Piiri maaparandusobjekti ekspluatatsiooni andmise dokumentatsioon </t>
  </si>
  <si>
    <t>EPA Ülenurme ÕKM Räni maaparandus tehniline tööprojekt</t>
  </si>
  <si>
    <t>Räni</t>
  </si>
  <si>
    <t>EPA Ülenurme õppe-katsemajand Räbni maaparandusobjekti osalise ekspluatatsiooni andmise dokumentatsioon</t>
  </si>
  <si>
    <t>Epa Ülenurme õppe-katsemajandi Räni maaparandusobjekti lõpliku ekspluatatsiooni andmise dokumentatsioon</t>
  </si>
  <si>
    <t>Raja sovhoosi(Ülenurme) Sultsi maaparandusobjekti kapitaalremondi projekt</t>
  </si>
  <si>
    <t>972</t>
  </si>
  <si>
    <t>Ülenurme sovhoosi Eerika osakonna Räni objekti mullastiku, kultuurtehnilised, geoloogilised ja agroökonoomilised uurimused.</t>
  </si>
  <si>
    <t>Soosilla</t>
  </si>
  <si>
    <t>EPA Ülenurme ÕKM Soosilla 3. kompleks ekspluatatsiooni andmise dokumentatsioon</t>
  </si>
  <si>
    <t>Ülenurme ÕKM Soosilla 1. kompleksi ekspluatatsiooni andmise dokumentatsioon</t>
  </si>
  <si>
    <t xml:space="preserve">Ülenurme Soosilla maaparanduse ekspluatatsiooni andmise dokumentatsioon. </t>
  </si>
  <si>
    <t>19-23</t>
  </si>
  <si>
    <t>PP-1349</t>
  </si>
  <si>
    <t>EPA Ülenurme ÕKM Soosilla maaparanduse ehitusgeoloogiline aruanne</t>
  </si>
  <si>
    <t>G- 753</t>
  </si>
  <si>
    <t>EPA Ülenurme õppe-katsemajandi Tõrvandi I maaparandusobjekti ekspluatatsiooni toimik</t>
  </si>
  <si>
    <t>Tõrvandi I</t>
  </si>
  <si>
    <t>EPA Ülenurme õppe-katsemajandi Tõrvandi I maaparandusobjekti ekspluatatsiooni toimik uus-saia</t>
  </si>
  <si>
    <t xml:space="preserve">Tõrvandi I </t>
  </si>
  <si>
    <t>Tõrvandi II</t>
  </si>
  <si>
    <t>5336/ I</t>
  </si>
  <si>
    <t>EPA Ülenurme õppe-katsemajandi Tõrvandi II maaparandusobjekti ekspluatatsiooni algdokumentatsioon</t>
  </si>
  <si>
    <t>Ülenurme sovh. II osa vana drenaažˇI taastamise ühestaadiumiline projekt</t>
  </si>
  <si>
    <t xml:space="preserve">Tõrvandi III </t>
  </si>
  <si>
    <t>Tõrvandi III</t>
  </si>
  <si>
    <t>Tõrvandi pkr. Ja Ülenurme pkr.</t>
  </si>
  <si>
    <t>EPA Ülenurme ÕKM Tõrvandi III,kultuurtehniliste tööde ja E. Mutso majapidamise likvideerimise tehniline tööprojekt.</t>
  </si>
  <si>
    <t>Ülenurme sovhoosi vana drenaaźi II osa taastamise ekspluatatsiooni andmise dokumentatsioon</t>
  </si>
  <si>
    <t>MV-240</t>
  </si>
  <si>
    <t>EPA Ülenurme ÕKM Tõrvandi III objekti kultuurtehnika ja E. Mutso mmajapidamise likvideerimise ekspluatatsiooni andmise dokumentatsioon</t>
  </si>
  <si>
    <t>EPA Ülenurme ÕKM Tässvere 2 maaparandusobjekti ekspluatatsiooni andmise toimik</t>
  </si>
  <si>
    <t>Tässvere</t>
  </si>
  <si>
    <t>EPA Ülenurme õppe-katsemajandi Tässvere maaparanduse I objekti osalise ekspluatatsiooni andmise toimik</t>
  </si>
  <si>
    <t>EPA Ülenurme õppe-katsemajand Tässvere 2 objekti maaparanduse osaline ekspluatatsiooni andmise toimik</t>
  </si>
  <si>
    <t>EPA Ülenurme ÕKM Tässvere maaparandus tehniline tööprojekt</t>
  </si>
  <si>
    <t>7151/72007</t>
  </si>
  <si>
    <t>951A</t>
  </si>
  <si>
    <t xml:space="preserve">EPA Ülenurme õppe-katsemajandi Eerika I objekti katseväljakute vihmutuse tehniline tööprojekt </t>
  </si>
  <si>
    <t xml:space="preserve">Eerika vihmutus I </t>
  </si>
  <si>
    <t>951B</t>
  </si>
  <si>
    <t>EPA Ülenurme õppe-ja katsemajandi Eerika vihmutusobjekti 2 puurkaevu projekt</t>
  </si>
  <si>
    <t>EPA Ülenurme ÕKM Eerika I Köide II Elektrivarustus</t>
  </si>
  <si>
    <t>6686-II</t>
  </si>
  <si>
    <t>EPA Ülenurme ÖKM Eerika I objekti katseväljakute vihmutuse ekspluatatsiooni andmise toimik</t>
  </si>
  <si>
    <t>Eerika vihmutus I</t>
  </si>
  <si>
    <t>2921</t>
  </si>
  <si>
    <t>EPA Ülenurme ÕKM Eerika vihmutus uurimistööde toimik</t>
  </si>
  <si>
    <t>Eerika vihmitus II</t>
  </si>
  <si>
    <t>952A</t>
  </si>
  <si>
    <t>EPA Ülenurme ÕKM Eerika I objekti katseväljakute vihmutuse tehniline tööprojekt</t>
  </si>
  <si>
    <t>Eerika vihmutus II</t>
  </si>
  <si>
    <t>6865-V</t>
  </si>
  <si>
    <t>Ringtee vihmutus</t>
  </si>
  <si>
    <t>EPA Ülenurme ÕKM Ringtee vihmutuse uurimistööde toimik</t>
  </si>
  <si>
    <t>3938</t>
  </si>
  <si>
    <t>9394 I/II1221803</t>
  </si>
  <si>
    <t>G-768</t>
  </si>
  <si>
    <t>19-30</t>
  </si>
  <si>
    <t>PP-1343</t>
  </si>
  <si>
    <t>EPA Ülenurme ÕKM Ringtee katsepõllu vihmutus I kõide Vihmutusvõrk, bassein ja pumpla</t>
  </si>
  <si>
    <t>9394 I</t>
  </si>
  <si>
    <t>Tõrvandi vihmutus(täiendus)</t>
  </si>
  <si>
    <t>EPA Ülenurme ÕKM Tõrvandi vihmutuse rekonstrueerimise ekspluatatsiooni andmise toimik</t>
  </si>
  <si>
    <t>Tõrvandi vihmutus</t>
  </si>
  <si>
    <t>1500</t>
  </si>
  <si>
    <t>EPA Ülenurme ÕKM Tõrvandi vihmutuse rekonstrueerimine ehitusgeoloogia aruanne</t>
  </si>
  <si>
    <t>1016-EG</t>
  </si>
  <si>
    <t>1016/II</t>
  </si>
  <si>
    <t xml:space="preserve">Tõrvandi vihmutus </t>
  </si>
  <si>
    <t>EPA ÕKM Ülenurme Tõrvandi II TJ kõide II projektülesanne</t>
  </si>
  <si>
    <t>Tõrvandi vihmutis</t>
  </si>
  <si>
    <t>EPA ÕKM Ülenurme Tõrvandi II Tõrvandi vihmutus</t>
  </si>
  <si>
    <t>EPA ÕKM Ülenurme Tõrvandi II osa projektülesanne köide II vihmutus ja pumbajaam seletuskiri ja joonised</t>
  </si>
  <si>
    <t>Reola vihmutus</t>
  </si>
  <si>
    <t>EPA Ülenurme ÕKM Reola vihmutuse II, Vja VI kompleksi skepluatatsiooni dokumentatsioon</t>
  </si>
  <si>
    <t>EPA Ülenurme ÕKM Reola vihmutuse III kompleksi ekspluatatsiooni dokumentatsioon</t>
  </si>
  <si>
    <t>EPA Ülenurme õppemajandu Tõrvandi II vihmutusobjekti ekspluatatsiooni andmise toimik. '</t>
  </si>
  <si>
    <t>EPA Ülenurme ÕKM Reola vimutuse II kompleks(vaegtööd) ekspluatatsiooni andmise dokumentatsioon</t>
  </si>
  <si>
    <t>EPA Ülenurme ÕKM Reola vihmutuse I kompleks ekspluatatsiooni toimik</t>
  </si>
  <si>
    <t>EPA Ülenurme ÕKM Reola teed IV kompleks ekslutatsiooni andmise dokumentatsioon</t>
  </si>
  <si>
    <t>2051</t>
  </si>
  <si>
    <t>EPA Ülenurme ÕKS Soosilla veehoidla uurimistöllde toimik</t>
  </si>
  <si>
    <t>EPA Ülenurme ÕKM Soosilla regulaator ehitusgeoloogia</t>
  </si>
  <si>
    <t>EPA Ülenurme ÕKM  Soosilla veehoidla ehitus</t>
  </si>
  <si>
    <t>Soosilla maaparanduse regulaatori ehitamise 1, kompleksi-väliselektrivarustuse ekspluatatsiooni andmise toimik</t>
  </si>
  <si>
    <t>Soosilla veehoidla ja veehoidla regulaatori ehituse ekspluatatsiooni andmise toimik</t>
  </si>
  <si>
    <t>MV- 1754</t>
  </si>
  <si>
    <t>MV-1694</t>
  </si>
  <si>
    <t>RPUJ Viilhall</t>
  </si>
  <si>
    <t>1600</t>
  </si>
  <si>
    <t>RPUI "Eesti Maaparandusprojekti" Tartu osakonna maaparanduse uurimistehnika tehnohoolde keskus TMA KÖIDE I- seletuskiri ja jooniosed</t>
  </si>
  <si>
    <t>Tartu rajooni RPUI"Eesti Maaparandusobjekt" tehnohoolde keskus (Viilhall) ekspluatatsiooni andmise dokumentatsioon'</t>
  </si>
  <si>
    <t>Aardla I pumbajaam Ehitusliku osa kalkad</t>
  </si>
  <si>
    <t>213</t>
  </si>
  <si>
    <t>2920</t>
  </si>
  <si>
    <t>Savijõgi</t>
  </si>
  <si>
    <t>Aardla poldri I pumbajaama tehniline tööprojekt Köide II Üldehitus</t>
  </si>
  <si>
    <t>7848/75206(72301)</t>
  </si>
  <si>
    <t>1147</t>
  </si>
  <si>
    <t>Aardla poldri I pumbajaam, II variant ehitusgeoloogiline aruanne</t>
  </si>
  <si>
    <t>1148A</t>
  </si>
  <si>
    <t>Aardla poldri I pumbajaama II variandi tehniline tööprojekt korrogeeritud vastavalt 21.02.78 aktile. II köide. Elektrivarustus</t>
  </si>
  <si>
    <t>0006781/72301</t>
  </si>
  <si>
    <t>1147A</t>
  </si>
  <si>
    <t>Aardla poldri I pumbajaama II variandi tehniline tööprojekt korrigeeritud vastavalt 21.02.78 aktile I köide. Hüdrotehniline ja ehituslik osa.</t>
  </si>
  <si>
    <t xml:space="preserve">Aardla polder </t>
  </si>
  <si>
    <t>Aardla poldri I pumbajaama II variant tehniline tööprojekt  Hüdrotehn.ja  ehit. osa</t>
  </si>
  <si>
    <t>75206/(72301)</t>
  </si>
  <si>
    <t>EPA Ülenurme ÕKM Aardla poldri I pumbajaama ekspluatatsiooni andmise dokumentatsioon</t>
  </si>
  <si>
    <t>006781/72301</t>
  </si>
  <si>
    <t>EPA Ülenurme ÕKM Aardla poldri I maaparanduse II variandi I ehitusjärk ekspluatatsiooni andmise dokumentatsioon</t>
  </si>
  <si>
    <t>77127/73111</t>
  </si>
  <si>
    <t>EPA Ülenurme ÕKM Aardla poldri I pumbajaama täiendavad tööd ekspluatatsiooni andmise dokumentatsioon</t>
  </si>
  <si>
    <t>MV-1310</t>
  </si>
  <si>
    <t>Aardla poldri I pumbajaama põhitelgede mahamärkimise mõõdistamistööde tehnilised materjalid</t>
  </si>
  <si>
    <t>kalkasid palju kaasas</t>
  </si>
  <si>
    <t>EPA Ülenurme ÕKM Aardla poldri II pumbajaam tehniline tööprojekt I köide Hüdrotehn.-üldehituslik osa</t>
  </si>
  <si>
    <t>Tartu rajooni Ülenurme ÕKM Aardla poldri pumbajaam- õppebaasi puurkaevu projekt</t>
  </si>
  <si>
    <t>5062</t>
  </si>
  <si>
    <t>EPA Ülrnueme ÕKM Aardla poldri II pumbajaama I kompleksi vaegtööde ekspluatatsiooni andmise toimik</t>
  </si>
  <si>
    <t>EPA Ülenurme ÕKM Aardla poldri II pumbajaama kompleksi ekspluatatsiooni andmise dokumentatsioon</t>
  </si>
  <si>
    <t>EPA Ülrnueme ÕKM Aardla poldri II pumbajaama I kompleksi ekspluatatsiooni võtmise dokumentatsioon</t>
  </si>
  <si>
    <t xml:space="preserve">EPA Ülrnueme ÕKM Aardla poldri I pumbajaama kompleks nr 2 ja 3. </t>
  </si>
  <si>
    <t>72301/A0006781</t>
  </si>
  <si>
    <t>Ülenurme sovhoosi aardla poldri pumbajaamade ja regulaatorite ehitusgeoloogilise uurimise aruanne</t>
  </si>
  <si>
    <t>Aardla poldri I pumbajaam Kõide I Hüdrotehniline osa(kaasas tehnoloogia, ettevalmistustööd, juurdevoolutress)</t>
  </si>
  <si>
    <t>EPA Ülenurme ÕKM Aardla poldri veehoidla tehniline  tööprojekt0 uurimistööde toimik (3741)</t>
  </si>
  <si>
    <t>EPA Ülenurme ÕKM Aardla poldri hüdrogeoloogiliste uurimiste aruanne</t>
  </si>
  <si>
    <t>2884</t>
  </si>
  <si>
    <t>Epa Ülenurme ÕKM majandi Aardla poldri uurimistööde toimik</t>
  </si>
  <si>
    <t>2920-II</t>
  </si>
  <si>
    <t>EPA Ülenurme ÕKM Aardla polder kultuurtehniliste uurimistööde toimik</t>
  </si>
  <si>
    <t>2920-IV</t>
  </si>
  <si>
    <t>EPA Ülenurme ÕKM Aardla polder hüdrogeoloogikuste uurimiste aruanne II osa(Puuraugud)</t>
  </si>
  <si>
    <t>1036</t>
  </si>
  <si>
    <t>Aardla poldri I pumbajaama ehitusgeoloogia aruanne(staadium: uurimine)</t>
  </si>
  <si>
    <t>89-73/2920-VII</t>
  </si>
  <si>
    <t>Aardla poldri I pumbajaama II variant TTP hoone III variant</t>
  </si>
  <si>
    <t>Aardla poldri I pumbajaama TTP kooskõlastusmaterjal</t>
  </si>
  <si>
    <t>3741</t>
  </si>
  <si>
    <t>Tartu rajooni Aardla veehoidla uurimistööde toimik</t>
  </si>
  <si>
    <t>12221781/8831</t>
  </si>
  <si>
    <t>1270</t>
  </si>
  <si>
    <t>EH.G</t>
  </si>
  <si>
    <t>Vambola kolhoosi ja EPA Ülenurme ÕKM Aardla II maaparandus ehitusgeoloogia</t>
  </si>
  <si>
    <t>120781/1221781</t>
  </si>
  <si>
    <t xml:space="preserve">EPA Ülenurme ÕKM Aardla II poldri maaparanduse tehniline tööprojekt </t>
  </si>
  <si>
    <t>EPA Ülenurme ÕKM Aardla poldri pumbajaama-õppebaasi puurkevu projekt</t>
  </si>
  <si>
    <t>Ülenurme ÕKM Aardla poldri pumbajaama õppebaasi puurkaevu projekt</t>
  </si>
  <si>
    <t>EPA Ülenurme ÕKM Aardla poldri teenindushoone tehniline tööprojekt seletuskiri, eelarve, joonised</t>
  </si>
  <si>
    <t>1221804/</t>
  </si>
  <si>
    <t>Konsu jõgi mingid osad</t>
  </si>
  <si>
    <t>1045A</t>
  </si>
  <si>
    <t>EPA Ülenurme ÕKM Aardla I poldri maaparanduse II variant tehniline tööprojekt</t>
  </si>
  <si>
    <t>EPA Ülenurme ÕKM Aardla poldri I maaparanduse II variandi ehitusjärk. Ekspluatatsiooni andmise dokumentatsioon</t>
  </si>
  <si>
    <t xml:space="preserve">EPA Ülenurme ÕKM Aardla II poldri maaparanduse kompleks nr 2, 3 ja 6 osaliselt ekspluatatsiooni andmise dokumentatsioon </t>
  </si>
  <si>
    <t xml:space="preserve">EPA Ülenurme ÕKM Aardla II poldri maaparanduse kompleks nr 4 ekspluatatsiooni andmise dokumentatsioon </t>
  </si>
  <si>
    <t xml:space="preserve">EPA Ülenurme ÕKM Aardla II poldri maaparanduse kompleks nr 1 ekspluatatsiooni andmise dokumentatsioon </t>
  </si>
  <si>
    <t>EPA Ülenurme ÕKM Aardla I(Vambola) maaparandus kompleks nr. 2 ekspluatatsiooni andmise dokumentatsioon</t>
  </si>
  <si>
    <t>EPA Ülenurme ÕKM Aardla I(Vambola) maaparandus kompleks nr. 1 ekspluatatsiooni andmise dokumentatsioon</t>
  </si>
  <si>
    <t>1269</t>
  </si>
  <si>
    <t>Üleburme ÕKM Aardla polder(end. Kolh. "Vambola") tehniline tööprojekt</t>
  </si>
  <si>
    <t>Ülenurme ÕKM Aardla II poldri kompleksid nr. 1, 7, 8</t>
  </si>
  <si>
    <t>EPA Ülenurme ÕKM Aardla poldri II( end, Vambola) maaparanduse kompleks nr 4.  ekspluatatsiooni andmise dokumentatsioon</t>
  </si>
  <si>
    <t>EPA Ülenurme ÕKM Aardla poldri II( end, Vambola) maaparanduse kompleks nr 3 ja 6 ekspluatatsiooni andmise dokumentatsioon</t>
  </si>
  <si>
    <t xml:space="preserve">EPA Ülenurme ÕKM Aardla poldri hüdrogeoloogiliste uurimiste aruanne </t>
  </si>
  <si>
    <t>1045</t>
  </si>
  <si>
    <t>Vambola kolhoosi Aardla I maaparandusehitis hüdrogeoloogia aruanne ja välidokumentatsioon</t>
  </si>
  <si>
    <t>G-424</t>
  </si>
  <si>
    <t>EPA Ülenurme ÕKM Aardla poldri I maaparandusehitis Hüdrogeoloogia aruanne Rauaookri sisalduse määramine</t>
  </si>
  <si>
    <t>G-366</t>
  </si>
  <si>
    <t>Vambola kolhoos Aardla I maaparandus tehniline tööprojekt</t>
  </si>
  <si>
    <t>EPA Ülenurme ÕKM Aardla poldri peakraavid ja piirdeehitused kompleks nr 3 ekspluatatsiooni andmise dokumentatsioon</t>
  </si>
  <si>
    <t>EPA Ülenurme ÕKM Aardla poldri peakraavid ja piirdeehitused kompleks nr 2 ekspluatatsiooni andmise dokumentatsioon</t>
  </si>
  <si>
    <t>0006786/72301</t>
  </si>
  <si>
    <t>"Külvaja" (Ülenurme) maaparanduse "Vända"  ekspluatatsiooni andmise dokumentatsioon</t>
  </si>
  <si>
    <t>Vända</t>
  </si>
  <si>
    <t>A-4532</t>
  </si>
  <si>
    <t>EPA Ülenurme sovhoosi Vända maaparandusobjekti ekspluatatsiooni andmise dokumentatsioon</t>
  </si>
  <si>
    <t>517</t>
  </si>
  <si>
    <t>Tartu rajooni p/a"Külvaja" uurimistööde toimik</t>
  </si>
  <si>
    <t>Ülenurme Kalkad</t>
  </si>
  <si>
    <t>Ahtmiku I ja II peakraavide ekspluatatsiooni andmise dokumentatsioon</t>
  </si>
  <si>
    <t>E-PR</t>
  </si>
  <si>
    <t>/3</t>
  </si>
  <si>
    <t>Taremetsa(Ahtmiku) peakraavi kaevamistööde tehniline projekt</t>
  </si>
  <si>
    <t>/4</t>
  </si>
  <si>
    <t>Ahtmiku II peakraavi kapitaalremondi tehniline projekt 3,2 km ulatuses</t>
  </si>
  <si>
    <t>Ahtmiku I peakraavi kapitaalremondi tehniline projekt 4,9 km ulatuses</t>
  </si>
  <si>
    <t>Rõngu sovhoosi Suttaru väetisturba tootmisala ettevalmistamise tööprojekt, Ahtmiku pkr pikiprogiil(ülemjooks)</t>
  </si>
  <si>
    <t>/1</t>
  </si>
  <si>
    <t>MP</t>
  </si>
  <si>
    <t>Muu projekt</t>
  </si>
  <si>
    <t>Amme jõe alamjooksu reguleerimise tööjoonised</t>
  </si>
  <si>
    <t>śiffer</t>
  </si>
  <si>
    <t>Amme jõe alamjooksu reguleerimine ehitusgeoloogia aruanne</t>
  </si>
  <si>
    <t>1429-EG</t>
  </si>
  <si>
    <t>/6</t>
  </si>
  <si>
    <t>649a</t>
  </si>
  <si>
    <t>452A</t>
  </si>
  <si>
    <t>Amme Jõgi</t>
  </si>
  <si>
    <t>Amme jõe reguleerimisprojekt</t>
  </si>
  <si>
    <t>/10</t>
  </si>
  <si>
    <t>Ekspluatatsiooni andmise dokument</t>
  </si>
  <si>
    <t xml:space="preserve">Amme Jõe(Rahu lõik) reguleerimise ekspluatatsiooni andmise toimik </t>
  </si>
  <si>
    <t>/2</t>
  </si>
  <si>
    <t>Amme jõe alamjooksu reguleerimise projektülesanne</t>
  </si>
  <si>
    <t>/12</t>
  </si>
  <si>
    <t>Amme jõe alamjooksu reguleerimise projektülesanne II osa</t>
  </si>
  <si>
    <t>Hammaste oja</t>
  </si>
  <si>
    <t>Hammaste oja ülemvoolu kapitaalremondi projekt</t>
  </si>
  <si>
    <t>Hammaste oja reguleerimise tehniline projeky</t>
  </si>
  <si>
    <t>Hammaste oja peakraavi kapitaalehituse ühestaadiumiline projekt</t>
  </si>
  <si>
    <t>PK-120</t>
  </si>
  <si>
    <t>Hammaste oja peakraavi kapitaalremondi ekspluatatsiooni andmise dokumentatsioon</t>
  </si>
  <si>
    <t>PK-321</t>
  </si>
  <si>
    <t>Hammaste oja majanditevahelise peakraavi ekspluatatsiooni andmise dokumentatsioon</t>
  </si>
  <si>
    <t xml:space="preserve">Hammaste oja </t>
  </si>
  <si>
    <t>Hammaste oja m/v peakraavi reguleerimise ekspluatatsiooni andmise dokumentatsioon</t>
  </si>
  <si>
    <t>Ilmatsalu majanditevahelise peakraavi reguleerimise tehniline projekt</t>
  </si>
  <si>
    <t>/9</t>
  </si>
  <si>
    <t>Ilmatsalu jõgi</t>
  </si>
  <si>
    <t>Ilmatsalu peakraavi reguleerimise II osa tehniline tööprojekt</t>
  </si>
  <si>
    <t>/7</t>
  </si>
  <si>
    <t>Ilmatsalu oja alamjooksu rekonstrueerimise tööprojekt I köide</t>
  </si>
  <si>
    <t>TP-0001</t>
  </si>
  <si>
    <t xml:space="preserve">Ilmatsalu peakraavi kapitaalremondi projekt </t>
  </si>
  <si>
    <t>Ilmatsalu peakraavi reguleerimise ehitusgeoloogia aruanne</t>
  </si>
  <si>
    <t>Ilmatsalu peakraavi reguleerimine ehitusgeoloogia aruanne</t>
  </si>
  <si>
    <t>Haageoja rekognoos-uurimise seletuskiri</t>
  </si>
  <si>
    <t>Haageoja reguleerimise ühestaadiumiline projekt-. Seletuskiri, finants-eelarvelised arvutused ja graafiline osa</t>
  </si>
  <si>
    <t>A-544</t>
  </si>
  <si>
    <t>Ilmatsalu jõe uuendusprojekt</t>
  </si>
  <si>
    <t>.04502</t>
  </si>
  <si>
    <t>Ilmatsalu jõe uuendusprojekt väliuurimistööde toimik</t>
  </si>
  <si>
    <t>.04497</t>
  </si>
  <si>
    <t>Ilmatsalu majanditevahelise peakraavi reguleerimise tehniline tööprojekt- hüdrotehniline ja ehituslik osa</t>
  </si>
  <si>
    <t>Tartu näidissovhoosi Ilmatsalu regulaatorite rekonstrueerimise tööprojekt</t>
  </si>
  <si>
    <t>Haage oja keskjooksu reguleerimise projekt</t>
  </si>
  <si>
    <t>A-2639</t>
  </si>
  <si>
    <t>Haageoja reguleerimise ühestaadiumiline projekt</t>
  </si>
  <si>
    <t>Haageoja reguleerimise ühestaadiumiline projekt, graafiline osa</t>
  </si>
  <si>
    <t>Haageoja m/v peakraavi lõigu pr. 40-48 kapitaalremondi projekt</t>
  </si>
  <si>
    <t>m/v Haageoja tehniline kapitaalremondi tööprojekt</t>
  </si>
  <si>
    <t>Ilmatsalu paistiik, m/v Haage oja jooksevremondi tööprojekt</t>
  </si>
  <si>
    <t>Haage oja alamvoolu kapitaalremondi tehniline tööprojekt</t>
  </si>
  <si>
    <t>Haageoja alamvoolu kapitaalremondi projekt</t>
  </si>
  <si>
    <t>Ilmatsalu m/v peakraavi reguleerimise-kanali süvendamise ekspluatatsiooni andmise toimik</t>
  </si>
  <si>
    <t>Haageoja kapitaalremondi (truubi) ekspluatatsiooni andmise toimik</t>
  </si>
  <si>
    <t>PK-479</t>
  </si>
  <si>
    <t>Ilmatsalu peakraavi reguleerimise II osa ekspluatatsiooni andmise toimik</t>
  </si>
  <si>
    <t>Ilmatsalu m/v peakraavi reguleerimise valvehoone ekspluatatsiooni andmise toimik</t>
  </si>
  <si>
    <t>Haageoja reguleerimise ekspluatatsiooni andmise dokumentatsioon</t>
  </si>
  <si>
    <t>544-A</t>
  </si>
  <si>
    <t>Haageoja keskvoolu ekspluatatsiooni andmise dokumentatsioon</t>
  </si>
  <si>
    <t>A-2639, PP-293</t>
  </si>
  <si>
    <t>Ilmatsalu peakraavi kapitaalremondi ekspluatatsiooni võtmise dokumentatsioon</t>
  </si>
  <si>
    <t>PK 311</t>
  </si>
  <si>
    <t>Haageoja alamvoolu kapitaalremondi ekspluatatsiooni andmise toimik</t>
  </si>
  <si>
    <t>PK-374</t>
  </si>
  <si>
    <t>Ilmatsalu m/v peakraavi reguleerimise ekspluatatsiooni andmise(osaline) toimik</t>
  </si>
  <si>
    <t xml:space="preserve">Ilmatsalu-sulaoja peakraavi ekspluatatsiooni andmise dokumentatsiioon </t>
  </si>
  <si>
    <t>PK-372</t>
  </si>
  <si>
    <t>Ilmatsalu m/v peakraavi reguleerimise ekspluatatsiooni andmise toimik</t>
  </si>
  <si>
    <t>Jürisoo-Eideoja alamjooksu reguleerimisprojekt</t>
  </si>
  <si>
    <t>70526/67161</t>
  </si>
  <si>
    <t>Jürisoo-Eideoja m/v peakraavi alamjooksu reguleerimise ekspluatatsiooni andmise dokumentatsioon</t>
  </si>
  <si>
    <t>Jürisoo-Eideoja m/v peakraavi ülemvoolu kapitaalremondi ekspluatatsiooni andmise dokumentatsioon</t>
  </si>
  <si>
    <t>Jürisoo-Eideoja m/v peakraavi keskjooksu reguleerimine</t>
  </si>
  <si>
    <t>Jürisoo-Eideoja peakraavi ülemvoolu kapitaalremondi ühestaadiumiline projekt</t>
  </si>
  <si>
    <t>Jürisoo-Eideoja peakraavi ülemvoolu ekspluatatsiooni dokumendid</t>
  </si>
  <si>
    <t>PK-151</t>
  </si>
  <si>
    <t>Jürisoo-Eideoja peakraavi keskvoolu reguleerimise ekspluatatsiooni andmise toimik</t>
  </si>
  <si>
    <t>Jürisoo-Eideoja m/v peakraavi ülemvoolu kapitaalremondi tehniline tööprojekt</t>
  </si>
  <si>
    <t>TMB</t>
  </si>
  <si>
    <t>Jürisoo peakraav</t>
  </si>
  <si>
    <t>Kavilda peakraavi ekspluatatsiooni toimik</t>
  </si>
  <si>
    <t>Kavilda jõe korrastamine, tõkketammid Verevi järve sisse- ja väljavoolul</t>
  </si>
  <si>
    <t xml:space="preserve">Aru (Kavilda jõe) peakraavi rekonstrueerimise projekt </t>
  </si>
  <si>
    <t>Kavilda oja</t>
  </si>
  <si>
    <t>Aru m/v peakraavi ülemvoolu kapitaalremont, tehniline projekt</t>
  </si>
  <si>
    <t xml:space="preserve">Kavilda oja </t>
  </si>
  <si>
    <t>Kavilda peakraavi kapitaalremondi tehniline projekt 10,666 km ulatuses</t>
  </si>
  <si>
    <t xml:space="preserve">Kavilda prakraavi kapitaalremondi tehniline projekt 10,666 km ulatuses </t>
  </si>
  <si>
    <t>Aru peakraavi ülemjooksu reguleerimise tööjoonised I köide seletuskiri ja graafiline osa</t>
  </si>
  <si>
    <t>Aru peakraavi ülemjooksu reguleerimise tööjoonised graafiline osa</t>
  </si>
  <si>
    <t>Kavilda oja ettevalmistustööd II köide</t>
  </si>
  <si>
    <t>Kavilda oja Kobilu truubi remondi tööprojekt(eelarve)</t>
  </si>
  <si>
    <t>Kavilda oja reguleerimise Kentsi veehoidla V kompleksi ekspluatatsiooni andmise toimik</t>
  </si>
  <si>
    <t>Kentsi veehoidla regulaatori ja muldtammi ekspluatatsiooni andmise toimik</t>
  </si>
  <si>
    <t>Kavilda oja reguleerimise Kentsi veehoidla I ehitusjärgu tehniline tööprojekt</t>
  </si>
  <si>
    <t>Kavilda Jõe uuendusprojekt</t>
  </si>
  <si>
    <t>Aru peakraavi reguleerimise projektülesanne I köide: seletuskiri ja graafiline osa</t>
  </si>
  <si>
    <t>Koguta sovhoos Kavilda oja reguleerimine(I. Ehitusjärk. Kentsi veehoidla)</t>
  </si>
  <si>
    <t>Kavilda oja reguleerimine täiendab ehitusgeoloogia seletuskiri</t>
  </si>
  <si>
    <t>Kavilda oja reguleerimisehitiste tehnilis-majanduslik ettekanne</t>
  </si>
  <si>
    <t>75249/7887</t>
  </si>
  <si>
    <t>Kavilda oja regleerimine I ehitusjärgu Kentsi veehoidla tehniline tööprojekt(ettevalmistustööd)</t>
  </si>
  <si>
    <t>Konguta sovhoos Kavilda oja reguleerimine(I ehitusjärk. Kentsi veehoidla) ehitusgeoloogiline aruanne)</t>
  </si>
  <si>
    <t xml:space="preserve">Kavilda oja reguleerimine TMA </t>
  </si>
  <si>
    <t>Kavilda oja Kentsi veehoidla ekspluatatsiooni toimik</t>
  </si>
  <si>
    <t>PK-562</t>
  </si>
  <si>
    <t xml:space="preserve">S </t>
  </si>
  <si>
    <t>ENSV Sovhooside Ministeerium  Kobilo sovhoosi peakraavi süvendamise laiendamise tööde projekt</t>
  </si>
  <si>
    <t>Kavilda oja reguleerimine Karjääri uurimise välimaterjalid</t>
  </si>
  <si>
    <t>Kavilda oja reguleerimine Kentsi veehoidla</t>
  </si>
  <si>
    <t>ENSV Sovhooside Ministeerium Alatskivi sovhoosi Koosa osakonna peakraavide ja vanade drenaaźisüsteemide taastamise projekt</t>
  </si>
  <si>
    <t>Metsakivi oja reguleerimise ekspluatatsiooni andmise dokumentatsioon</t>
  </si>
  <si>
    <t xml:space="preserve">Metsakivi oja reguleerimine </t>
  </si>
  <si>
    <t>Kargoja m/v peakraavi rekonstrueerimise ekspluatatsiooni andmise dokumentatsioon</t>
  </si>
  <si>
    <t>M/V Metsakivi oja kapitaalremondi(truubi ehitus) tehniline tööprojekt eelarveline osa</t>
  </si>
  <si>
    <t>Metsakivi oja kapitaalremondi projekt</t>
  </si>
  <si>
    <t>M/v Metsakivi oja kapitaalremondi  ekspluatatsiooni andmise dokumentatsioon</t>
  </si>
  <si>
    <t>932/51</t>
  </si>
  <si>
    <t>Väänbastu-Saburi peakraavi kapitaalremondi tehniline projekt 5,372 km ulatuses</t>
  </si>
  <si>
    <t>Metsakivi oja reguleerimine Kirepi lõigus tehniline tööprojekt</t>
  </si>
  <si>
    <t>Metsakivi oja reguleerimise tehniline tööprojekt</t>
  </si>
  <si>
    <t>Metsakivi oja reguleerimise Kirepi lõigus ekspluatatsiooni andmise dokumentatsioon</t>
  </si>
  <si>
    <t>PR-398</t>
  </si>
  <si>
    <t>Koosa sovhoosi Kirepi vihmutus. I ehitusjärjekord tehniline tööprojekt. Köide I- Vihmutus</t>
  </si>
  <si>
    <t>Keeri oja</t>
  </si>
  <si>
    <t>Keeri peakraavi rekonstrueerimise ekspluatatsiooni andmise toimik</t>
  </si>
  <si>
    <t>TMV</t>
  </si>
  <si>
    <t>Keeri m/v peakraavi kapitaalremondi ekspluatatsiooni andmise toimik</t>
  </si>
  <si>
    <t>Mariksoo I osa(Keeri m/v peakraav,  ehitusgeoloogia aruanne</t>
  </si>
  <si>
    <t>Keeri peakraavi ekspluatatsiooni andmise toimik</t>
  </si>
  <si>
    <t>Keeri m/v peakraavikapitaalremondi projekt</t>
  </si>
  <si>
    <t>PK-237</t>
  </si>
  <si>
    <t>Kiivitasoo pkr</t>
  </si>
  <si>
    <t>Kiivitasoo peakraavi kapitaalremondi projekt</t>
  </si>
  <si>
    <t>Kiivitasoo peakraavi projekt(ühestaadiumiline)</t>
  </si>
  <si>
    <t>Kitseoja</t>
  </si>
  <si>
    <t>E-pk</t>
  </si>
  <si>
    <t>Kitseoja ekspluatatsiooni andmise dokumentatsioon</t>
  </si>
  <si>
    <t>Kitseoja m/v peakraavi reguleerimisne</t>
  </si>
  <si>
    <t>Kitseoja ülemjooksu kapitaalremondi tööprojekt</t>
  </si>
  <si>
    <t>487-P III</t>
  </si>
  <si>
    <t>Kitseoja kapitaalremondi tööprojekt</t>
  </si>
  <si>
    <t>Kitseoja rekonstrueerimise projekt(Lennujaama piires)</t>
  </si>
  <si>
    <t xml:space="preserve">Kitseoja m/v peakraavi kapitaalremondi projekt </t>
  </si>
  <si>
    <t>PK-323</t>
  </si>
  <si>
    <t>Kitseoja peakraavi osalise kapitaalremondi projekt</t>
  </si>
  <si>
    <t>PK-521</t>
  </si>
  <si>
    <t>Kitseoja m/v peakraavi kapitaalremont</t>
  </si>
  <si>
    <t>Kitseoja m/v peakraavi keskvoolu kapitaalremondi projekt</t>
  </si>
  <si>
    <t>Kitseoja m/v peakraavi alamvoolu kapitaalremondi ekspluatatsiooni andmise dokumentatsioon</t>
  </si>
  <si>
    <t>PK-487</t>
  </si>
  <si>
    <t>Kitseoja m/v peakraavi keskvoolu ekspluatatsiooni andmise dokumentatsioon</t>
  </si>
  <si>
    <t>Kitseoja m/v peakraavi kapitaalremondi ekspluatatsiooni andmise dokumentatsioon</t>
  </si>
  <si>
    <t>PK-448</t>
  </si>
  <si>
    <t>Kitseoja m/v peakraavi kapitaalremondi (alamvool) truup tööprojekt</t>
  </si>
  <si>
    <t>Kitseoja m/v peakraavi kapitaalremondi tehniline tööprojekt</t>
  </si>
  <si>
    <t xml:space="preserve">Kitseoja m/v peakraavi kapitaalremondi tehniline tööprojekt </t>
  </si>
  <si>
    <t>30-I</t>
  </si>
  <si>
    <t>Kitseoja reguleerimise ühestaadiumiline projekt- I köide Seletuskiri ja graafiline osa</t>
  </si>
  <si>
    <t>Kitseoja m/v peakraavi reguleerimise ekspluatatsiooni andmise dokumentatsioon</t>
  </si>
  <si>
    <t>Kuuste sovhoos Porioja-Kokeküla m/v peakraav ekspluatatsiooni andmise dokumentatsioon</t>
  </si>
  <si>
    <t>PK-470</t>
  </si>
  <si>
    <t>Koke pkr</t>
  </si>
  <si>
    <t>Porioja-Kokeküla m/v peakraavi kapitaalremondi ekspluatatsiooni andmise dokumentatsioon</t>
  </si>
  <si>
    <t>Porioja-Kokeküla m/v peakraavi kapitaalremondi projekt</t>
  </si>
  <si>
    <t>PK-431</t>
  </si>
  <si>
    <t>PK-247</t>
  </si>
  <si>
    <t>Porioja-Kokeküla kapitaalremondi projekt</t>
  </si>
  <si>
    <t>Porioja-Kokeküla peakraavi ekspluatatsiooni andmise dokumentatsioon</t>
  </si>
  <si>
    <t>Kokeoja peakraavi ekspluatatsiooni toimik</t>
  </si>
  <si>
    <t>Kokeoja peakraavi rekonstrueerimise ekspluatatsiooni toimik</t>
  </si>
  <si>
    <t>Koolioja m/v peakraavi kapitaalremont</t>
  </si>
  <si>
    <t>Koolioja peakraavi ülemjooksu kapitaalremondi ühestaadiumiline projekt</t>
  </si>
  <si>
    <t>Koolioja m/v peakraavi kapitaalremondi projekt</t>
  </si>
  <si>
    <t>Koolioja m/v peakraavi reguleerimine ekspluatatsiooni andmise dokumentatsioon</t>
  </si>
  <si>
    <t>Koolioja m/v peakraavi kapitaalremondi ekspluatatsiooni andmise dokumentatsioon</t>
  </si>
  <si>
    <t>PK-342 a</t>
  </si>
  <si>
    <t>A-6364</t>
  </si>
  <si>
    <t>Koolioja peakraavi ekspluatatsiooni andmise dokumentatsioon</t>
  </si>
  <si>
    <t>MV-1761</t>
  </si>
  <si>
    <t>Kuuste pkr</t>
  </si>
  <si>
    <t>Kuuste kr(pikendus) Vambola kolhoosi Vana-Kuuste objekti kultuurtehniliste tööde tööprojekt</t>
  </si>
  <si>
    <t>Vambola kolhoos Vana-Kuuste objekti kultuurtehnika ekspluatatsiooni andmise dokumentatsioon</t>
  </si>
  <si>
    <t>Kossarti oja</t>
  </si>
  <si>
    <t>Kossarti oja kapitaalremondi ekspluatatsiooni andmise toimik</t>
  </si>
  <si>
    <t>PK-395</t>
  </si>
  <si>
    <t>Kossarti oja kapitaalremondi tehniline tööprojekt</t>
  </si>
  <si>
    <t>Kärevere ja Kossarti peakraavide kapitaalremondi projekt</t>
  </si>
  <si>
    <t xml:space="preserve">Vara sovhoosi Välgi-Alajõe ekspluatatsioonitee </t>
  </si>
  <si>
    <t>Meoma m/v peakraavi kapitaalremondi projekt</t>
  </si>
  <si>
    <t>Meoma-Koosa m/v. Peakraavi kapitaalremondi ekspkluatatsiooni andmise dokumentatsioon</t>
  </si>
  <si>
    <t>Meoma-Koosa m/v peakraavi kapitaalremondi projekt (truubi ehitamine)</t>
  </si>
  <si>
    <t xml:space="preserve">Meoma-Koosa m/v peakraavi kapitaalremondi projekt </t>
  </si>
  <si>
    <t>Kõrveküla pkr</t>
  </si>
  <si>
    <t>Kõrveküla-Aru m/v peakraavi rekonstrueerimise tehniline tööprojekt</t>
  </si>
  <si>
    <t>Kõrveküla-Aru m/v peakraavi keskvoolu kapitaalremondi projekt- seletuskiri, eelarve ja graafiline osa</t>
  </si>
  <si>
    <t>Kõrveküla-Aru peakraavi kapitaalremondi tehniline projekt 7,043 km ulatuses</t>
  </si>
  <si>
    <t>Kõrveküla-Aru peakraavi ülemvoolu kapitaalremondi ühestaadiumiline projekt</t>
  </si>
  <si>
    <t>Kõrveküla-Aru m/v peakraavi kap.remont tehniline tööprojekt</t>
  </si>
  <si>
    <t>Kõrveküla-Aru peakraavi alamvoolu kapitaalremondi tehniline tööprojekt</t>
  </si>
  <si>
    <t>Kõrveküla-Aru peakraavi kapitaalremondi ekspluatatsiooni andmise dokumentatsioon</t>
  </si>
  <si>
    <t>PK-195</t>
  </si>
  <si>
    <t>Kõrveküla-Aru peakraavi kapitaalremondi projekt</t>
  </si>
  <si>
    <t>Käo oja</t>
  </si>
  <si>
    <t>Verevi järve veevahetuse parandamine ja reostuskoormuse vähendamine(tööjoonised ja kooskõlastus)</t>
  </si>
  <si>
    <t>Käooja peakraavi ekspluatatsiooni toimik</t>
  </si>
  <si>
    <t>Käooja m/v peakraavi alamjooksu süvendamise lihtsustatud ehitusprojekt</t>
  </si>
  <si>
    <t>Käo m/v peakraavi kapitaalremondi tööprojekt</t>
  </si>
  <si>
    <t>Kämara pkr</t>
  </si>
  <si>
    <t>Kämara m/v peakraavi süvendamise ekspluatatsiooni andmise dokumentatsioon</t>
  </si>
  <si>
    <t>Kämara peakraavi kapitaalremondi projekt</t>
  </si>
  <si>
    <t>Kärevere-Kossartioja peakraavi Tartu rajooni Tammsaare nimelise kolhoosi harukraavi I kapitaalremondi tehniline-tööprojekt</t>
  </si>
  <si>
    <t>Kärevere peakraavi ekspluatatsiooni andmise dokumentatsioon</t>
  </si>
  <si>
    <t>Kääpa jõgi</t>
  </si>
  <si>
    <t xml:space="preserve">Kavastu-Vara m/v peakraavi rekonstrueerimisprojekt/ümberprojekteerimine) </t>
  </si>
  <si>
    <t>Alajõe keskvoolu kapitaalremont tehniline tööprojekt</t>
  </si>
  <si>
    <t>Tartu metsamajandi Vara metskonna Alajõe veehoidla ehitus-geoloogilise uurimise aruanne</t>
  </si>
  <si>
    <t xml:space="preserve">Kavastu-Vara peakraavi harukraavide PK-1 ja TK-1 kapitaalremondi projekt </t>
  </si>
  <si>
    <t>Kavastu-Vara m/v peakraavi reguleerimine ekspluatatsiooni andmise dokumentatsioon</t>
  </si>
  <si>
    <t>Kavastu-Vara m/v peakraavi ekspluatatsiooni andmise dokumentatsioon</t>
  </si>
  <si>
    <t>Kavastu-Vara peakraavi harukraavide PK-1 ja TK-1 ekspluatatsiooni andmise akt</t>
  </si>
  <si>
    <t>Lammassoo peakraav</t>
  </si>
  <si>
    <t>Lammassoo m/v peakraavi kapitaalremondi projekt</t>
  </si>
  <si>
    <t>Lammassoo peakraavi kapitaalremondi tehniline tööprojekt</t>
  </si>
  <si>
    <t>KR 484</t>
  </si>
  <si>
    <t>Lammassoo m/v peakraavi kapitaalremondi ekspluatatsiooni andmise dokumentatsioon</t>
  </si>
  <si>
    <t>PK-236</t>
  </si>
  <si>
    <t xml:space="preserve">Lammassoo m/v peakraavi kapitaalremondi projekt </t>
  </si>
  <si>
    <t>Lammassoo peakraavi reguleerimine tööprojekt</t>
  </si>
  <si>
    <t>EPA Ülenurme ÕKM Lammassoo pkr ehitusgeoloogia aruanne ja algdokumentatsioon</t>
  </si>
  <si>
    <t>EPA Ülenurme ÕKM Lammassoo jalakäijate silla tööprojekt</t>
  </si>
  <si>
    <t>EPA Ülenurme ÕKM Lammassoo pkr. Reguleerimise ehitusgeoloogia aruanne</t>
  </si>
  <si>
    <t>Lammassoo peakraavi reguleerimise ekspluatatsiooni andmise dokumentatsioon</t>
  </si>
  <si>
    <t>Lammassoo peakraavi kapitaalremondi ekspluatatsiooni andmise dokumentatsioon</t>
  </si>
  <si>
    <t>PK-484</t>
  </si>
  <si>
    <t xml:space="preserve">Laukasoo peakraavi kapitaalremondi tehniline projekt 4,942 km ulatuses </t>
  </si>
  <si>
    <t xml:space="preserve">Laukasoo m/v peakraavi keskvoolu kapitaalremondi projekt </t>
  </si>
  <si>
    <t>Laukasoo m/v alusturbaraba turba väljaveoteede rekonstrueerimise tööprojekt</t>
  </si>
  <si>
    <t>19/741</t>
  </si>
  <si>
    <t>Laukasoo m/v peakraavi kapitaalremondi tööprojekt</t>
  </si>
  <si>
    <t>Laukasoo majanditevahelise peakraavi alamjooksu kapitaalremondi tööprojekt</t>
  </si>
  <si>
    <t>Laukasoo m/v peakraavi kapitaalremont ekspluatatsiooni andmise dokumentatsioon</t>
  </si>
  <si>
    <t>Laukasoo m/v alusturba ekspluatatsioonitee rekonstrueerimise tehniline tööprojekt</t>
  </si>
  <si>
    <t>Laukasoo m/v peakraavi reguleerimisprojekti tehniline tööprojekt</t>
  </si>
  <si>
    <t>Laukasoo m/v peakraavi kapitaalremondi ühestaadiumiline projekt</t>
  </si>
  <si>
    <t>Rek/uuendus</t>
  </si>
  <si>
    <t>Laukasoo m/v peakraavi ülemvoolu truubi ja juurdepääsutee kapitaalremondi projekt- eelarve</t>
  </si>
  <si>
    <t>Laukasoo peakraavi kapitaalremondi tehniline tööprojekt</t>
  </si>
  <si>
    <t>Laukasoo m/v peakraavi kapitaalremondi tehniline tööprojekt</t>
  </si>
  <si>
    <t xml:space="preserve">Laukasoo peakraavi ekspluatatsiooni andmise akt. </t>
  </si>
  <si>
    <t>Laukasoo m/v peakraavi alamjooksu kapitaalremondi ekspluatatsiooni andmise dokumentatsioon</t>
  </si>
  <si>
    <t>Laukasoo peakraavi kapitaalremondi ekspluatatsiooni andmise dokumentatsioon</t>
  </si>
  <si>
    <t>Laukasoo m/v peakraavi kapitaalremondi ekspluatatsioon</t>
  </si>
  <si>
    <t>PK-433</t>
  </si>
  <si>
    <t>Lubjaoja</t>
  </si>
  <si>
    <t>Lubjaoja kapitaalremondi lõpliku ekspluatatsiooni andmise dokumentatsioon</t>
  </si>
  <si>
    <t>PK-397</t>
  </si>
  <si>
    <t>Lubjaoja m/v peakraavi kapitaalremondi projekt(truubi ehitus)</t>
  </si>
  <si>
    <t>Lubjaoja reguleerimise projekt</t>
  </si>
  <si>
    <t>Lubjaoja m/v peakraavi kapitaalremondi tööprojekt</t>
  </si>
  <si>
    <t>Lubjaoja reguleerimise tehniline tööprojekt</t>
  </si>
  <si>
    <t>Lodu peakraavi ekspluatatsiooni andmise dokumentatsioon</t>
  </si>
  <si>
    <t>Lodu peakraav p/a Stalibni nim. Piiri m/v Maaparanduse tehniline projekt, kuivendatav maa-ala umbes 115 ha.</t>
  </si>
  <si>
    <t>Sangla pkr</t>
  </si>
  <si>
    <t>Sangla majanditevahelise peakraavi kapitaalremondi ekspluatatsiooni andmiseb dokumentatsioon</t>
  </si>
  <si>
    <t>Sangla majanditevahekuse peakraavi kapitaalremondi ekspluatatsiooni andmise dokumentatsioon</t>
  </si>
  <si>
    <t xml:space="preserve">Sangla m/v pealraavi jooksva remondi projekt </t>
  </si>
  <si>
    <t>Lembevere m/v peakraavi kapitaalremondi ekspkuatatsiooni andmise dokumentatsioon</t>
  </si>
  <si>
    <t>Lembevere pk.</t>
  </si>
  <si>
    <t>Lembevere-Pagavere m/v peakraavi reguleerimise ekspluatatsiooni andmise toimik</t>
  </si>
  <si>
    <t>Lembevere majanditevahelise peakraavi kapitaalremondi tööprojekt</t>
  </si>
  <si>
    <t>Pagavere-Koopsi m/v peakraavi kapitaalremondi projekt</t>
  </si>
  <si>
    <t>Pagavere-Koopsi kapitaalremondi projekt</t>
  </si>
  <si>
    <t>Lembevere-Pangavere peakraavi kapitaalremondi ekspluatatsiooni andmise dokumentatsioon</t>
  </si>
  <si>
    <t>Emajõe peakraav</t>
  </si>
  <si>
    <t xml:space="preserve">Emajõe peakraavi kapitaalremondi projekt </t>
  </si>
  <si>
    <t>Uniküla peakraav</t>
  </si>
  <si>
    <t>Uniküla peakraavi kaevamistööde tehniline projekt 4,16 km ulatuses.</t>
  </si>
  <si>
    <t>Unni peakraav</t>
  </si>
  <si>
    <t>majandisisese Unninpeakraavide ekspluatatsiooni andmise dokumentatsioon</t>
  </si>
  <si>
    <t>Luutsna eesvoolu kapitaalremondi ühestaadiumiline projekt</t>
  </si>
  <si>
    <t>Luutsna jõe alamvoolu kapitaalremont</t>
  </si>
  <si>
    <t xml:space="preserve">Luutsna m/v peakraavi kapitaalremondi projekt </t>
  </si>
  <si>
    <t>Mäksa-Võnnu peakraavi Luutsna jõe projekt</t>
  </si>
  <si>
    <t>Luutsna m/v peakraavi ülemvoolu kapitaalremondi ekspluatatsiooni andmise dokumentatsioon</t>
  </si>
  <si>
    <t>Luutsna m/v peakraavi kapitaalremondi ekspluatatsiooni andmise toimik</t>
  </si>
  <si>
    <t>PK-353</t>
  </si>
  <si>
    <t>Luutsnaoja kapitaalremondi ekspluatatsiooni andmise dokumentatsioon</t>
  </si>
  <si>
    <t>PK-141</t>
  </si>
  <si>
    <t>Luutsna oja reguleerimise ekspluatatsiooni andmise dokumentatsioon</t>
  </si>
  <si>
    <t>A-67160</t>
  </si>
  <si>
    <t>Luutsna m/v peakraavi ülemvoolu kapitaalremondi projekt</t>
  </si>
  <si>
    <t>Luutsna jõe ülemjooksu kapitaalremondi(truubi ehitus) vastuvõtmise dokumentatsioon</t>
  </si>
  <si>
    <t>Luutsna jõe ülemjooksu kapitaalremondi lihtsustatud ehitusprojekt</t>
  </si>
  <si>
    <t>Luutsna jõe keskvoolu(pk 66-125)kapitaalremondi tööprojekti  eelaeva</t>
  </si>
  <si>
    <t>Luutsna jõe alamvoolu kapitaalremont(truup)</t>
  </si>
  <si>
    <t>Luutsna jõe kapitaalremondi alamvool(pk 33-66) tööprojekt</t>
  </si>
  <si>
    <t>Luutsna jõe alamvoolu(pk.10-33) kapitaalremont</t>
  </si>
  <si>
    <t>Luutsna jõe kapitaalremondi tööprojekt</t>
  </si>
  <si>
    <t>Luutsna jõe ülemjooksu kapitaalremondi(pk.125-176) tööprojekti eelarve</t>
  </si>
  <si>
    <t>264-P</t>
  </si>
  <si>
    <t>Melliste oja(süvaoru)</t>
  </si>
  <si>
    <t>Süvaoru peakraavi reguleerimise ühestaadiumiline projekt</t>
  </si>
  <si>
    <t>Mellisteoja peakraavi kapitaalremondi projekt</t>
  </si>
  <si>
    <t>Murisoo m/v peakraavi kapitaalremondi tööprojekt</t>
  </si>
  <si>
    <t>Murisoo peakraavi kapitaalremondi projekt</t>
  </si>
  <si>
    <t>Murisoo m/v peakraavi kapitaalremondi ekspluatatsiooni andmise dokumentatsioon</t>
  </si>
  <si>
    <t>18(740)</t>
  </si>
  <si>
    <t>Murisoo peakraavi kapitaalremondi tehniline projekt 6,011 km ulatuses</t>
  </si>
  <si>
    <t>Murisoo m/v peakraavi kapitaalremont ekspluatatsiooni andmise dokumentatsioon</t>
  </si>
  <si>
    <t>PK-567</t>
  </si>
  <si>
    <t>Murisoo peakraavi kapitaalremondi ekspluatatsiooni andmise dokumentatsioon</t>
  </si>
  <si>
    <t>Murisoo peakraavi uuendamine</t>
  </si>
  <si>
    <t>IB</t>
  </si>
  <si>
    <t>28/2009</t>
  </si>
  <si>
    <t xml:space="preserve">Mudajõgi I </t>
  </si>
  <si>
    <t>Sootaga sovhoosi Muda-Amme jõe silla ehitusgeoloogilise uurimise aruanne</t>
  </si>
  <si>
    <t>Muda-Amme peakraavi süvendamise ühestaadiumiline maaparandusprojekt</t>
  </si>
  <si>
    <t>Muda-Amme peakraavi projekt</t>
  </si>
  <si>
    <t>Mudajõe m/v peakraavi kapitaalremondi tööprojekt</t>
  </si>
  <si>
    <t>Muda-Amme m/v peakraavi reguleerimine tehniline tööprojekt</t>
  </si>
  <si>
    <t>Rõika oja</t>
  </si>
  <si>
    <t>Konguta sov Konguta peakraavi (nüüd Rõika oja) äärse maaparandusobjekti rek eksp andmise toimik</t>
  </si>
  <si>
    <t>KR-82</t>
  </si>
  <si>
    <t>Elva raj Konguta P/a  maaparandus objekti ekspluatatsiooni andmise-vastuvõtmise toimik</t>
  </si>
  <si>
    <t>PP-121</t>
  </si>
  <si>
    <t>P/A Konguta maaparanduse projekt i köide seletuskiri ja gr osa</t>
  </si>
  <si>
    <t>Rõika oja (siis Konguta pkr)</t>
  </si>
  <si>
    <t>Aru kolh.(Konguta nüüd Rõika oja) peakraavi-äärse maapar. Rek.</t>
  </si>
  <si>
    <t>Rõika oja (siis Konguta oja) ja Rõika oja harukraav</t>
  </si>
  <si>
    <t>A-4933</t>
  </si>
  <si>
    <t>K-3 (nüüd Pistolisoo pkr pk4,03-5,78)</t>
  </si>
  <si>
    <t>Koosa sovhoosi Kiimasoo maaparandus ja Kargoja rek. Tehniline tööprojekt</t>
  </si>
  <si>
    <t>MV-555</t>
  </si>
  <si>
    <t>Koosa sovh. Kiimasoo maap.lõplik ekspl. andmise dokumentatsioon</t>
  </si>
  <si>
    <t>PP-1044, 73362</t>
  </si>
  <si>
    <t>1899</t>
  </si>
  <si>
    <t>Nõo sovh keskuse maade  tööjoonised II osa</t>
  </si>
  <si>
    <t>Rannu pkr</t>
  </si>
  <si>
    <t>P/a Kungla Amme jõe I maap. Projekt</t>
  </si>
  <si>
    <t>Metsanurga</t>
  </si>
  <si>
    <t>Sootaga sovh.   Metsanurga  KT tööprojekt</t>
  </si>
  <si>
    <t>MV-1682</t>
  </si>
  <si>
    <t>Sootaga sovh. Metsanurga obj. Kult.tehn. Töö MV-1682</t>
  </si>
  <si>
    <t xml:space="preserve">Projekti nimetus </t>
  </si>
  <si>
    <t>MSR nimetus</t>
  </si>
  <si>
    <t>Projekti nr</t>
  </si>
  <si>
    <t>Arhiivi nr</t>
  </si>
  <si>
    <t>Kasti nr</t>
  </si>
  <si>
    <t>endine metsamajand</t>
  </si>
  <si>
    <t>endine metskond</t>
  </si>
  <si>
    <t>endine vahtkond</t>
  </si>
  <si>
    <t>Aastaarv</t>
  </si>
  <si>
    <t>Märkus</t>
  </si>
  <si>
    <t>Tartu MM maaparanduse perspektiivplaan</t>
  </si>
  <si>
    <t>Tartu</t>
  </si>
  <si>
    <t>Tartu MM teede skeem (Tartu ja Jõgeva rajoon)</t>
  </si>
  <si>
    <t xml:space="preserve">Tartu </t>
  </si>
  <si>
    <t>Tartu MM teede skeem, MK puistuplaanid</t>
  </si>
  <si>
    <t>843 (II)</t>
  </si>
  <si>
    <t>Tartu MM maaparanduse perspektiivskeem</t>
  </si>
  <si>
    <t>Tartu MM Alatskivi MK TP nr 594 välimaterjalid</t>
  </si>
  <si>
    <t>Jättasoo (TP-594)</t>
  </si>
  <si>
    <t>Alatskivi</t>
  </si>
  <si>
    <t>osaliselt Peipsiääre vald</t>
  </si>
  <si>
    <t>Tartu MM Alatskivi MK JÄTTASOO metsamaaparanduse tööprojekt nr 594</t>
  </si>
  <si>
    <t>Tartu MM Alatskivi MK tööprojekt nr 630</t>
  </si>
  <si>
    <t>Kirepi (TP-630)</t>
  </si>
  <si>
    <t>Tartu MM Alatskivi MK TTP 698 MÄIKE tehniline aruanne</t>
  </si>
  <si>
    <t>Mäike (TP-698)</t>
  </si>
  <si>
    <t>Tartu MM Alatskivi MK TP 698 MÄIKE tööprojekt</t>
  </si>
  <si>
    <t>Tartu MM Alatskivi MK TP nr 699 välimaterjalid (Padakõrve)</t>
  </si>
  <si>
    <t>Padakõrve (TP-699)</t>
  </si>
  <si>
    <t>Tartu MM Alatskivi MK PADAKÕRVE metsaparanduse tööprojekt nr 699</t>
  </si>
  <si>
    <t>Elva MM Kuuste MK TAIMLA tehniline tööprojekt</t>
  </si>
  <si>
    <t>mk taimla vihmutussüsteem</t>
  </si>
  <si>
    <t>Elva MM Kuuste ja Ahja MK</t>
  </si>
  <si>
    <t>Kiipuse (TP-643); Tuigo (TP-643)</t>
  </si>
  <si>
    <t>Kuuste, Ahja</t>
  </si>
  <si>
    <t>Tartu rajooni Elva MM Kambja MK tehniline tööprojekt nr 468 KAMMERI</t>
  </si>
  <si>
    <t>Kammeri (TTP-468)</t>
  </si>
  <si>
    <t>Kambja</t>
  </si>
  <si>
    <t>Elva MM Kambja MK tööprojekt (TP-644)</t>
  </si>
  <si>
    <t xml:space="preserve">Ahja, Kuuste,Kambja </t>
  </si>
  <si>
    <t>Ropka, Kõnnu, Kiipuse, Paali</t>
  </si>
  <si>
    <t>Tartu rajooni Elva MM Kambja MK paistiik mõõdistustööde arvutusmaterjalid ja profiilid</t>
  </si>
  <si>
    <t>Elva MM Kambja MK paistiik tööprojekt:seletuskiri ja eelarved</t>
  </si>
  <si>
    <t>Elva MM Peedu MK Kodijärve vahtkonna metsamaa kuivenduse projekt 1974</t>
  </si>
  <si>
    <t>Kodijärve</t>
  </si>
  <si>
    <t>Peedu</t>
  </si>
  <si>
    <t>Elva MM Peedu MK tehniline tööprojekt nr 446 "Kodijärve"</t>
  </si>
  <si>
    <t>Kodijärve (TTP-446)</t>
  </si>
  <si>
    <t>Elva MM Kuuste MK metsa maaparandusprojekt nr 408</t>
  </si>
  <si>
    <t>Laane (TTP-408)</t>
  </si>
  <si>
    <t>Elva MM Kuuste MK TTP-408 teed: välimaterjalid</t>
  </si>
  <si>
    <t>Tartu MM Laeva MK metsakuivendusprojekt nr 245 (tehniline tööprojekt) Aruvälja</t>
  </si>
  <si>
    <t>Aruvälja (TTP-245)</t>
  </si>
  <si>
    <t>Laeva</t>
  </si>
  <si>
    <t>Tartu MM Laeva MK Ristsaare metsakuivendusprojekt nr 267 (tehniline tööprojekt) 1. mapp</t>
  </si>
  <si>
    <t>Ristsaare (TTP-267)</t>
  </si>
  <si>
    <t>RMK Kagu regioon Laeva metskond Lepikvälja metsamaaparanduse rek. Teh. Projekt nr 402</t>
  </si>
  <si>
    <t>Lepikvälja (TP-402)</t>
  </si>
  <si>
    <t>Tartu MM Laeva MK metsakuivendusprojekt nr 159 (ühestaadiumiline)</t>
  </si>
  <si>
    <t>Areng (ÜP-159)</t>
  </si>
  <si>
    <t>Tartu MM Laeva MK metsa maaparandusprojekt nr 456 Kodasmäe objekt (teh. Tööprojekt)</t>
  </si>
  <si>
    <t>Kodasmäe (TTP-456)</t>
  </si>
  <si>
    <t>Tartu rajooni Tartu MM Laeva MK TTP-400 uurimistööde toimik</t>
  </si>
  <si>
    <t>Marjakingu (TTP-400)</t>
  </si>
  <si>
    <t>Kärkna, Laeva</t>
  </si>
  <si>
    <t>Tartu rajooni Tartu MM Kärkna MK TP 614 uurimistööde toimik</t>
  </si>
  <si>
    <t>Murru (TP-614)</t>
  </si>
  <si>
    <t xml:space="preserve">Kärkna </t>
  </si>
  <si>
    <t xml:space="preserve">Tartu MM Kärkna MK tööprojekt 614 "Murru" tööprojekt </t>
  </si>
  <si>
    <t>Kärkna</t>
  </si>
  <si>
    <t>RM Tartu Talituse Kärkna MK "Majamäe"metsaparanduse tööprojekt nr 775</t>
  </si>
  <si>
    <t>Majamäe (TP-775)</t>
  </si>
  <si>
    <t>RM Tartu Talitus Kärkna MK TP-775 välimaterjalid</t>
  </si>
  <si>
    <t>Tartu MM Kärkna MK "Väljaotsa" metsakuivendusprojekt nr 266 (tehniline tööprojekt)</t>
  </si>
  <si>
    <t>Väljaotsa (TTP-266)</t>
  </si>
  <si>
    <t>Tartu MM Kärkna MK metsamaaparanduse tööprojekt TP-549</t>
  </si>
  <si>
    <t>Marjakingu (TP-549)</t>
  </si>
  <si>
    <t>Tartu rajooni Tartu MM Kärkna MK TP-700 "Sopi" mõõdistamistööde arvutusmaterjalid ja profiilid</t>
  </si>
  <si>
    <t>Sopi (TP-700)</t>
  </si>
  <si>
    <t>V-1321</t>
  </si>
  <si>
    <t>Tartu MM Kärkna MK tööprojekt 700</t>
  </si>
  <si>
    <t>Tartu rajooni Tartu MM Raadi MK Taimla mõõdistamistööde arvutusmaterjalid ja profiilid</t>
  </si>
  <si>
    <t>Taimla</t>
  </si>
  <si>
    <t>Raadi</t>
  </si>
  <si>
    <t>Tartu MM Raadi MK taimla tehniline tööprojekt II köide. Elektrotehniline osa</t>
  </si>
  <si>
    <t>883 II</t>
  </si>
  <si>
    <t xml:space="preserve">Tartu rajooni Tartu MM Raadi MK "Taimla" tehniline tööprojekt I köide </t>
  </si>
  <si>
    <t>Elva MM Kastre MK metsakuivendusprojekt nr 171 projektülesanne (I köide)</t>
  </si>
  <si>
    <t>Sirgumetsa (PÜ-171)</t>
  </si>
  <si>
    <t>Kastre</t>
  </si>
  <si>
    <t>Tartu MM Kastre MK tööprojekt TP-631</t>
  </si>
  <si>
    <t>Kraabi (TP-631)</t>
  </si>
  <si>
    <t>Tartu MM Kastre MK TP-631 välimaterjalid</t>
  </si>
  <si>
    <t>Räpina MM Meeksi MK metsakuivendusprojekt nr 202 (ühestaadiumiline)</t>
  </si>
  <si>
    <t>Soekurmu (ÜP-202)</t>
  </si>
  <si>
    <t>Räpina</t>
  </si>
  <si>
    <t>Räpina NMM Meeksi MK tööprojekt nr 677</t>
  </si>
  <si>
    <t>Parapalu (TP-677)</t>
  </si>
  <si>
    <t xml:space="preserve">Räpina MM Meeksi MK metsakuivendusprojekt nr 61 tööjoonised </t>
  </si>
  <si>
    <t>Laaksaare (PÜ-61)</t>
  </si>
  <si>
    <t>Räpina MM Meeksi MK metsakuivendusprojekt nr 223 (IV osa, V osa, VI, VII, VIII tööjoon.)</t>
  </si>
  <si>
    <t>Kollo-Rihtepera (TP-223)</t>
  </si>
  <si>
    <t>RMK Kagu regioon Tartu metskond Aruaia-Viira (TJ-3) metsaparanduse rek. Teh. Projekt</t>
  </si>
  <si>
    <t>Aruaia-Viira (TJ-3)</t>
  </si>
  <si>
    <t>RMK</t>
  </si>
  <si>
    <t>Elva MM Kuuste MK metsamaaparanduse tööprojekt TTP-532</t>
  </si>
  <si>
    <t>Murulaane (TTP-532)</t>
  </si>
  <si>
    <t>Elva MM Kuuste MK TTP-532 välimaterjalid ja mustandmaterjalid</t>
  </si>
  <si>
    <t>Elva MM Peedu MK tehniline tööprojekt nr 486</t>
  </si>
  <si>
    <t>Illi (TTP-486)</t>
  </si>
  <si>
    <t>Elva MM Peedu MK TTP-486 välimaterjalid</t>
  </si>
  <si>
    <t>Tartu rajooni Elva MM Peedu MK tehniline tööprojekt nr 486</t>
  </si>
  <si>
    <t>Tartu MM Alatskivi MK metsa maaparandusprojekt nr 434 "Piiri"tehniline tööprojekt</t>
  </si>
  <si>
    <t>Piiri (TTP-434)</t>
  </si>
  <si>
    <t>Tartu rajooni Tartu MM Alatskivi MK TTP 434 "Piiri" uurimistööde toimik</t>
  </si>
  <si>
    <t>Elva MM Konguta MK metsakuivendusprojekt nr 145 (ühestaadiumiline)</t>
  </si>
  <si>
    <t>Saareküla (ÜP-145)</t>
  </si>
  <si>
    <t>Tartu rajooni V.I.Lenini nimelise Näidissovhoosi Kipastu metsakuivenduse tööprojekt</t>
  </si>
  <si>
    <t>Kipastu</t>
  </si>
  <si>
    <t>1674-P</t>
  </si>
  <si>
    <t>Elva MM Peedu MK metsa maaparandusprojekt nr 341 ("Kütu-Kirepi" obj. teh. tööprojekt)</t>
  </si>
  <si>
    <t>Pistolisoo (TTP-341)</t>
  </si>
  <si>
    <t>Elva MM Konguta ja Kuuste MK metsa maaparandusprojekt nr 377</t>
  </si>
  <si>
    <t>TTP-377</t>
  </si>
  <si>
    <t>Konguta, Kuuste</t>
  </si>
  <si>
    <t>Reola ja Vidrike (TTP-377). Elva MM Kuuste ja Konguta MK</t>
  </si>
  <si>
    <t>Elva MM Peedu MK Pulga oja alamjooksu reguleerimine, metsa Maaparandusprojekt nr 409</t>
  </si>
  <si>
    <t>TTP-409</t>
  </si>
  <si>
    <t>Pistolisoo m/v peakraavi kapitaalremondi projekt</t>
  </si>
  <si>
    <t>PK-370</t>
  </si>
  <si>
    <t>Elva MM Peedu MK "Karijärve" metsaparanduse tööprojekt nr 681</t>
  </si>
  <si>
    <t>Karijärve (TP-681)</t>
  </si>
  <si>
    <t>8A</t>
  </si>
  <si>
    <t>Tartu MM Raadi MK tööprojekt 749 Laane objekt</t>
  </si>
  <si>
    <t>Laane (TP-749)</t>
  </si>
  <si>
    <t>Tartu rajooni Tartu MM Raadi MK TP-749 "Laane" uurimistööde toimik</t>
  </si>
  <si>
    <t>Tartu MM Raadi MK tööprojekt "Marama" nr 615</t>
  </si>
  <si>
    <t>Marama (TP-615)</t>
  </si>
  <si>
    <t>Tartu MM Raadi MK tööprojekt 632 ("Möllatsi")</t>
  </si>
  <si>
    <t>Möllatsi (TP-632)</t>
  </si>
  <si>
    <t>Tartu MM Kärkna MK metsakuivendustööde ekspluatatsiooni andmise dokumentatsioon</t>
  </si>
  <si>
    <t>Tartu MM Kärkna MK TP-747 "Variku"</t>
  </si>
  <si>
    <t>Variku (TP-747)</t>
  </si>
  <si>
    <t>Tartu MM Tartu rajooni Kärkna MK TP 747 "Variku" uurimistööde toimik</t>
  </si>
  <si>
    <t>Tartu MM Tähtvere ja Vara MK "Ilmatsalu I" metsa maaparandusprojekt nr 393 (teh. Proj.)</t>
  </si>
  <si>
    <t>Ilmatsalu_I (TTP-393)</t>
  </si>
  <si>
    <t>Tähtvere, Vara</t>
  </si>
  <si>
    <t>Kuivendus-melioratsiooni ühestaadiumiline projekt nr 63 Tartu MM Tähtvere Mk Tiksoja VK</t>
  </si>
  <si>
    <t>Tiksoja (ÜP-63)</t>
  </si>
  <si>
    <t>Tähtvere</t>
  </si>
  <si>
    <t>Tiksoja</t>
  </si>
  <si>
    <t>Ilmatsalu majandivahelise turbaraba ettevalmistamise ühestaadiumiline projekt</t>
  </si>
  <si>
    <t>Ilmatsalu turbaraba (PP-274)</t>
  </si>
  <si>
    <t>PP-274</t>
  </si>
  <si>
    <t>Tartu rajoon Ilmatsalu majanditevaheline turbaraba ekspluatatsiooni andmise dok.1963</t>
  </si>
  <si>
    <t>Tartu rajooni Ilmatsalu majanditevahelise turbaraba ekspluatatsiooni andmise dok 1964</t>
  </si>
  <si>
    <t>Ilmatsalu turbaraba väljaveo tee rekonstrueerimise ekspluatatsiooni andmise toimik</t>
  </si>
  <si>
    <t>Ilmatsalu majanditevahelise turbaraba rekonstrueerimise tehniline tööprojekt</t>
  </si>
  <si>
    <t>PK-510</t>
  </si>
  <si>
    <t>Tartu maakond Ilmatsalu alusturbaraba rekonstr. MV 1806 ekspl. andmise dok.</t>
  </si>
  <si>
    <t>Tartu MM Tiksoja metsapunkti maaparanduse tööprojekt ajakohastamine</t>
  </si>
  <si>
    <t>0021841/1262821</t>
  </si>
  <si>
    <t xml:space="preserve">Tartu MM </t>
  </si>
  <si>
    <t>RMK Vara metskond Elmiku (TTP-360) metsa maaparandussüsteemi rek. Nr 05-03</t>
  </si>
  <si>
    <t>Elmiku (TTP-360)</t>
  </si>
  <si>
    <t>05--03</t>
  </si>
  <si>
    <t>Vara</t>
  </si>
  <si>
    <t>RMK Vara MK Elmiku (TTP-360) metsa maaparandussüsteemi rek nr 05-03</t>
  </si>
  <si>
    <t>Tartu MM Kaiavere MK metsa maaparandusprojekt nr 360 Elmiku objekt (teh. Tööprojekt)</t>
  </si>
  <si>
    <t>Kaiavere</t>
  </si>
  <si>
    <t>Tartu MM Vara MK TP-717 välimaterjalid</t>
  </si>
  <si>
    <t>Järvepera (TP-717)</t>
  </si>
  <si>
    <t>Tartu MM Vara MK metsamaaparandus TP-717 "Järvepera"</t>
  </si>
  <si>
    <t>Kargoja maaparandusehitise joonised.</t>
  </si>
  <si>
    <t>Kargoja (TTP-361)</t>
  </si>
  <si>
    <t>Tartu MM Kastre MK metsa maaparandusprojekt nr 361 "Kargoja" (tehniline tööprojekt)</t>
  </si>
  <si>
    <t>86 koopia</t>
  </si>
  <si>
    <t>Tartu MM Kastre MK metsamaaparandusprojekt nr 361 "Kargoja" (tehniline tööprojekt)</t>
  </si>
  <si>
    <t>originaal</t>
  </si>
  <si>
    <t>Tartu MM Kaiavere MK "Kivioja" tööprojekt nr 679</t>
  </si>
  <si>
    <t>Kivioja (TP-679)</t>
  </si>
  <si>
    <t>Tartu MM Kaiavere MK tööprojekt nr 679 väliuurimismaterjalid</t>
  </si>
  <si>
    <t>V-1284</t>
  </si>
  <si>
    <t>Tartu MM Vara MK "Kukemetsa" ja "Laanemetsa" tehniline tööprojekt nr 462</t>
  </si>
  <si>
    <t>Kukemetsa-Laanemetsa (TTP-462)</t>
  </si>
  <si>
    <t>V-462</t>
  </si>
  <si>
    <t>Tartu MM Vara MK tehniline tööprojekt 462 välimaterjalid</t>
  </si>
  <si>
    <t>V-771</t>
  </si>
  <si>
    <t>Tartu MM Kastre MK metsamajanduse tööprojekt nr 750 "Kõrgeperve"</t>
  </si>
  <si>
    <t>Kõrgeperve (TP-750)</t>
  </si>
  <si>
    <t>Tartu MM Kaiavere MK tööprojekt nr 300 täiendus, ajakohastamine 2. köide</t>
  </si>
  <si>
    <t>TTP-300</t>
  </si>
  <si>
    <t>00011901/1270801</t>
  </si>
  <si>
    <t>Tartu MM Kaiavere MK tehniline tööprojekt nr 300 täiendus</t>
  </si>
  <si>
    <t>Tartu MM Kaiavere MK maaparanduse tehniline tööprojekt</t>
  </si>
  <si>
    <t>Tartu MM Vara MK metsamaaparanduse tööprojekt nr 550</t>
  </si>
  <si>
    <t>Põdra (TP-550</t>
  </si>
  <si>
    <t>Tartu MM Vara MK TP-550 välimaterjalid</t>
  </si>
  <si>
    <t>V-1087</t>
  </si>
  <si>
    <t>Tart MM Kaiavere, saare ja Vara MK kuivendus-melioratsiooni projektülesanne nr 43</t>
  </si>
  <si>
    <t>Raiestiku (PÜ-39)</t>
  </si>
  <si>
    <t>Kaiavere, Saare, Vara</t>
  </si>
  <si>
    <t>Tartu MM Saare ja Vara MK PÜ nr 43 järgi 1958.a. trasseeritud kraavivõrgu tööjoonised</t>
  </si>
  <si>
    <t>Saare, Vara</t>
  </si>
  <si>
    <t>Tartu MM Vara MK tööprojekt nr 680</t>
  </si>
  <si>
    <t>Hundimetsa-Suitsuvere (TP-680)</t>
  </si>
  <si>
    <t>Tartu MM Vara MK TP-680 välimaterjalid</t>
  </si>
  <si>
    <t>V-1280</t>
  </si>
  <si>
    <t>Tartu MM Vara MK metsakuivendusprojekt nr 301 (teh. tööprojekt "Selgise") tööjoonised</t>
  </si>
  <si>
    <t>Selgise (TTP-301)</t>
  </si>
  <si>
    <t>Tartu MM Vara MK metsakuivendusprojekt nr 301 (teh. tööprojekt "Selgise") tööprojekt</t>
  </si>
  <si>
    <t>Tartu MM Kaiavere MK metsamaaparandus tööprojekt 748 "Kongimetsa"</t>
  </si>
  <si>
    <t>Kongimetsa (TP-748)</t>
  </si>
  <si>
    <t>Tartu MM Kaiavere MK TP-748 välitööde aruanne.</t>
  </si>
  <si>
    <t>Elva MM Ahja MK ja EPA Järvselja Õppe-Katsemajand metsakuivendus nr 194 tööjoonised I osa</t>
  </si>
  <si>
    <t>Järvselja (PÜ-194)</t>
  </si>
  <si>
    <t>Tartu, EPA Järvselja ÕKMM</t>
  </si>
  <si>
    <t>Ahja</t>
  </si>
  <si>
    <t>Elva MM Ahja MK ja EPA Järvselja Õppe-Katsemajand metsakuivendus nr 194 tööjoonised II osa</t>
  </si>
  <si>
    <t>EPA Järvselja Õppe-Katsemajand, Elva MM Ahja MK maaparandusprojekt 194 (projektülesanne)</t>
  </si>
  <si>
    <t>Elva, EPA Järvselja ÕKM</t>
  </si>
  <si>
    <t>Elva MM Ahja MK Järvselja Õppe-ja Katsemetsamajandi metsakuivendusprojekt nr 194 (Ahja MK tööjoonised)</t>
  </si>
  <si>
    <t>Elva, EPA Järvselja ÕKMM</t>
  </si>
  <si>
    <t>Elva MM Ahja MK ja EPA Järvselja õppe- ja Katsemetsamajand metsakuivendusprojekt nr 194 tööjoonised(Järvselja osa)</t>
  </si>
  <si>
    <t>Elva MM Ahja Mk projekt nr 194 kuivendussüsteemide II ekspluatatsiooni andmise toimik</t>
  </si>
  <si>
    <t>Elva MM Kastre MK metsakuivendusprojekt nr 278 I-III süsteem (tehniline tööprojekt "Rulli")</t>
  </si>
  <si>
    <t>Kuuksaare_I (TTP-278)</t>
  </si>
  <si>
    <t>EPA Järvselja Õppe-Katsemajandi metsa maaparandusprojekt nr 336 "Haavametsa_I"</t>
  </si>
  <si>
    <t>Haavametsa_I (TTP-336)</t>
  </si>
  <si>
    <t>EPA Järvselja ÕKMM</t>
  </si>
  <si>
    <t>EPA Järvselja Õppe-Katsemetsamajandi Selgjärve MK "Haavametsa_II" metsa maaparandusprojekt</t>
  </si>
  <si>
    <t>Haavametsa_II (TTP-353)</t>
  </si>
  <si>
    <t>Selgjärve</t>
  </si>
  <si>
    <t>Kuuksaare I ja II kuivendussüsteemi projektid, kasutuselevõtu aktid ja muud dokumendid töö nr 06-10.</t>
  </si>
  <si>
    <t>Kuuksaare_I (TTP-278), Kuuksaare_II (TTP-278)</t>
  </si>
  <si>
    <t>06--10</t>
  </si>
  <si>
    <t>Tartu rajooni Elva MM Kambja MK "Suure-Kambja " objekti TTP nr 376 uurimistööde toimik</t>
  </si>
  <si>
    <t>Suure-Kambja (TTP-376)</t>
  </si>
  <si>
    <t>Elva MM Konguta MK metsa maaparandusprojekt nr 376 "Mustjärve" (tehniline tööprojekt -II ehitusjärk)</t>
  </si>
  <si>
    <t>Mustjärve (TTP-376)</t>
  </si>
  <si>
    <t>75256/2</t>
  </si>
  <si>
    <t>Konguta</t>
  </si>
  <si>
    <t>Elva MM Kambja MK metsa maaparandusprojekt nr 376 "Suure-Kambja" 3. ehitusjärk</t>
  </si>
  <si>
    <t>75256/3</t>
  </si>
  <si>
    <t>Tartu rajooni Elva MM Kambja, Konguta ja Otepää MK vihmutuse tehniline tööprojekt 376, 4. ehitusjärk</t>
  </si>
  <si>
    <t>Kambja, Konguta, Otepää</t>
  </si>
  <si>
    <t>Tartu ja Jõgeva rajooni Tartu MM Laeva ja Saare MK teed</t>
  </si>
  <si>
    <t>Laeva, Saare</t>
  </si>
  <si>
    <t>Tartu rajooni Tartu MM Laeva ja Tähtvere MK teed</t>
  </si>
  <si>
    <t>Laeva, Tähtvere</t>
  </si>
  <si>
    <t>Tartu MM Tähtvere ja Laeva MK teed tööprojekt</t>
  </si>
  <si>
    <t>Tartu ja Jõgeva rajooni Tartu MM Laeva ja Saare MK teed tööprojekt</t>
  </si>
  <si>
    <t>Elva MM Peedu MK teede tööprojekt</t>
  </si>
  <si>
    <t>Elva MM Peedu Mk teede tööprojekt</t>
  </si>
  <si>
    <t xml:space="preserve">Elva MM Peedu MK Miilimäe tee ja Tankitee rekonstrueerimise tehniline tööprojekt </t>
  </si>
  <si>
    <t>Tartu MM Alatskivi, Halliku, Saare ja Tähtvere MK teede tööprojekt</t>
  </si>
  <si>
    <t>Alatskivi, Halliku, Saare, Tähtvere</t>
  </si>
  <si>
    <t>Elva MM Peedu MK teede tehniline tööprojekt</t>
  </si>
  <si>
    <t>Elva MM Peedu MK teed välimaterjalid</t>
  </si>
  <si>
    <t>Elva MM Kambja, Konguta ja Otepää MK metsateede välimaterjalid</t>
  </si>
  <si>
    <t>Metsakorralduse planšett (Järvselja)</t>
  </si>
  <si>
    <t>Metsakorralduse planšett (Tartu MM Tähtvere MK)</t>
  </si>
  <si>
    <t>Metsakorralduse planšett (Tartu MM Raadi MK)</t>
  </si>
  <si>
    <t>Metsakorralduse planšett (Tartu MM Laeva MK)</t>
  </si>
  <si>
    <t>Metsakorralduse planšett (Tartu MM Kärkna MK)</t>
  </si>
  <si>
    <t>Metsakorralduse planšett (Tartu MM Kastre MK)</t>
  </si>
  <si>
    <t>Metsakorralduse planšett (Tartu MM Vara MK)</t>
  </si>
  <si>
    <t>Metsakorralduse planšett (Tartu MM Alatskivi MK)</t>
  </si>
  <si>
    <t>Metsakorralduse planšett (Tartu MM Halliku MK)</t>
  </si>
  <si>
    <t>Halliku</t>
  </si>
  <si>
    <t>Metsakorralduse planšett (Tartu MM Konguta MK)</t>
  </si>
  <si>
    <t>Metsakorralduse planšett (Tartu MM Peedu MK)</t>
  </si>
  <si>
    <t>Metsakorralduse planšett (Tartu MM Pikasilla MK)</t>
  </si>
  <si>
    <t>Pikasilla</t>
  </si>
  <si>
    <t>Rõngu ja Puka vald</t>
  </si>
  <si>
    <t>Metsakorralduse planšett (Elva MM Ahja MK)</t>
  </si>
  <si>
    <t>Võnnu, Mooste ja Meeksi vald</t>
  </si>
  <si>
    <t>Metsakorralduse planšett (Tartu MM Murru MK)</t>
  </si>
  <si>
    <t>Murru</t>
  </si>
  <si>
    <t>Metsakorralduse planšett (Tartu MM Saare MK)</t>
  </si>
  <si>
    <t>Elva MM Peedu MK parkmetsad (Pangodi, Elva, Tõravere)</t>
  </si>
  <si>
    <t xml:space="preserve">Elva </t>
  </si>
  <si>
    <t>Metsaprojektide muu materjal</t>
  </si>
  <si>
    <t>Tartu MM Kaiavere MK metsamaaparandus TP-769</t>
  </si>
  <si>
    <t>Papi (TP-769)</t>
  </si>
  <si>
    <t>Tartu MM Kaiavere MK TP-769 välimaterjalid</t>
  </si>
  <si>
    <t>1434-U</t>
  </si>
  <si>
    <t>Jõgeva rajooni Tartu MM Kaiavere MK väliuurimise materjalid TTP-483 (Papi kuivenduse eelkäija)</t>
  </si>
  <si>
    <t>Põlvamaa metsaamet Meeksi ja Räpina MK metsaparanduse projekt TP nr 780</t>
  </si>
  <si>
    <t>Meeksi, Räpina</t>
  </si>
  <si>
    <t>Räpina MM Meeksi MK metsa maaparandusprojekt nr 323 Kruusoja objekt</t>
  </si>
  <si>
    <t>Elva MM Ahja MK metsamelioratsiooni ühestaadiumiline projekt nr 132</t>
  </si>
  <si>
    <t>Elva MM Ahja MK metsakuivendusprojekt nr 277 (tehniline tööprojekt "Rasina")</t>
  </si>
  <si>
    <t>Elva MM Ahja MK Ahja jõe reguleerimine metsa maaparandusprojekt nr 407. Saesaare paisjärve regulaator</t>
  </si>
  <si>
    <t>Metsakorralduse planšett (Elva MM Kiidjärve MK)</t>
  </si>
  <si>
    <t>Kiidjärve</t>
  </si>
  <si>
    <t>Ahja, Vastse-Kuuste vald</t>
  </si>
  <si>
    <t>Metsakorralduse planšett (Elva MM Otepää MK)</t>
  </si>
  <si>
    <t>Otepää</t>
  </si>
  <si>
    <t>Metsakorralduse planšett (Elva MM Pühajärve MK)</t>
  </si>
  <si>
    <t>Pühajärve</t>
  </si>
  <si>
    <t>Tamsalu EPT kuivendusvõrgu plaanid</t>
  </si>
  <si>
    <t>Räpina MK Kollo metsakuivenduse rekonstrueerimise tehniline projekt</t>
  </si>
  <si>
    <t>???</t>
  </si>
  <si>
    <t>SA Järvselja Õppe- ja Katsemetskond ülevaate kaart 2001</t>
  </si>
  <si>
    <t>Meeksi ja Räpina MK metsamaaparanduse projekt TP nr 780</t>
  </si>
  <si>
    <t>Kruusoja (TTP-323)</t>
  </si>
  <si>
    <t>166 ekluatatsiooni toimik</t>
  </si>
  <si>
    <t>Räpina MM Meeksi MK maaparandusobjekt nr 323 ekspluatatsiooni andmise toimik</t>
  </si>
  <si>
    <t>165 projekt</t>
  </si>
  <si>
    <t>Räpina MM Meeksi MK metsakuivendusprojekt nr 202</t>
  </si>
  <si>
    <t>1968/1969</t>
  </si>
  <si>
    <t>vaata 43</t>
  </si>
  <si>
    <t>Räpina MM Meeksi MK metsakuivendusprojekt nr 223 TÖP</t>
  </si>
  <si>
    <t>vaata 46 ja 169</t>
  </si>
  <si>
    <t>vaata 46 ja 168</t>
  </si>
  <si>
    <t>vaata 45</t>
  </si>
  <si>
    <t>Räpina MK Kollo metsakuivenduse rekonstrueerimise tehniline tööprojekt</t>
  </si>
  <si>
    <t>vaata 160</t>
  </si>
  <si>
    <t>Elva MM Ahja MK metsa maaparandusprojekt nr 307 (Kivisilla objekti tehniline tööprojekt)</t>
  </si>
  <si>
    <t>Kasti tähis</t>
  </si>
  <si>
    <t>Karbi nr</t>
  </si>
  <si>
    <t>Tulevik p/a maap.Soeküla II</t>
  </si>
  <si>
    <t>Soeküla II</t>
  </si>
  <si>
    <t>Proj nr</t>
  </si>
  <si>
    <t xml:space="preserve">Valla nr </t>
  </si>
  <si>
    <t>Valla nimetus</t>
  </si>
  <si>
    <t>Muu</t>
  </si>
  <si>
    <t>Talu elektrivarustuse projekt</t>
  </si>
  <si>
    <t>Talu tee projekt</t>
  </si>
  <si>
    <t>Talu kultuurtehnika</t>
  </si>
  <si>
    <t>Dokumendi piirdaatumid</t>
  </si>
  <si>
    <t xml:space="preserve"> Jooniseid</t>
  </si>
  <si>
    <t xml:space="preserve">Ala-Kriisa talu </t>
  </si>
  <si>
    <t>141</t>
  </si>
  <si>
    <t>Laugealuse talu (om Ülo Must) maap tööprojekt</t>
  </si>
  <si>
    <t>Laugealuse talu</t>
  </si>
  <si>
    <t>Laugealuse talu maap ekspl andmise dok</t>
  </si>
  <si>
    <t>Sooniste talu</t>
  </si>
  <si>
    <t>Sooniste talu (omanik Maret Pill) maap lihtsustatud tööprojekt</t>
  </si>
  <si>
    <t>264</t>
  </si>
  <si>
    <t>Sooniste talu maap ekspl andmise dok</t>
  </si>
  <si>
    <t>Pühamäe talu (omanik Uno Ainsoo) juurdepääsutee ehitamine</t>
  </si>
  <si>
    <t>Pühamäe talu</t>
  </si>
  <si>
    <t>Pühamäe talutee maap ekspl andmise dok</t>
  </si>
  <si>
    <t>Lööviotsa talu</t>
  </si>
  <si>
    <t>2</t>
  </si>
  <si>
    <t>52</t>
  </si>
  <si>
    <t>Lööviotsa talutee maap ekspl andmise dok</t>
  </si>
  <si>
    <t>Lööviotsa talu juurdepääsutee tööprojekt</t>
  </si>
  <si>
    <t>426</t>
  </si>
  <si>
    <t>Viisu talu</t>
  </si>
  <si>
    <t>Viisu talu tee ehitamise lihtsustatud ehitusprojekt</t>
  </si>
  <si>
    <t>Viisu talu tee ekspl andmise dok</t>
  </si>
  <si>
    <t>Karu talu (omanik Karu, Viive) maaparandse tööprojekt</t>
  </si>
  <si>
    <t>Karu talu</t>
  </si>
  <si>
    <t>E.Poolakese talu kultuurtenika ekspl toimik (kännuhunnik)</t>
  </si>
  <si>
    <t>E. Poolakse talu</t>
  </si>
  <si>
    <t>Kadrina talu maaparanduse rek ekspl anmise toimik</t>
  </si>
  <si>
    <t>Kadrina talu</t>
  </si>
  <si>
    <t>69</t>
  </si>
  <si>
    <r>
      <t>Kiro, Partsi I</t>
    </r>
    <r>
      <rPr>
        <i/>
        <sz val="10"/>
        <rFont val="Arial"/>
        <family val="2"/>
        <charset val="186"/>
      </rPr>
      <t xml:space="preserve"> ja II</t>
    </r>
    <r>
      <rPr>
        <sz val="10"/>
        <rFont val="Arial"/>
        <family val="2"/>
        <charset val="186"/>
      </rPr>
      <t>, Rätsepa, Metsapera</t>
    </r>
  </si>
  <si>
    <t>Tartu maakonna Haavametsa talude maaparanduse tööprojekt</t>
  </si>
  <si>
    <t>Tartu maakonna Haavametsa talude maaparanduse mõõdistamistööde  arvutusmaterjalid ja profiilid</t>
  </si>
  <si>
    <t>69u</t>
  </si>
  <si>
    <t>Tartu maakonna Haavametsa talude maaparanduse ekspl andmise dok</t>
  </si>
  <si>
    <t>Žähniku talu</t>
  </si>
  <si>
    <t xml:space="preserve">Žähniku talu kuivendus </t>
  </si>
  <si>
    <t>Žähniku talu kuivendus ekspl andmise dok</t>
  </si>
  <si>
    <t>Žähniku talu III maaparanduse ekspl toimik</t>
  </si>
  <si>
    <t>Jõepera talu ekpl andmise dok</t>
  </si>
  <si>
    <t>Jõepera talu</t>
  </si>
  <si>
    <t>Tamme talu</t>
  </si>
  <si>
    <t>Tamme talu (Värdi Sepp) maaparanduse ekspl toimik</t>
  </si>
  <si>
    <t>Parapalu küla talude maaparanduse lihtsustatud ehitusprojekt</t>
  </si>
  <si>
    <t>411</t>
  </si>
  <si>
    <t>Saare, Tamme, Tenso, Perapallo</t>
  </si>
  <si>
    <t>Tenso-Peetri talu</t>
  </si>
  <si>
    <t>Tenso-Peetri talu kuivendussüsteemide remondi toimik</t>
  </si>
  <si>
    <t>Tšerniku talu maaparanduse lihtsustatud ehitusprojekt</t>
  </si>
  <si>
    <t>Tšerniku talu</t>
  </si>
  <si>
    <t>438</t>
  </si>
  <si>
    <t>Arava talu maaparandusobjekti ekspl toimik</t>
  </si>
  <si>
    <t>Arava talu</t>
  </si>
  <si>
    <t>Lehtmetsa talu maaparanduse ekspl toimik</t>
  </si>
  <si>
    <t>Lehtmetsa talu</t>
  </si>
  <si>
    <t>Lehtmetsa talu maaparanduse lihtsustatud ehitusprojekt</t>
  </si>
  <si>
    <t>440</t>
  </si>
  <si>
    <t>459</t>
  </si>
  <si>
    <t>437</t>
  </si>
  <si>
    <t>Kõivu talu maaparanduse lihtsustatud ehitusprojekt</t>
  </si>
  <si>
    <t>Kõivu talu</t>
  </si>
  <si>
    <t>Rämmani talu</t>
  </si>
  <si>
    <t>Rämmani talu ekspltee ekspl andmise dok</t>
  </si>
  <si>
    <t>Tenso- Peetri talu maaparanduse lihtsustatud ehitusprojekt</t>
  </si>
  <si>
    <t>247</t>
  </si>
  <si>
    <t>Tšerniku talu kuivendussüsteemide remondi toimik</t>
  </si>
  <si>
    <t>Mäe talu</t>
  </si>
  <si>
    <t>M.Mägi talu elektrivõrgud</t>
  </si>
  <si>
    <t xml:space="preserve">Vihmutuse või veehoidla </t>
  </si>
  <si>
    <t>Turba projekt</t>
  </si>
  <si>
    <t>Talu puurkaevu projekt v eksp</t>
  </si>
  <si>
    <t>Rämmani talu ekplutatsioonitee ehitamne tööprojekt</t>
  </si>
  <si>
    <t>Kõivu talu maaparandusobjekti ekspl toimik</t>
  </si>
  <si>
    <t xml:space="preserve">Kõivu talu </t>
  </si>
  <si>
    <t>357</t>
  </si>
  <si>
    <t xml:space="preserve">Aravu talu maaparanduse lihtsustatud tööprojekt </t>
  </si>
  <si>
    <t>Aravu talu</t>
  </si>
  <si>
    <t xml:space="preserve">Jõepera talu maaparanduse lihtsustatud tööprojekt  </t>
  </si>
  <si>
    <t>250</t>
  </si>
  <si>
    <t>Kiiva 2 talu</t>
  </si>
  <si>
    <t>Kiiva 2 talu maaparanduse ekspl andmise dok (TA-247)</t>
  </si>
  <si>
    <t>Kallapera talu maaparandus (TA- 251) ekspl andmise dok</t>
  </si>
  <si>
    <t>Kallapera talu</t>
  </si>
  <si>
    <t>251</t>
  </si>
  <si>
    <t>Kallapera talu maaparanduse lihtsustatud tööprojekt</t>
  </si>
  <si>
    <t>Ritso-Paabo talu maaparanduse ekspl andmise toimik</t>
  </si>
  <si>
    <t>Ritso-Paabo talu</t>
  </si>
  <si>
    <t>Oru talu maaparandus tööprojekt</t>
  </si>
  <si>
    <t>Oru talu</t>
  </si>
  <si>
    <t>460</t>
  </si>
  <si>
    <t>Jõeääre talu maade kuivendamise ehitusprojekt</t>
  </si>
  <si>
    <t xml:space="preserve">Jõeääre talu </t>
  </si>
  <si>
    <t>Jõeääre talu maaparanduse ekspl andmise toimik</t>
  </si>
  <si>
    <t>M. Härma nim. kolhoosi Muri-Aidasoo maaparanduse kompleks nr 1 ekspluatatsiooni andmise dokumentatsioon</t>
  </si>
  <si>
    <t>Muri-Aidasoo</t>
  </si>
  <si>
    <t>M-Härma nim. kolhoos Murisoo-Aidasoo maaparandusobjekti lõplik kompl. Nr. 3 töö nr 74362 ekspluatatsiooni andmise dokumentatsioon</t>
  </si>
  <si>
    <t>M.härma nim. kolh. Murisoo-Aidasoo maaparandus kompl. Nr. 2 töö nr 74362 ekspluatatsiooni andmise dokumentatsioon</t>
  </si>
  <si>
    <t>373</t>
  </si>
  <si>
    <t>Ritso-Paabo talu maaparanduse lihtsustatud tööprojekt</t>
  </si>
  <si>
    <t>Tamme talu tee ekpl anmise toimik</t>
  </si>
  <si>
    <t>M.Härma kolh.Murisoo-Aidasoo maaparanduse tehniline tööprojekt</t>
  </si>
  <si>
    <t>LKV Teeninduskooperatiiv "Promis" elektrivarustuse tööprojekt Tartumaa, Maramaa, Kalda talu</t>
  </si>
  <si>
    <t>Kalda talu</t>
  </si>
  <si>
    <t>Võibla ja Erala külade talud</t>
  </si>
  <si>
    <t>Võibla ja Erala külade talud elektrivarustuse projekt</t>
  </si>
  <si>
    <t>Tartu maakonna Tartu k/n Maramaa küla Luhavahi talu elektivarustuse tööprojekt Köide I Seletuskiri , eelarve Joonised</t>
  </si>
  <si>
    <t>Luhavahi talu</t>
  </si>
  <si>
    <t>207</t>
  </si>
  <si>
    <t>Tartu maakonna Tartu valla Lassi talu elektifitseerimine tööprojekt Köide I Seletuskiri , eelarve Joonised</t>
  </si>
  <si>
    <t>Lassi talu</t>
  </si>
  <si>
    <t>Tartu maakonna Rõngu valla Teedla küla Vambola talu elektifitseerimine tööprojekt Köide I Seletuskiri , eelarve Joonised</t>
  </si>
  <si>
    <t>Vambola talu</t>
  </si>
  <si>
    <t>Tõsta talu</t>
  </si>
  <si>
    <t xml:space="preserve">Tartu maakonna Konguta valla Tõsta talu elektivarustuse projekt </t>
  </si>
  <si>
    <t>33</t>
  </si>
  <si>
    <t>Talude väliselektrivarustuse ekspl andmise ja bilanssi üleandmise dok</t>
  </si>
  <si>
    <t>Ora, Ekimäe Iibo, Ahase</t>
  </si>
  <si>
    <t>32</t>
  </si>
  <si>
    <t>Kõrküla tee</t>
  </si>
  <si>
    <t>Tartumaa Kambja valla Kõrkküla tee rekonstrueerimise  objekti ekspl andmise toimik</t>
  </si>
  <si>
    <t>M.Härma nim. kolhoosi Murisoo-Aidasoo maap. Kompleks nr 1 ekspluatatsiooni andmise dokumentatsioon</t>
  </si>
  <si>
    <t>Kuusiku, Meeri Kase , Raadlepa, Looga, Kusta</t>
  </si>
  <si>
    <t>5</t>
  </si>
  <si>
    <t>23</t>
  </si>
  <si>
    <t>Talude elektrivarustuse ehitamise üleandmise vastuvõtmise aktid</t>
  </si>
  <si>
    <t>1990, 1992</t>
  </si>
  <si>
    <t>56</t>
  </si>
  <si>
    <t>78</t>
  </si>
  <si>
    <t xml:space="preserve">  M.Härma   nim.kolh. Murisoo  objekti kultuurtehniliste tööde tööprojekt</t>
  </si>
  <si>
    <t>M.Härma nimelise kolhoosi Murisoo kultuurtehnika objekt töö nr MV-1705 ekspluatatsiooni andmise dokumentatsioon</t>
  </si>
  <si>
    <t>MV-1705</t>
  </si>
  <si>
    <t>Tartu rajooni p/a "Miina Härma" nim. Aidasoo maaparanduse eksluatatsiooni andmise dokumentatsioon</t>
  </si>
  <si>
    <t>MV-236</t>
  </si>
  <si>
    <t>Muriküla detailkuivendus</t>
  </si>
  <si>
    <t>P/a "Miina Härma nim" Tartu rajoon (Muriküla maaparandus)</t>
  </si>
  <si>
    <t xml:space="preserve"> Peatskivi</t>
  </si>
  <si>
    <t>1402</t>
  </si>
  <si>
    <t>Alatskivi sovh Peatskivi melioratiivturba tootmisala ettevalmistus lisamaterjalid A Köide</t>
  </si>
  <si>
    <t>Alatskivi sovh Peatskivi melioratiivturba tootmisala ettevalmistus tööprojekt B Köide</t>
  </si>
  <si>
    <t>299</t>
  </si>
  <si>
    <t>Alatskivi sovhoosi Kiimasoo väetusturbaraba ettevalmistamise ühestadiumiline projekt</t>
  </si>
  <si>
    <t>M.Härma nim.kolh. Muri -Aidasoo maaparanduse ühestaadiumiline projekt</t>
  </si>
  <si>
    <t>M.Härma nim. Aidasoo II objekti maaparanduse ühestaadiumiline projekt</t>
  </si>
  <si>
    <t>Muri -Aidasoo</t>
  </si>
  <si>
    <t>Tartu raj. p/a "Miina Härma" Muri-Aidasoo objektil 1960. a. ehitatud kuivendusvõrgu ekspluatatsiooni andmise dokumentatsioon</t>
  </si>
  <si>
    <t>MV-122</t>
  </si>
  <si>
    <t>278</t>
  </si>
  <si>
    <t>Miina Härma nim. kolhoosi Aidasoo  nim. kolhoosi Aidasoo II maaparandusobjekti K-1 ja K-2 jooksva remondi projekt</t>
  </si>
  <si>
    <t>Avangardi kolhoosi Nigula maaparandus lõplikult kompleks nr 1 ekspluatatsiooni andmise dokumentatsioon</t>
  </si>
  <si>
    <t>Nigula</t>
  </si>
  <si>
    <t>Avangardi kolhoos Nigula maaparandus osaliselt kompleks nr.2 ekspluatatsiooni andmise dokumentatsioon</t>
  </si>
  <si>
    <t>Kolhoos Avangard Nigula maaparandus tehniline tööprojekt</t>
  </si>
  <si>
    <t>P/a Avangard objektide (Labi, Äksi, Puhtaleivasoo äärne) maaparanduse ühestaadiumiline projekt</t>
  </si>
  <si>
    <t>Puhtaleiva</t>
  </si>
  <si>
    <t>Tartu rajoon p/a Avangard Puhtaleiva I ühestaadiumiline maaparandusprojekt</t>
  </si>
  <si>
    <t>A-5038</t>
  </si>
  <si>
    <t>Kolh. Avangard Puhtaleivasoo III maaparanduse ekspluatatsiooni andmise dokumnetatsioon</t>
  </si>
  <si>
    <t>tartu rajooni p/a "Avangard" 1960. a. ehitatud lahtise kuivenduse ekspluatatsiooni andmise dokumentatsioon</t>
  </si>
  <si>
    <t>P/a Avangardi maaparanduse Puhtaleivasoo I eksluatatsiooni andmise dokumentatsioon</t>
  </si>
  <si>
    <t>P/a Avangard Puhtaleivasoo II maaparandusobjekti ekspluatatsiooni andmise toimik</t>
  </si>
  <si>
    <t>Puhtaleivasoo</t>
  </si>
  <si>
    <t>Tartu rajoon p/a Avangard Puhtaleiva II ühestaadiumiline maaparandusprojekt</t>
  </si>
  <si>
    <t>A-5035</t>
  </si>
  <si>
    <t>Avangardi kolh. Putaleivasoo (+ Puhtaleiva) maaparandusobjekti kompleksremondi tööprojekt</t>
  </si>
  <si>
    <t>Avangardi kolhoosi Puhtaleivasoo II maaparandusobjekti kultuurtehniliste tööde ekspluatatsiooni andmise toimik</t>
  </si>
  <si>
    <t>P/a Avangard Puhtaleiva II eksluatatsioonitee ekspluatatsiooni andmise dokumentatsioon</t>
  </si>
  <si>
    <t>A-3035</t>
  </si>
  <si>
    <t>P/a Avangard Puhtaleivasoo II maaparandusobjekti ekspluatatsiooni andmise dokumentatsioon</t>
  </si>
  <si>
    <t>Avangardi kolh. maaparandus Puhtaleivasoo I ekspluatatsiooni andmise dokumentatsioon</t>
  </si>
  <si>
    <t>PP-500 (A-5038)</t>
  </si>
  <si>
    <t>P/a Avangard Puhtaleivasoo maaparanduse ekspluatatsiooni andmise dokumentatsioon</t>
  </si>
  <si>
    <t>P/a Avangard Puhtaleivakülasoo II maaparanduse objekti ekspluatatsiooni andmise dokumentatsioon</t>
  </si>
  <si>
    <t>MV-157</t>
  </si>
  <si>
    <t>Kolhoos avangardi lahtise kuivenduse ekspluatatsiooni andmise dokumentatsioon</t>
  </si>
  <si>
    <t>Tartu rajooni p/a "Avangard" Puhtaleivakülasoo II objektil 1960, a, ehitatud lahtise kuivenduse ekspluatatsiooni andmise dokumentatsioon</t>
  </si>
  <si>
    <t>P/a Avangard Puhtaleivasoo</t>
  </si>
  <si>
    <t>Avangard p/a  Puiatusoo maap. rek. Tehniline tööprojekt</t>
  </si>
  <si>
    <t>Puiatusoo</t>
  </si>
  <si>
    <t>Kirjasoo</t>
  </si>
  <si>
    <t>P/a rahu Puiatusoo maaparanduse objekti ekspluatatsiooni toimik.</t>
  </si>
  <si>
    <t>Avangard Puiatusoo maaparanduse rekonstr. Ekspluatatsiooni toimik.</t>
  </si>
  <si>
    <t>KR-56</t>
  </si>
  <si>
    <t>Avangard p/a Velpa ja Puiatusoo maaparandusobjektide KT tööde projekt</t>
  </si>
  <si>
    <t>"Avangard" kolhoosi Puiatusoo maaparanduse rekonstrueerimise ekspluatatsiooni andmise dokumentatsioon</t>
  </si>
  <si>
    <t>MV-1149</t>
  </si>
  <si>
    <t>P/a Rahu Puiatusoo maaparanduse ühestaadiumiline projekt</t>
  </si>
  <si>
    <t>P/a Rahu Puiatusoo maaparandusobjekti rekonstrueerimise projekt</t>
  </si>
  <si>
    <t>Rahu Puiatusoo II maaparanduse projekt (ühestadiumiline)</t>
  </si>
  <si>
    <t>MV-433</t>
  </si>
  <si>
    <t>Alatskivi sovh Toruküla vihmutusobjekti ekspl andmise toimik</t>
  </si>
  <si>
    <t>Veehoidla nimi</t>
  </si>
  <si>
    <t>Lahepera järv</t>
  </si>
  <si>
    <t>1132</t>
  </si>
  <si>
    <t>Alatskivi sovh Toruküla maaparanduse tehniline tööprojekt</t>
  </si>
  <si>
    <t>1185</t>
  </si>
  <si>
    <t>Alatskivi sovh Kesk-Lahe köögiviljamaa vihmutuse ühestaadiumiline projekti täpsustatud eelarve</t>
  </si>
  <si>
    <t xml:space="preserve"> Kesk-Lahe</t>
  </si>
  <si>
    <t>666 b</t>
  </si>
  <si>
    <t>Alatskivi sovhoosi vihmutus</t>
  </si>
  <si>
    <t>666</t>
  </si>
  <si>
    <t>Rõikoja veehoidla</t>
  </si>
  <si>
    <t>962</t>
  </si>
  <si>
    <t>72393/71298</t>
  </si>
  <si>
    <t>Max paisutus</t>
  </si>
  <si>
    <t>normaal paisutus</t>
  </si>
  <si>
    <t>veejuhe</t>
  </si>
  <si>
    <t xml:space="preserve">Tammi harja kõrgus </t>
  </si>
  <si>
    <t>904</t>
  </si>
  <si>
    <t>Lenini-nim. sovh.Rõikoja vihmutuse tehniline tööprojekt Köide I Seletuskiri ja  joonised</t>
  </si>
  <si>
    <t>1341 G</t>
  </si>
  <si>
    <t>Lenini-nim. sovh.Rõikoja vihmutuse täiendus ehitusgeoloogia aruanne</t>
  </si>
  <si>
    <t>902</t>
  </si>
  <si>
    <t xml:space="preserve">Lenini-nim. sovh.Rõikoja vihmutusobjekti veehoidla (III variant) ekspl andmise toimik </t>
  </si>
  <si>
    <t>Projekt</t>
  </si>
  <si>
    <t>Ekspluatatsiooni andmise dok</t>
  </si>
  <si>
    <t xml:space="preserve"> Rõikoja veehoidla</t>
  </si>
  <si>
    <t>1040</t>
  </si>
  <si>
    <t>1341</t>
  </si>
  <si>
    <t>Kõrgemäe talu</t>
  </si>
  <si>
    <t>Küla</t>
  </si>
  <si>
    <t>Tartu maakonna Kambja  K/N Kõrgemäe talu maaparanduse tööprojekt</t>
  </si>
  <si>
    <t>Puiatusoo I objektil 1963. a. ehitatud drenaažisüsteemide ekspluatatsiooni andmise dokumentatsioon</t>
  </si>
  <si>
    <t>Puiatusoo I maaparanduse ekspluatatsiooni andmise toimik</t>
  </si>
  <si>
    <t>P/a Kungla Pupastvere I maaparandusobjekti ekspluatatsiooni andmise dokumentatsioon</t>
  </si>
  <si>
    <t>Pupastvere</t>
  </si>
  <si>
    <t>A-3855</t>
  </si>
  <si>
    <t>Kungla Pupastvere I maaparandusprojekt. Seletuskiri, finants-eelarvelised arvutused ja graafiline osa.</t>
  </si>
  <si>
    <t>A-3853</t>
  </si>
  <si>
    <t>Sootaga sovhoos Pupastvere maaparandusobjekti ekspluatatsiooni andmise toimik</t>
  </si>
  <si>
    <t>Pupastevre</t>
  </si>
  <si>
    <t>Kungla p/a Pupastvere II objekti maaparandusprojekt</t>
  </si>
  <si>
    <t>Sootaga sovhoosi Pupastvere I ja II maaparandusobjekti kompleksremondi tööprojekt</t>
  </si>
  <si>
    <t>Pupastvere soomassiivi maaparanduse projektülesanne. I köide: seletuskiri ja graafiline osa.</t>
  </si>
  <si>
    <t>Tartu rajoon EPA õppe- ja katsemajandi Raadi maaparandusobjekti ekspluatatsiooni andmise dokumentatsioon</t>
  </si>
  <si>
    <t>A-4678</t>
  </si>
  <si>
    <t>EPA õppe- ja katsemajand "Raadi" drenaažkuivenduse ekspluatatsiooni andmise dokumendid</t>
  </si>
  <si>
    <t>MV-226</t>
  </si>
  <si>
    <t>EPA ÕKM Raadi maaparanduse ühestaadiumiline projekt</t>
  </si>
  <si>
    <t>EPA Õppe-Katsemajand "Raadi" maaparanduse ekspluatatsiooni andmise dokumentatsioon</t>
  </si>
  <si>
    <t>PP-254 (A-499)</t>
  </si>
  <si>
    <t>Vasula sovhoosi A+B+C, Raadi 4 ja 8 maaparandusobjektide kultuurtehnika ekspluatatsiooni andmise dokumentatsioon</t>
  </si>
  <si>
    <t>MV-900</t>
  </si>
  <si>
    <t>Vasula sovhoosi maaparanduse ekspluatatsiooni andmise dokumentatsioon</t>
  </si>
  <si>
    <t>PP-209</t>
  </si>
  <si>
    <t>EPA ÕKM Raadi maaparanduse projekt</t>
  </si>
  <si>
    <t>A-499</t>
  </si>
  <si>
    <t xml:space="preserve">EPA Õppe-Katsemajand Raadi Tartu rajooni Tilasoo maaparandusobjekti eksluatatsiooni võtmise akt </t>
  </si>
  <si>
    <t>MV-230</t>
  </si>
  <si>
    <t>M.Härma nim.Tilasoo maaparanduse ühestaadiumiline projekt</t>
  </si>
  <si>
    <t>EPA ÕKM raadi maaparandus (ümberprojekteerimine).</t>
  </si>
  <si>
    <t>A-4678 (A-499)</t>
  </si>
  <si>
    <t>Vasula sovhoosi maaparanduse projekt (ühestaadiumiline).</t>
  </si>
  <si>
    <t>raadi</t>
  </si>
  <si>
    <t>A-7</t>
  </si>
  <si>
    <t>Avangardi Saadjärve maaparandusprojekt</t>
  </si>
  <si>
    <t>Saadjärve</t>
  </si>
  <si>
    <t>P/a Avangard Saadjärve maaparanduse objekti kõplik ekspluatatsiooni andmise dokumentatsioon</t>
  </si>
  <si>
    <t>PP-818 (69183)</t>
  </si>
  <si>
    <t>P/a Avangard Saluküla maaparandusobjekti ekspluatatsiooni andmise dokumentatsioon</t>
  </si>
  <si>
    <t>Saluküla</t>
  </si>
  <si>
    <t>Avangardi kolh.Saluküla objekti maaparandusprojekt</t>
  </si>
  <si>
    <t>P/a Avangard Saluküla maaparandusobjekti ekspluatatsiooni tee ekspluatatsiooni andmise dokumentatsioon</t>
  </si>
  <si>
    <t>P/a Avangard Saluküla maaparandusobjekti kapitaalremondi projekt.</t>
  </si>
  <si>
    <t>Tartu raj. kolh. Avangard Salukülasoo objektil 1960. a. ehitatud kuivendusvõrgu ekspluatatsiooni andmise dokumentatsioon</t>
  </si>
  <si>
    <t>sootaga sovhoosi savikoja maaparanduse objekti lõplik ekspluatatsiooni andmise dokumentatsioon</t>
  </si>
  <si>
    <t>Sootaga sovhoosi savikoja maaparandusobjekti osalise ekspluatatsiooni andmise dokumentatsioon</t>
  </si>
  <si>
    <t>68</t>
  </si>
  <si>
    <t>Sootaga sovhoosi Savikoja-Keskuse II maaparandusobjekti kompleksremondi tehniline tööprojekt</t>
  </si>
  <si>
    <t xml:space="preserve">Sootaga sovhoos Savikoja maaparandus </t>
  </si>
  <si>
    <t>Avangardi kolhoosi Sillaotsa kultuurtehniliste tööde tööprojekt</t>
  </si>
  <si>
    <t>Sillaotsa</t>
  </si>
  <si>
    <t>Avangardi kolhoosi Sillaotsa objekti kultuurtehnika ekspluatatsiooni andmise dokumentatsioon</t>
  </si>
  <si>
    <t>MV-1437</t>
  </si>
  <si>
    <t>P/a Avangardi Sillaotsa I maaparanduse objekti ekspluatatsiooni andmise dokumentatsioon</t>
  </si>
  <si>
    <t>Avangard kolhoosi Rahu osakonna Sillaotsa I maaparanduse projekt</t>
  </si>
  <si>
    <t>Jõgeva RTJ P/a Rahu Avangardi objekti Toolama ekspluatatsiooni andmise dokumentatsioon</t>
  </si>
  <si>
    <t>PP-28 (3179)</t>
  </si>
  <si>
    <t>Avangardi kolh. Sillaotsa II tehniline tööprojekt</t>
  </si>
  <si>
    <t>Avangardi kolhoosi Sillaotsa II objekti kultuurtehnika ekspluatatsiooni andmise toimik</t>
  </si>
  <si>
    <t>MV-1359</t>
  </si>
  <si>
    <t>Kolhoos Avangardi Sillaotsa maaparanduse ekspluatatsioonitee ekspluatatsiooni andmise dokumentatsioon</t>
  </si>
  <si>
    <t>Avangardi kolhoosi Sillaotsa II maaparanduse kompleksi nr 1 ekspluatatsiooni andmise toimik</t>
  </si>
  <si>
    <t>PP-1068</t>
  </si>
  <si>
    <t>Avangardi kolhoosi Soe maap. Kompl. 1 osaline ekspluatatsiooni andmise dokumentatsioon</t>
  </si>
  <si>
    <t>Soe</t>
  </si>
  <si>
    <t>Tartu rajoon Avangardi kolhoos Soe maap. Kompleks. Nr 2 lõplikult ekspluatatsiooni andmise dokumentatsioon (tee)</t>
  </si>
  <si>
    <t>Kolhoos Avangardi Soe maaparanduse tehniline tööprojekt</t>
  </si>
  <si>
    <t>Avangardi kolh.Soeküla I maaparanduse rekonstrueerimise tööprojekt</t>
  </si>
  <si>
    <t>Soeküla</t>
  </si>
  <si>
    <t>Avangardi kolh. Soeküla I maap. Rek. Kompl nr 1 ekspluatatsiooni andmise dokumentatsioon</t>
  </si>
  <si>
    <t>Avangardi kolhoosi Soeküla I maap. Rek. Lõplikult kompleks nr 2 (tee) ekspluatatsiooni andmise dokumentatsioon</t>
  </si>
  <si>
    <t>avangardi kolhoos Soeküla kultuurtehnika ekspluatatsiooni andmise dokumentatsioon</t>
  </si>
  <si>
    <t>MV-1637/1611</t>
  </si>
  <si>
    <t>1497 EG</t>
  </si>
  <si>
    <t>Avangardi kolhoosi Soeküla I maaparandusehitis ehitusgeoloogia aruanne</t>
  </si>
  <si>
    <t>P/a Tulevik maaparanduse projekt (ühestaadiumiline)</t>
  </si>
  <si>
    <t>A-1218</t>
  </si>
  <si>
    <t>Tartu rajoon P/A tulevik maaparanduse Soeküla I ekspluatatsiooni andmise dokumentatsioon</t>
  </si>
  <si>
    <t>PP-281 (A-1218)</t>
  </si>
  <si>
    <t>Tartu rajoon P/a Tulevik Soeküla maaparanduse objekti ekspluatatsiooni andmise dokumentatsioon</t>
  </si>
  <si>
    <t>Tulevik p/a  Soeküla II maaparandusprojekt</t>
  </si>
  <si>
    <t>Tartu rajooni Kolhoos Avangard Soeküla II kuivendussüsteemi rekonstrueerimise tööprojekt</t>
  </si>
  <si>
    <t>Avangardi kolhoos Soeküla II kuiv. Süst. Rek. Kompleks 1 ja 2 ekspluatatsiooni andmise dokumentatsioon</t>
  </si>
  <si>
    <t>A-2466</t>
  </si>
  <si>
    <t>Amme jõe pikiprofiil</t>
  </si>
  <si>
    <t>Sootaga sovhoosi Sootaga II kapitaalne kompleksremont ekspluatatsiooni andmise dokumentatsioon</t>
  </si>
  <si>
    <t>Sootaga</t>
  </si>
  <si>
    <t>MS-145</t>
  </si>
  <si>
    <t>Sootaga sovhoosi Sootaga II maaparanduse 2. objekti lõpliku ekspluatatsiooni andmise dokumentatsioon</t>
  </si>
  <si>
    <t>Sootaga sovhoosi Sootaga II maaparanduse 1. objekti ja sügavkobestamise ekspluatatsiooni andmise dokumentatsioon</t>
  </si>
  <si>
    <t>Sootaga sovhoos Sootaga II objekti maaparanduse komplekse kapitaalremondi tööprojekt</t>
  </si>
  <si>
    <t>Sootaga sovh.Sootaga II maaparanduse tehniline tööprojekt</t>
  </si>
  <si>
    <t>Sootaga sovhoosi Sootaga II maaparanduse ekspluatatsioonitee lõpliku eksolutatsiooni andmise dokumentatsioon</t>
  </si>
  <si>
    <t>ENSV Sovhooside Ministeeriumi Sootaga sovhoosi maaparandustööde projektülesande ja tööjooniste joonised</t>
  </si>
  <si>
    <t>Sootaga sovhoosi Sootaga III maaparandusobjekti ekspluatatsiooni andmise dokumentatsioon</t>
  </si>
  <si>
    <t>Sootaga sovhoosi Sootaga III maaparandusobjekti ja tee ekspluatatsiooni andmise dokumentatsioon</t>
  </si>
  <si>
    <t>Sootaga sovhoosi Sootaga   III maaparanduse tehniline tööprojekt</t>
  </si>
  <si>
    <t>M.Härma nim. kolhoosi Tammistu I maaparandusehitise tööprojekt</t>
  </si>
  <si>
    <t>M. Härma nim. kolhoosi Tammistu I maaparandusehituse lõplikult kompleks 3 ekspluatatsiooni andmise dokumentatsioon</t>
  </si>
  <si>
    <t>M. Härma nim. kolhoos Tammistu I maap. Ehitis osaliselt kompleks nr 1 ekspluatatsiooni andmise dokumentatsioon</t>
  </si>
  <si>
    <t>M.Härma nim. kolhoosi Tammistu II maaparandusehitise tööprojekt</t>
  </si>
  <si>
    <t>M. härma nim. kolhoos Tammistu II maap. Objekti kompl. Nr 4 ekspluatatsiooni andmise dokumentatsioon</t>
  </si>
  <si>
    <t>M. Härma nimelise kolhoosi Tammistu II maaparandusobjekt lõplikult kompleks nr 5 ekspluatatsiooni andmise dokumentatsioon</t>
  </si>
  <si>
    <t>P/a Tammistu Tordi maaparanduse objekti ekspluatatsiooni andmise dokumentatsioon</t>
  </si>
  <si>
    <t>Tordi</t>
  </si>
  <si>
    <t xml:space="preserve">  M.Härma nim.kolhoosi Tordi  KT tööprojekt</t>
  </si>
  <si>
    <t>M. Härma nim. kolhoosi Tordi maaparandus lõplikult ekspluatatsiooni andmise dokumentatsioon</t>
  </si>
  <si>
    <t>Tammistu p/a Tordi maaparandusprojekt</t>
  </si>
  <si>
    <t>M.Härma mim. Kolh.Tordi maapar.osalise rekonstrueerimise tehniline tööprojekt</t>
  </si>
  <si>
    <t>96 (401)</t>
  </si>
  <si>
    <t>M. Härma nim. kolh. Tordi maap. Objekti rekonstrueerimine (mustandmaterjal)</t>
  </si>
  <si>
    <t>P/a Tammistu maaparanduse Vahe ekspluatatsiooni andmise dokumentatsioon</t>
  </si>
  <si>
    <t>Vahe</t>
  </si>
  <si>
    <t>PP-421 (A-3985)</t>
  </si>
  <si>
    <t xml:space="preserve">  M.Härma   nim. kolhoosi Vahe objekti KT tehniline tööprojekt</t>
  </si>
  <si>
    <t>Tammistu p/a Vahe maaparandusprojekt (ühestaadiumiline). Seletuskiri, finants-eelarvelised arvutused ja graafiline osa</t>
  </si>
  <si>
    <t>A-3985</t>
  </si>
  <si>
    <t>Vasula sovhoosi Vahi maaparanduse tehniline tööprojekt</t>
  </si>
  <si>
    <t>Vahi</t>
  </si>
  <si>
    <t>Vasula sovhoosi Raadi maaparandusobjekti rekonstrueerimise ekspluatatsiooni andmise toimik</t>
  </si>
  <si>
    <t>Eesti Põllumajanduse Akadeemia Õppe- ja Katsemajand "Raadi" drenaažisüsteemide ekspluatatsiooni dokumentatsioon</t>
  </si>
  <si>
    <t>Vasula sovhoosi Raadi maaparandusobjekti rekonstrueerimise ekspluatatsiooni andmise toimik.</t>
  </si>
  <si>
    <t>134 a</t>
  </si>
  <si>
    <t>Vasula sovhoosi Raadi maaparandusobjekti rekonstrueerimise projekt</t>
  </si>
  <si>
    <t>EPA Õppe- Katsemajand "Raadi" Sootaga maaparandus ekspluatatsiooni andmise akt</t>
  </si>
  <si>
    <t>Sootaga EPA Õppe- ja Katsemajandi "Raadi" kuivenduse ekspluatatsiooni andmise dokumentatsioon</t>
  </si>
  <si>
    <t>Tartu rajooni EPA Õppe ja Katsemajandi Raadi maaparanduse ekspluatatsiooni andmise dokumentatsioon</t>
  </si>
  <si>
    <t>2 eksemplari</t>
  </si>
  <si>
    <t>Sootaga sovhoosi Vahi objekti kultuurtehnika ekspluatatsiooni andmise dokumentatsioon</t>
  </si>
  <si>
    <t>MV-1402</t>
  </si>
  <si>
    <t>Sootaga sovhoosi Vahi maaparanduse tehniline tööprojekt</t>
  </si>
  <si>
    <t>Sootaga sovhoosi Vahi maaparandusobjekti kompleks nr 1 lõpliku ekspluatatsiooni andmise dokumentatsioon</t>
  </si>
  <si>
    <t>79</t>
  </si>
  <si>
    <t>Kuusestiku talu, Koolimaa talu maaparanduse uurimistööde</t>
  </si>
  <si>
    <t>Kuusestiku, Koolimaa</t>
  </si>
  <si>
    <t>Kuusestiku talu, Koolimaa talu maaparanduse tööprojekt</t>
  </si>
  <si>
    <t>Luhasoo talu</t>
  </si>
  <si>
    <t xml:space="preserve">Luhasoo talu maaparanduse eksplutatsiooni toimik </t>
  </si>
  <si>
    <t>Kuusestiku talu</t>
  </si>
  <si>
    <t>Tartumaa Kambja valla Kuusestiku talu maaparanduse objekti ekspl andmise Toimik</t>
  </si>
  <si>
    <t>Tartumaa Kambja valla Koolimaa talu maaparanduse objekti ekspl andmise Toimik</t>
  </si>
  <si>
    <t>Koolimaa talu</t>
  </si>
  <si>
    <t>Luhasoo talu maade kuivendamise projekt</t>
  </si>
  <si>
    <t>461</t>
  </si>
  <si>
    <t>Lätte talu</t>
  </si>
  <si>
    <t>Tartu maakonna Kambja K/N Lätte talu maaparanduse tööprojekt eelarve</t>
  </si>
  <si>
    <t>Sootaga sovhoosi Vahi maaparanduse kompl. Nr 2 ekspluatatsiooni andmise dokumentatsioon</t>
  </si>
  <si>
    <t>1623 a</t>
  </si>
  <si>
    <t>Tartu linna Raadi järve väljavoolu rekonstrueerimise tööprojekt III köide: Sootaga sovhoosi Vahi II kuivendussüsteemi drenaažisüsteemi nr 17 ümberprojekteerimine</t>
  </si>
  <si>
    <t>A-24</t>
  </si>
  <si>
    <t>3 eksemplari</t>
  </si>
  <si>
    <t>Sootaga sovhoosi Vahi II kuivendussüsteemide ehitus tööprojekt</t>
  </si>
  <si>
    <t>Kungla p/a Keerdu maaparanduse ühestaadiumiline projekt</t>
  </si>
  <si>
    <t>Vasula</t>
  </si>
  <si>
    <t>Sootaga sovhoos Vasula I maaparandusobjekti kompleks nr 1 osaline ekspluatatsiooni andmise dokumentatsioon</t>
  </si>
  <si>
    <t>Sootaga sovhoos Vasula I maaparandus osaliselt kompleks nr 2 ekspluatatsiooni andmise dokumentatsioon</t>
  </si>
  <si>
    <t>Sootaga sovhoosi Keerdo maaparanduse objekti ekspluatatsiooni andmise dokumentatsioon</t>
  </si>
  <si>
    <t>MV-196</t>
  </si>
  <si>
    <t>Sootaga sovhoos Vasula I maaparandus lõplikult kompleks nr 3 ekspluatatsiooni andmise dokumentatsioon</t>
  </si>
  <si>
    <t>Sootaga sovhoosi Vasula I maaparanduse tehniline tööprojekt</t>
  </si>
  <si>
    <t>Sootaga sovhoosi Vasula II maaparandusehitise tööprojekt. I köide - kuivendus</t>
  </si>
  <si>
    <t>1375</t>
  </si>
  <si>
    <t>Sootaga sovhoosi Vasula II kuivenduse rekonstrueerimine tööprojekt</t>
  </si>
  <si>
    <t>Vasula sovhoosi maaparandusobjekti ekspluatatsiooni andmise dokumentatsioon</t>
  </si>
  <si>
    <t>M-69</t>
  </si>
  <si>
    <t>Kuivendussüsteemide ekspluatatsiooni andmise dokumentatsiooni</t>
  </si>
  <si>
    <t>Sootaga sovhoos Vasula II kuivenduse rek lõplikult kompl nr 2 (tee) ekspluatatsiooni andmise dokumentatsioon</t>
  </si>
  <si>
    <t>Sootaga sovhoos Vasula II kuivenduse rek kompl. nr 1 ekspluatatsiooni andmise dokumentatsioon</t>
  </si>
  <si>
    <t>Sootaga sovhoosi Vasula peakraavi-äärne maaparanduse projekt I</t>
  </si>
  <si>
    <t>Vasula pkr äärne</t>
  </si>
  <si>
    <t xml:space="preserve">Vasula puukooli Maaparandus ekspluatatsiooni andmise akt </t>
  </si>
  <si>
    <t xml:space="preserve">PP </t>
  </si>
  <si>
    <t>RAMT Vasula Puukooli maaparanduse projektülesanne Tartu rajoon I köide: seletuskiri ja graafiline osa</t>
  </si>
  <si>
    <t>Sootaga sovhoosi Vasula peakraavi äärse maaparanduse ekspluatatsiooni andmise dokumentatsioon</t>
  </si>
  <si>
    <t>MV-1111</t>
  </si>
  <si>
    <t>Avangardi kolhoosi Vedu II maaparanduse 2. objekti lõpliku ekspluatatsiooni andmise dokumentatsioon</t>
  </si>
  <si>
    <t>Vedu</t>
  </si>
  <si>
    <t>Avangardi kolhoosi Vedu II maaparandus teede ekspluatatsiooni andmise dokumentatsioon</t>
  </si>
  <si>
    <t>Avangardi kolhoosi Vedu II maaparanduse 1. objekti osalise ekspluatatsiooni andmise dokumentatsioon</t>
  </si>
  <si>
    <t>Avangardi kolhoosi Vedu II objekti kultuurtehnilised tööd ekspluatatsiooni andmise dokumentatsioon</t>
  </si>
  <si>
    <t>Avangardi kolhoosi Vedu II maaparanduse 1. objekti lõpliku ekspluatatsiooni andmise dokumentatsioon</t>
  </si>
  <si>
    <t>Avangardi kolh. Vedu II maaparanduse tehniline tööprojekt I ehitusjärjekord- kuivendus</t>
  </si>
  <si>
    <t>P/a Tulevik Vedu-Kobratu maaparanduse projekt</t>
  </si>
  <si>
    <t>Vedu-Kobratu</t>
  </si>
  <si>
    <t>P/a Tulevik Vedu-Kobratu peakraavi äärse objekti maaparanduse ühestaadiumiline projekt</t>
  </si>
  <si>
    <t>P/a Tulevik Vedu-Kobratu maaparandusobjekti ekspluatatsiooni andmise dokumentatsioon</t>
  </si>
  <si>
    <t>MV-630</t>
  </si>
  <si>
    <t>Tartu rajooni p/a Tulevik Vedu-Kobratu peakraavi äärsel objektil 1960. a. ehitatud drenaažisüsteemide ekspluatatsiooni andmise dokumentatsioon</t>
  </si>
  <si>
    <t>P/a Tuleviku Vedu-Kobratu maaparandusobjekti ekspluatatsiooni andmise dokumentatsioon</t>
  </si>
  <si>
    <t>p/a Tulevik maaparanduse ekspluatatsiooni andmise dokumentatsioon (Vedu - Kobratu pkr äärne)</t>
  </si>
  <si>
    <t>MV-191</t>
  </si>
  <si>
    <t xml:space="preserve">Kuivendusobjekti ekspluatatsiooni andmise akt </t>
  </si>
  <si>
    <t>Avangardi kolhoos Vedu-Kobratu obj. Kultuurtehnika kompleks. Nr 2 ekspluatatsiooni andmise dokumentatsioon.</t>
  </si>
  <si>
    <t>MV-1339</t>
  </si>
  <si>
    <t>Avangardi kolhoos Vedu- Kobratu kult. Tehn. osaline kompleks nr 1. ekspluatatsiooni andmise dokumentatsioon</t>
  </si>
  <si>
    <t>Avangard P/a Rahu Velpa maaparandusobjekti ekspluatatsiooni andmise toimik</t>
  </si>
  <si>
    <t>Velpa</t>
  </si>
  <si>
    <t>PP-582 (A-6079)</t>
  </si>
  <si>
    <t>582</t>
  </si>
  <si>
    <t>P/a Rahu Velpa maaparandusprojekt.</t>
  </si>
  <si>
    <t>A-6079</t>
  </si>
  <si>
    <t>P/a Avangard Velpasoo maaparanduse projekt</t>
  </si>
  <si>
    <t>Velpasoo</t>
  </si>
  <si>
    <t>P/a Avangard Velpasoo lõpliku maaparanduse ekspluatatsiooni andmise dokumentatsioon.</t>
  </si>
  <si>
    <t>Tartu maakonna Kambja K/N Lätte talu maaparanduse tööprojekt 2 ekspl</t>
  </si>
  <si>
    <t>103-2</t>
  </si>
  <si>
    <t>Metsa talu</t>
  </si>
  <si>
    <t>45</t>
  </si>
  <si>
    <t>Tartu maakond Metsa talu maaparanduse ekpl andmise dok-2. eks</t>
  </si>
  <si>
    <t>Metsa talu maaparanduse tööprojekt</t>
  </si>
  <si>
    <t>Reolasoo küla</t>
  </si>
  <si>
    <t>62</t>
  </si>
  <si>
    <t>Tartu maakond Uue-Araka talu maaparanduse ekpl andmise dok</t>
  </si>
  <si>
    <t>Uue-Araka talu</t>
  </si>
  <si>
    <t>Uue-Araka talu maaparanduse tööprojekt</t>
  </si>
  <si>
    <t>Jõeääre, Kirbu, Saare, Tamme talud</t>
  </si>
  <si>
    <t>216</t>
  </si>
  <si>
    <t>Kirbu talu</t>
  </si>
  <si>
    <t>Kirbu talu (maap ehitise vastuvõtu akt)</t>
  </si>
  <si>
    <t xml:space="preserve">Kodijärve </t>
  </si>
  <si>
    <t>Saare talu</t>
  </si>
  <si>
    <t>325</t>
  </si>
  <si>
    <t>Pangodi ühistu piirkonna Jõeääre, Kirbu, Saare, Tamme talude maaparanduse tööprojekt (teed ja põhivõrk)</t>
  </si>
  <si>
    <t>Saare talu maaparanduse tööprojekt Tartu mk  Kabja vald (kuivenduse regul võrk)</t>
  </si>
  <si>
    <t>Tartu maakonna Kambja valla  Saare talu maaparanduse objekti ekspl andmise toimik (põhivõrk)</t>
  </si>
  <si>
    <t>Tartu maakonna Kambja valla Kodijärve küla Saare talu maaparanduse objekti ekspl andmise toimik (regul võrk)</t>
  </si>
  <si>
    <t>49</t>
  </si>
  <si>
    <t>8</t>
  </si>
  <si>
    <t xml:space="preserve">Tartu maakonna Kambja valla Tamme talu maaparanduse objekti ekspl andmise toimik </t>
  </si>
  <si>
    <t xml:space="preserve">Tartu maakonna Kambja valla Jõeääre talu maaparanduse objekti ekspl andmise toimik </t>
  </si>
  <si>
    <t xml:space="preserve">Tartu maakonna Kambja valla Jõeääre talu  maaparanduse objekti ekspl andmise toimik </t>
  </si>
  <si>
    <t>Lehtmetsa talu tee</t>
  </si>
  <si>
    <t>Tartu mk Kambja vald Lehtmetsa talu tee ekspl andmise dok</t>
  </si>
  <si>
    <t>Kamja sovh Savimäe objekt kultuur tehnika tööd (koguja kraavi K-1 pikkiprofiil)</t>
  </si>
  <si>
    <t>Savimäe</t>
  </si>
  <si>
    <t>Ivaste küla peakraavi remondi ekpl andmise toimik</t>
  </si>
  <si>
    <t>Ivaste</t>
  </si>
  <si>
    <t>Saaremäe talu</t>
  </si>
  <si>
    <t>Tartu mk Kambja vald Saaremäe talu teeremondi ekspl toimik</t>
  </si>
  <si>
    <t>Tooma talu</t>
  </si>
  <si>
    <t>Tooma talu  maaparanduse lihtsustatud ehitusprojekt</t>
  </si>
  <si>
    <t>399</t>
  </si>
  <si>
    <t>Tooma talu tee ekpl andmise dok</t>
  </si>
  <si>
    <t>Naha talu tee ekpl andmise toimik</t>
  </si>
  <si>
    <t>Naha talu</t>
  </si>
  <si>
    <t>369</t>
  </si>
  <si>
    <t>Naha talu tee ehitamise tööprojekt</t>
  </si>
  <si>
    <t>Kambja valla külade teede kapitaalremondi kalkulatsioon</t>
  </si>
  <si>
    <t>ivaste küla</t>
  </si>
  <si>
    <t>Töö 70219</t>
  </si>
  <si>
    <t>Kutsari</t>
  </si>
  <si>
    <t>Vedu pkr</t>
  </si>
  <si>
    <t>MV -165</t>
  </si>
  <si>
    <t>1532EG</t>
  </si>
  <si>
    <t>E-73</t>
  </si>
  <si>
    <t>Avangardi (P/a Tulevik Kutsari detailkuivenduse ekspl.toimik</t>
  </si>
  <si>
    <t>MV-165</t>
  </si>
  <si>
    <t>E-72</t>
  </si>
  <si>
    <t>Avangardi (P/a TulevikKobratu detailkuivenduse ekpl. Andm. Akt</t>
  </si>
  <si>
    <t>Avangardi  kolh Kutsari maap. Ekspl. Andm. Dok.</t>
  </si>
  <si>
    <t>71080, PP-926</t>
  </si>
  <si>
    <t>p</t>
  </si>
  <si>
    <t>Tompasoo</t>
  </si>
  <si>
    <t>Tartu Näididsovhoosi Haage II objekti  II osa Kohu-Kurvitsa</t>
  </si>
  <si>
    <t>Kohu-Kurvitsa</t>
  </si>
  <si>
    <t>Sulaoja</t>
  </si>
  <si>
    <t>Ilmatsalu majanditevahelise peakraavi reguleerimise tehniline tööprojekt köide II elektrivaruatus</t>
  </si>
  <si>
    <t>949</t>
  </si>
  <si>
    <t>II G</t>
  </si>
  <si>
    <t>III G</t>
  </si>
  <si>
    <t>V G</t>
  </si>
  <si>
    <t>Tartumaa</t>
  </si>
  <si>
    <t>Tartu rajooni puurkaevud</t>
  </si>
  <si>
    <t>Oru talu (omanik Heino Vanatalo) puurkaevu nr 6/91 eksplo toimik</t>
  </si>
  <si>
    <t>Paali talu (omanik Priit roosvee) puurkaevu nr 4/90 ekspl toimik</t>
  </si>
  <si>
    <t>Paali talu</t>
  </si>
  <si>
    <t>50</t>
  </si>
  <si>
    <t>Tamme talu (omanik Heldur Tsopp) puurkaevu nr 6/90 ekspl toimik</t>
  </si>
  <si>
    <t>Tohvri talu (omanik Raivo Visnapuu) puurkaevu nr 5/91 ekspl toimik</t>
  </si>
  <si>
    <t>Tohvri talu</t>
  </si>
  <si>
    <t>Tartu maakond Konguta sovh Lembevere küla Mällo talu puurkaevu projekt</t>
  </si>
  <si>
    <t>Mällo talu</t>
  </si>
  <si>
    <t>142</t>
  </si>
  <si>
    <t>Tartu maakond Kuuste sovh Iganase küla Armi talu puurkaevu projekt</t>
  </si>
  <si>
    <t xml:space="preserve">Armi talu </t>
  </si>
  <si>
    <t>Kivinurme talu</t>
  </si>
  <si>
    <t>Tartu maakond Võnnu sovh Kivinurme talu puurkaevu projekt</t>
  </si>
  <si>
    <t>151</t>
  </si>
  <si>
    <t>Tartu maakond Laeva sovh hr Lembit Varblse  (Mukdeni)talu puurkaevu projekt</t>
  </si>
  <si>
    <t>Mukdeni talu</t>
  </si>
  <si>
    <t>155</t>
  </si>
  <si>
    <t>Tartu maakond Laeva katsesovh Kämara küla Kämara talu puurkaevu projekt</t>
  </si>
  <si>
    <t>Kämara talu</t>
  </si>
  <si>
    <t>167</t>
  </si>
  <si>
    <t>Tartu maakond Luunja vald Sirgu  küla Sepa talu puurkaevu projekt</t>
  </si>
  <si>
    <t xml:space="preserve"> Sepa talu</t>
  </si>
  <si>
    <t>Tartu maakond Tartu vald Aruküla  küla Viinapruuli talu puurkaevu projekt</t>
  </si>
  <si>
    <t>Viinapruuli talu</t>
  </si>
  <si>
    <t>Ekimäe talu</t>
  </si>
  <si>
    <t>Tartu maakond Tammistu  küla Ekimäe talu puurkaevu projekt</t>
  </si>
  <si>
    <t>214</t>
  </si>
  <si>
    <t>Tartu maakond Nõo vald Peedumäe a/k Pirnaku puurkaevu projekt</t>
  </si>
  <si>
    <t>Pirnaku</t>
  </si>
  <si>
    <t>Jürivälja talu</t>
  </si>
  <si>
    <t>Kalamehe talu</t>
  </si>
  <si>
    <t>Mällona talu</t>
  </si>
  <si>
    <t>Mäenurme talu</t>
  </si>
  <si>
    <t>Kase talu</t>
  </si>
  <si>
    <t>Sauka talu</t>
  </si>
  <si>
    <t>Vahtra talu</t>
  </si>
  <si>
    <t>Lauri talu</t>
  </si>
  <si>
    <t>Talude kaevude ehitamise ekspl andmise dokumentatsioon</t>
  </si>
  <si>
    <t>Karjamõisa talu</t>
  </si>
  <si>
    <t>Rootsi talu</t>
  </si>
  <si>
    <t>Peedu talu</t>
  </si>
  <si>
    <t>Liiva talu</t>
  </si>
  <si>
    <t>Saariku talu</t>
  </si>
  <si>
    <t>Küti talu</t>
  </si>
  <si>
    <t>Ritso talu</t>
  </si>
  <si>
    <t>Koosa talu</t>
  </si>
  <si>
    <t>Kangro talu</t>
  </si>
  <si>
    <t>Mäevändriku talu</t>
  </si>
  <si>
    <t>Jänesemäe talu</t>
  </si>
  <si>
    <t>Tartu maakond Laeva vald   Mukdeni talu hr Lembit Varblse puurkaevu projekt</t>
  </si>
  <si>
    <t>Tartu maakond Tartu vald Aruküla  küla Viinapruuli hr L. Zirk talu puurkaevu projekt</t>
  </si>
  <si>
    <t>111</t>
  </si>
  <si>
    <t>Tartu maakond Ülenurme vald Mõra  küla Oru talu puurkaevu projekt</t>
  </si>
  <si>
    <t>Oru talu ja Roio talu</t>
  </si>
  <si>
    <t>Tartu maakond Ülenurme ÕKM  Mõra  küla Oru talu ja Kuuste sovh Roio talu puurkaevude projekt</t>
  </si>
  <si>
    <t>114</t>
  </si>
  <si>
    <t>Tartu maakond Ülenurme ÕKM Külitse küla Piiri talu luure-ekspluatatsionilise puurkaevu projekt</t>
  </si>
  <si>
    <t>Piiri talu</t>
  </si>
  <si>
    <t>115</t>
  </si>
  <si>
    <t>Tartu maakond Luunja vald Veibri  küla Soosaare talu puurkaevu nr 21/92 pass</t>
  </si>
  <si>
    <t>Soosaare talu</t>
  </si>
  <si>
    <t>EE "Devon Puurkaevu nr 45/93 Pass Tartu maakond Võõpste küla Kivi talu</t>
  </si>
  <si>
    <t>Kivi talu</t>
  </si>
  <si>
    <t>120</t>
  </si>
  <si>
    <t>Управление Геологии ЭССР Кейлаская Геологическая Экспедиция. Отчет о гидрогеологической и инженерно-гиологической сьемке м-ба 1:50 000 для целей мелиорации площади Тарту. Том 2. г.Кейла 1981 г. (Tartu rajooni puurkaevude ülevaade ja nende hüdrogeloogilise ja inseneergeoloogiline iseloomustus ENSV Geoloogia peavalitsus. (Keila) II köide)</t>
  </si>
  <si>
    <t>Управление Геологии ЭССР Кейлаская Геологическая Экспедиция. Отчет о гидрогеологической и инженерно-гиологической сьемке м-ба 1:50 000 для целей мелиорации площади Тарту. Том 3. г.Кейла 1981 г. (Tartu rajooni puurkaevude ülevaade ja nende hüdrogeloogilise ja inseneergeoloogiline iseloomustus ENSV Geoloogia peavalitsus. (Keila) III köide)</t>
  </si>
  <si>
    <t>Управление Геологии ЭССР Кейлаская Геологическая Экспедиция. Отчет о гидрогеологической и инженерно-гиологической сьемке м-ба 1:50 000 для целей мелиорации площади Тарту. Том 5. г.Кейла 1981 г.(Tartu rajooni puurkaevude ülevaade ja nende hüdrogeloogilise ja inseneergeoloogiline iseloomustus ENSV Geoloogia peavalitsus. (Keila) V köide)</t>
  </si>
  <si>
    <t>EE "Devon Puurkaevu nr 37/ 93 Pass Tartu maakond Mäksa kolh Kaarlimõisa küla Kuuse talu</t>
  </si>
  <si>
    <t>Kuuse talu</t>
  </si>
  <si>
    <t>Kivi ja Kuuse talu</t>
  </si>
  <si>
    <t>Tartu maakonna Mäksa kolh Kaarlimõisa küla Kivi ja Kuuse talu puurkaevude projekt</t>
  </si>
  <si>
    <t>130</t>
  </si>
  <si>
    <t>Tartu maakonna Kambja sovh Iduste küla Kährimäe talu luure-ekspl puurkaevu projekt</t>
  </si>
  <si>
    <t>Kährimäe talu</t>
  </si>
  <si>
    <t>Tartu maakond Elva sovhoos Kõo külas asuva Kollisti talu puurkaevu projekt</t>
  </si>
  <si>
    <t>Koolisti talu</t>
  </si>
  <si>
    <t>134</t>
  </si>
  <si>
    <t>Tartu maakond Elva sovhoos Kalme külas asuva Mällona talu luure ekspl puurkaevu projekt</t>
  </si>
  <si>
    <t xml:space="preserve">14 </t>
  </si>
  <si>
    <t>Tartu maakonna Ülenurme sovhoosi Laane küla Saariku talu  luure ekspl puurkaevu projekt</t>
  </si>
  <si>
    <t>143</t>
  </si>
  <si>
    <t xml:space="preserve">EE "Erikson ja co" Puurkaevu nr 75/95 Pass Tartu maakonna Ülenurme sovhoosi Laane küla Saariku talu  </t>
  </si>
  <si>
    <t>Tartu maakonna Rõngu sovh Eldi talu salvkaevu tööprojekt</t>
  </si>
  <si>
    <t>Eldi talu</t>
  </si>
  <si>
    <t>Kõrtsi talu</t>
  </si>
  <si>
    <t>Tartu Nõo k/N Kõrtsi talu puurkaevu nr 16/92 pass</t>
  </si>
  <si>
    <t>Tartu Nõo k/N Kõrtsi talu puurkaevu projekt</t>
  </si>
  <si>
    <t>Tartu maakonna Rõngu vald Kirepi talu puurkaevu tööprojekt</t>
  </si>
  <si>
    <t>Kirepi talu</t>
  </si>
  <si>
    <t>190</t>
  </si>
  <si>
    <t>Tartu maakonna Kambja vald Ivaste küla  Naha talu puurkaevu projekt</t>
  </si>
  <si>
    <t>Tartu maakond Kambja vald Ora talu puurkaevu projekt</t>
  </si>
  <si>
    <t>Ora talu</t>
  </si>
  <si>
    <t>Tartu maakond Tartu vald Maramaa küla Tammiku talu salvkaevu tööprojekt</t>
  </si>
  <si>
    <t>Tammiku talu</t>
  </si>
  <si>
    <t>76</t>
  </si>
  <si>
    <t>Tartumaa Emajõe kolh Verreva talu puurkaevu projekt koos olemasoleva puurkaevu tamponeerimisega</t>
  </si>
  <si>
    <t>Verreva talu</t>
  </si>
  <si>
    <t>Tartumaa Emajõe kolh Verreva talu puurkaevu nr 24/92 Pass</t>
  </si>
  <si>
    <t xml:space="preserve">Kusta talu </t>
  </si>
  <si>
    <t>Tartumaa EPA Ülenurme ÕKM Kusta talu puurkaevu projekt 2 eksp</t>
  </si>
  <si>
    <t>Tartu maakond M. Härma nim kolhoos Lilu talu puurkaevu nr 23/92 Pass</t>
  </si>
  <si>
    <t>Lilu talu</t>
  </si>
  <si>
    <t>Tartumaa Avangardi kolh Michelsoni talu</t>
  </si>
  <si>
    <t xml:space="preserve"> Michelsoni talu</t>
  </si>
  <si>
    <t>Tartu maakond Elva sovhoos Vambola talu puurkaevu projekt</t>
  </si>
  <si>
    <t xml:space="preserve"> Vambola talu</t>
  </si>
  <si>
    <t>80</t>
  </si>
  <si>
    <t>Tartu maakonna Mäksa kolhu.Marmoni  Mehitsmäe talu puurkaevu projekt</t>
  </si>
  <si>
    <t>Mehitsmäe talu</t>
  </si>
  <si>
    <t>81</t>
  </si>
  <si>
    <t>Oja talu</t>
  </si>
  <si>
    <t>Tartu maakonna Laeva vallas Sinimäe külasTartu MM ja TK "Tarmeko" Oja talu puurkaevu projekt</t>
  </si>
  <si>
    <t>82</t>
  </si>
  <si>
    <t>Männa 88 talu</t>
  </si>
  <si>
    <t>Tartu maakonna Rahvaste Sõpruse  kolhoosi Männa 88 talu puurkaevu projekt</t>
  </si>
  <si>
    <t>Tartu maakond Kambja sovh Kullaga küla Koosa talu puurkaevu projekt</t>
  </si>
  <si>
    <t>Tartu maakond M.Härma nim kolh Arupää küla Kivi talu puurkaevu nr 19/91 pass</t>
  </si>
  <si>
    <t>Tartu maakond M.Härma nim kolh Arupää küla Kivi talu puurkaevu projekt</t>
  </si>
  <si>
    <t>Tartumaa Lenini nim sovh Pilsu talu puurkaevu projekt</t>
  </si>
  <si>
    <t>Pilsu talu</t>
  </si>
  <si>
    <t>366</t>
  </si>
  <si>
    <t>Tartumaa Laeva vald Kalamehe talu puurkaevu projekt</t>
  </si>
  <si>
    <t>367</t>
  </si>
  <si>
    <t>Tartumaa Puhja vald Kangro  talu puurkaevu projekt</t>
  </si>
  <si>
    <t>368</t>
  </si>
  <si>
    <t>Tartumaa Alatskivi vald  Viive - Ingridi  talu puurkaevu projekt</t>
  </si>
  <si>
    <t>Viive - Ingridi  talu</t>
  </si>
  <si>
    <t>Lammiku  talu</t>
  </si>
  <si>
    <t>Tartumaa Rannu vald  Lammiku  talu puurkaevu projekt nr 86</t>
  </si>
  <si>
    <t>Tartumaa Rannu vald  Lammiku  talu puurkaevu pass nr 76/95</t>
  </si>
  <si>
    <t>443</t>
  </si>
  <si>
    <t>Tartumaa Tartu vald Kikevere küla Tisleri  talu puurkaevu projekt 2 eks</t>
  </si>
  <si>
    <t>444</t>
  </si>
  <si>
    <t>Tartumaa Rõngu vald Lapetukme küla Ahase  talu puurkaevu projekt 2 eks</t>
  </si>
  <si>
    <t>Ahase  talu</t>
  </si>
  <si>
    <t>445</t>
  </si>
  <si>
    <t>447</t>
  </si>
  <si>
    <t>448</t>
  </si>
  <si>
    <t xml:space="preserve">Tartumaa Nõo vald Nõo alevik Voika tn puurkaevu projekt </t>
  </si>
  <si>
    <t>AS Cautes</t>
  </si>
  <si>
    <t>Soo talu</t>
  </si>
  <si>
    <t xml:space="preserve">Tartumaa Rõngu vald Korruste küla Soo  talu puurkaevu projekt </t>
  </si>
  <si>
    <t>Põrgova talu</t>
  </si>
  <si>
    <t>Tartumaa Vara  vald Põrgova talu puurkaevu projekt</t>
  </si>
  <si>
    <t xml:space="preserve">Tartumaa Puhja vald Mõisanurme küla Kaevu talu puurkaevu projekt </t>
  </si>
  <si>
    <t>Kaevu talu</t>
  </si>
  <si>
    <t>429</t>
  </si>
  <si>
    <t xml:space="preserve">Tartumaa Puhja vald  Sääniku talu puurkaevu projekt </t>
  </si>
  <si>
    <t>Sääniku talu</t>
  </si>
  <si>
    <t xml:space="preserve">Tartumaa Rannu valdSuur-Rakke küla Otsa talu puurkaevu projekt </t>
  </si>
  <si>
    <t>Otsa talu</t>
  </si>
  <si>
    <t>Tartumaa Rannu vald Suur-Rakke küla Otsa talu puurkaevu ekspl toimik</t>
  </si>
  <si>
    <t xml:space="preserve">Tartumaa Rannu vald Suur-Rakke küla Otsa talu puurkaevu Pass nr 15818 </t>
  </si>
  <si>
    <t>15818</t>
  </si>
  <si>
    <t>Päeva talu</t>
  </si>
  <si>
    <t>Tartumaa Mäksa vald Mehhitsemäe talu puurkaevu ekspl toimik</t>
  </si>
  <si>
    <t>Mehhitsemäe talu</t>
  </si>
  <si>
    <t>44</t>
  </si>
  <si>
    <t>457</t>
  </si>
  <si>
    <t>Tartumaa Tartu vald Ratasepa talu puurkaevu projekt</t>
  </si>
  <si>
    <t>Ratasepa talu</t>
  </si>
  <si>
    <t>456</t>
  </si>
  <si>
    <t>Tartumaa Konguta vald Väike-Konguta küla puurkaevu projekt</t>
  </si>
  <si>
    <t>Väike-Konguta küla</t>
  </si>
  <si>
    <t>458</t>
  </si>
  <si>
    <t>Tartumaa Tähtvere vald Jänesmäe talu puurkaevu projekt koos vana kaevu tamponeerimisega</t>
  </si>
  <si>
    <t>453</t>
  </si>
  <si>
    <t>Tartumaa Rõngu vald Valguta küla Riiumäe talu puurkaevu projekt</t>
  </si>
  <si>
    <t>Riiumäe talu</t>
  </si>
  <si>
    <t>452</t>
  </si>
  <si>
    <t>Tartumaa Ülenurme vald Räniküla puurkaevu projekt</t>
  </si>
  <si>
    <t>Räniküla</t>
  </si>
  <si>
    <t>450</t>
  </si>
  <si>
    <t>449</t>
  </si>
  <si>
    <t>Tartumaa Kambja vald Piiri talu puurkaevu projekt</t>
  </si>
  <si>
    <t>Tartumaa Ülenurme vald Reola küla Saare talu puurkaevu projekt</t>
  </si>
  <si>
    <t>Tartumaa Võnnu vald Hammaste küla Jakobi talu puurkaevu projekt</t>
  </si>
  <si>
    <t>Jakobi talu</t>
  </si>
  <si>
    <t>Tartumaa Rannu vald   Vahtra talu puurkaevu projekt</t>
  </si>
  <si>
    <t>Tartumaa Tartu vald  Sauka talu puurkaevu projekt</t>
  </si>
  <si>
    <t>430</t>
  </si>
  <si>
    <t>Margo Mägi talu</t>
  </si>
  <si>
    <t>Tartumaa Meeks vald  Aravu küla Margo Mägi talu puurkaevu projekt</t>
  </si>
  <si>
    <t>Tartumaa Rannu vald   Lauri talu puurkaevu projekt</t>
  </si>
  <si>
    <t>Tartumaa Rookse küla  Aivar Kõivistiku talu puurkaevu projekt</t>
  </si>
  <si>
    <t>Aivar Kõivistiku talu</t>
  </si>
  <si>
    <t>Tartumaa Rookse küla  Aivar Kõivistiku talu puurkaevu nr 29/93pass</t>
  </si>
  <si>
    <t>407</t>
  </si>
  <si>
    <t>Tartumaa Luunja vald   Jürivälja talu puurkaevu projekt</t>
  </si>
  <si>
    <t>406</t>
  </si>
  <si>
    <t>Tartumaa Ülenurme vald Jänesmäe talu puurkaevu projekt</t>
  </si>
  <si>
    <t>375</t>
  </si>
  <si>
    <t>Tartumaa Konguta vald Peedu talu puurkaevu projekt</t>
  </si>
  <si>
    <t>Tartumaa Konguta vald Lembaveree küla Päeva talu puurkaevu Projekt</t>
  </si>
  <si>
    <t>347</t>
  </si>
  <si>
    <t>Tartumaa Vara vald Liiva talu puurkaevu projekt</t>
  </si>
  <si>
    <t>344</t>
  </si>
  <si>
    <t>Tartumaa Tartu vald  Soosaare talu puurkaevu projekt</t>
  </si>
  <si>
    <t>Tartumaa Rannu vald   Sõõrikoja talu puurkaevu projekt</t>
  </si>
  <si>
    <t>Sõõrikoja talu</t>
  </si>
  <si>
    <t>339</t>
  </si>
  <si>
    <t>Tartumaa Ülenurme vald Piknurme talu puurkaevu projekt</t>
  </si>
  <si>
    <t>Pikknurme talu</t>
  </si>
  <si>
    <t>336</t>
  </si>
  <si>
    <t>Tartumaa Võnnu vald Kalev Lepikovi talu puurkaevu projekt</t>
  </si>
  <si>
    <t>Kalev Lepikovi talu</t>
  </si>
  <si>
    <t>Tartumaa Võnnu vald Kalev Lepikovi talu puurkaevu pass</t>
  </si>
  <si>
    <t>Linnutare talu</t>
  </si>
  <si>
    <t>Tartumaa Rõngu vald Linnutare talu puurkaevu projekt nr 48</t>
  </si>
  <si>
    <t>Tartumaa Rõngu vald Linnutare talu puurkaevu pass</t>
  </si>
  <si>
    <t>314</t>
  </si>
  <si>
    <t>262</t>
  </si>
  <si>
    <t>Tartumaa Puhja vald Lint Tambeti talu puurkaevu projekt nr 48</t>
  </si>
  <si>
    <t xml:space="preserve"> Lint Tambeti talu</t>
  </si>
  <si>
    <t>253</t>
  </si>
  <si>
    <t>G.Otsa  talu</t>
  </si>
  <si>
    <t>Tartumaa Kambja  vald G.Otsa  talu  puurkaevu projekt nr 51</t>
  </si>
  <si>
    <t>Tartumaa Kambja  vald G.Otsa  talu  puurkaevu pass 27/93</t>
  </si>
  <si>
    <t>Talunike avalduste lahendamine (Kaevude kohta)</t>
  </si>
  <si>
    <t>1990-99</t>
  </si>
  <si>
    <t>Tartumaa Ülenurme vald Piknurme talu puurkaevu pass 3 ekspl</t>
  </si>
  <si>
    <t>334</t>
  </si>
  <si>
    <t>Tartumaa Tartu vald  Soosaare talu puurkaevu nr 66/94 pass</t>
  </si>
  <si>
    <t>Tartumaa Rannu vald   Sõõrikoja talu puurkaevu nr 53/94 pass</t>
  </si>
  <si>
    <t>Tartu maakonna Kurepalu puurkaevu projekt</t>
  </si>
  <si>
    <t>Kurepalu</t>
  </si>
  <si>
    <t>Tartumaa Konguta vald AS Lihameister puurkaevu ekspl toimik</t>
  </si>
  <si>
    <t>AS Lihamister</t>
  </si>
  <si>
    <t>Tammevaldma talu</t>
  </si>
  <si>
    <t>Tartumaa Vara vald Tammevaldma talu  puurkaevu projekt nr 49</t>
  </si>
  <si>
    <t>Tartumaa Luunja vald Oja talu  puurkaevu ekspl toimik</t>
  </si>
  <si>
    <t>Tartumaa Rannu  vald Kure mõis  puurkaevu ekspl toimik</t>
  </si>
  <si>
    <t>Kure mõis</t>
  </si>
  <si>
    <t>Tartumaa Luunja vald Oja talu  puurkaevu projekt</t>
  </si>
  <si>
    <t>Tartumaa Konguta vald Päeva talu  puurkaevu ekspl toimik</t>
  </si>
  <si>
    <t>Tartumaa Haaslava vald Saage talu  puurkaevu ekspl toimik</t>
  </si>
  <si>
    <t>Saage talu</t>
  </si>
  <si>
    <t>Talude kaevude ekspl andmise dokumentatsioon</t>
  </si>
  <si>
    <t>29</t>
  </si>
  <si>
    <t>Talude kaevude ehitamise  ekspl andmise dokumentatsioon</t>
  </si>
  <si>
    <t>Vaide talu</t>
  </si>
  <si>
    <t>Anni talu</t>
  </si>
  <si>
    <t>Laane talu</t>
  </si>
  <si>
    <t>Tõlvamäe talu</t>
  </si>
  <si>
    <t>Varbola talu</t>
  </si>
  <si>
    <t>Keskküla talu</t>
  </si>
  <si>
    <t>Tisleri talu</t>
  </si>
  <si>
    <t>Tartumaa Luunja vald Sirgu küla Oja talu talu puurkaevu pass nr 02-4</t>
  </si>
  <si>
    <t>02-4</t>
  </si>
  <si>
    <t>M-03</t>
  </si>
  <si>
    <t>Tartumaa Tartu vald Tammevaldma talu talu puurkaevu pass nr M-03</t>
  </si>
  <si>
    <t>Tartumaa Tartu vald Tammevaldma talu talu puurkaevu projekt</t>
  </si>
  <si>
    <t>Türnapruuli talu</t>
  </si>
  <si>
    <t>Kaerakõrre talu</t>
  </si>
  <si>
    <t>Tartumaa Vara vald Koosa küla Paap Virve  talu salv puurkaevu projekt nr 49 Kaerakõrre talu</t>
  </si>
  <si>
    <t>77</t>
  </si>
  <si>
    <t>Tartumaa Rannu vald Otsa talu puurkaevu ekspl toimik</t>
  </si>
  <si>
    <t>Tartumaa Tähtvere vald Jänesmäe talu puurkaevu ekspl toimik</t>
  </si>
  <si>
    <t>Tartumaa Haaslava vald T.Ojamäe talu puurkaevu pass n 3 puurkaevu rek kohta</t>
  </si>
  <si>
    <t>T.Ojamäe talu</t>
  </si>
  <si>
    <t>Tartumaa Meeksi vald Männa 88 talu puurkaevu ekspl toimik</t>
  </si>
  <si>
    <t>Tartumaa Haaslava vald Kõivu-Andrese talu puurkaevu ekspl toimik</t>
  </si>
  <si>
    <t>Kõivu-Andrese talu</t>
  </si>
  <si>
    <t>Tartumaa Haaslava vald Kõivu-Andrese talu puurkaevu projekt</t>
  </si>
  <si>
    <t>Vaatluspuurkaevu nr 46/93 pass Soosilla maaparandusobjekt</t>
  </si>
  <si>
    <t>Soosilla maaparandusobjekt</t>
  </si>
  <si>
    <t>Talude kaevude ekspl andmise dokumentatsioon v.Laur</t>
  </si>
  <si>
    <t>ekspl aasta</t>
  </si>
  <si>
    <t>Tartu maakond M. Härma nim kolhoos Lilu talu puurkaevu projekt</t>
  </si>
  <si>
    <t>?</t>
  </si>
  <si>
    <t>Sääniku ja Väike-Andrese talud</t>
  </si>
  <si>
    <t>A6200 -ak</t>
  </si>
  <si>
    <t>Kolliotsa</t>
  </si>
  <si>
    <t>Sootaga sovhoosi Kolliotsa maaparandusobjekti osaline ekspl. Andmise dokumentatsioon</t>
  </si>
  <si>
    <t>Sootaga sovhoosi Kolliotsa maaparandusobjekti ekspl. Andmise dokumentatsioon</t>
  </si>
  <si>
    <t>A-6200</t>
  </si>
  <si>
    <t>Kikevere</t>
  </si>
  <si>
    <t>Tulevik p/a(Avangard) Kikvere  maaparanduse objekti ekspl. andmise dokumentatsioon</t>
  </si>
  <si>
    <t>Kilgi</t>
  </si>
  <si>
    <t xml:space="preserve">  M.Härma   nim.kolh.( Preedi II) Kilgi    KT tööprojekt</t>
  </si>
  <si>
    <t>MV-1294</t>
  </si>
  <si>
    <t>M.Härma nim. kolh Karusoo, Kilgi ja Kõrveküla II maap.obj.kap.remondi tehn. tööprojekt</t>
  </si>
  <si>
    <t>MS-52</t>
  </si>
  <si>
    <t>M.Härma nim kolh Kilgi maaparanduse kompl.remondi tööp.</t>
  </si>
  <si>
    <t>MS129</t>
  </si>
  <si>
    <t>M.Härma Kilgi maap.  2 obj. Lõpliku ekspl. Andmise dokumentatsioon</t>
  </si>
  <si>
    <t>M.Härma kolh Preedi II (Kilgi) objekti kult.tehn. tööd</t>
  </si>
  <si>
    <t>MV-1249</t>
  </si>
  <si>
    <t>M.Härma kolh. Kilgi 1 maap. Obj. Ekspl. Andmise dokumentatsioon</t>
  </si>
  <si>
    <t>M.Härma nim p/a Lubjaoja massiivil 1960 a. ehiatatud kuivenduse ekspl. Andmise kok</t>
  </si>
  <si>
    <t>Kilgi, Lubjaoja</t>
  </si>
  <si>
    <t>M.Härma nim. Kilgi m/s kuiv,. Süst. Kap.remondi eksp. Dokumentatsioon</t>
  </si>
  <si>
    <t>MS-129</t>
  </si>
  <si>
    <t>Kukulinna-Kabelisoo</t>
  </si>
  <si>
    <t>A-6212</t>
  </si>
  <si>
    <t>Avangardi kolh  Kabelisoo maap.obj. Ekspluatatsiooni andmise dokumentatsioon</t>
  </si>
  <si>
    <t>Avangardi kolh. Kukulinna-Kabelisoo maap.obj. Ekspluatatsiooni andmise dokumentatsioon</t>
  </si>
  <si>
    <t>Avangardi kolh. Kukulinna-Kabelisoo  ekspluatatsioonitee ekspluatatsiooni  andmise dokumentatsioon</t>
  </si>
  <si>
    <t>Kungla p/a Amme jõe II (Kungla) maapar.</t>
  </si>
  <si>
    <t>Kungla</t>
  </si>
  <si>
    <t>MV-185</t>
  </si>
  <si>
    <t>MV-185  KR-3</t>
  </si>
  <si>
    <t>Amme II maap. (Kungla) täiendav tööülesanne nr 1 IV väljaku lõplikuks väljaehitamiseks</t>
  </si>
  <si>
    <t>Kungla p/a Amme II maapar.rekonstr.projekt</t>
  </si>
  <si>
    <t>Kungla kolhoosi Keskuse maaparanduse tehniline tööprojekt</t>
  </si>
  <si>
    <t>Amme II maap. (Kungla ) ekspl. Andmise dokumentatsioon</t>
  </si>
  <si>
    <t>MV 185</t>
  </si>
  <si>
    <t>Sootaga sovh. Kungla keskuse maap.obj. Osaline Ekspl. Andmise dokumentatsioon</t>
  </si>
  <si>
    <t>Sootaga sovh. Kungla keskuse maap.obj.  ekspl. andmise dokumentatsioon</t>
  </si>
  <si>
    <t>Sootaga sovh. Kungla keskuse maap.obj. lõplik  ekspl. andmise dokumentatsioon</t>
  </si>
  <si>
    <t>Sootaga sovh. Savikoja-Keskuse II kompleksremondi ekspl. Toimik</t>
  </si>
  <si>
    <t>Kuusisoo</t>
  </si>
  <si>
    <t>A3726</t>
  </si>
  <si>
    <t>M.Härma kolh. Kuusisoo maap. Komplrksremondi tööprojekt</t>
  </si>
  <si>
    <t>A-3726</t>
  </si>
  <si>
    <t>M.Härma nim. kolh. Kuusisoo maap.obj. Ekspluatatsiooni andmise dokumentatsioon</t>
  </si>
  <si>
    <t>M.Härma nim. kolh. Kuusisoo kompleksremondi  ekspluatatsiooni andmise dokumentatsioon</t>
  </si>
  <si>
    <t>MS-92</t>
  </si>
  <si>
    <t>Kõrveküla</t>
  </si>
  <si>
    <t>MV-233</t>
  </si>
  <si>
    <t>MV-243</t>
  </si>
  <si>
    <t>270a</t>
  </si>
  <si>
    <r>
      <t xml:space="preserve">Kõrveküla </t>
    </r>
    <r>
      <rPr>
        <sz val="10"/>
        <color rgb="FFFF0000"/>
        <rFont val="Arial"/>
        <family val="2"/>
        <charset val="186"/>
      </rPr>
      <t>väetisturbasoo</t>
    </r>
    <r>
      <rPr>
        <sz val="10"/>
        <rFont val="Arial"/>
        <family val="2"/>
        <charset val="186"/>
      </rPr>
      <t xml:space="preserve"> ettevalmistamise täiendatud projekt</t>
    </r>
  </si>
  <si>
    <t>Kõrveküla väetisturbaraba ekspluatatsiooni andmise dokumentatsioon</t>
  </si>
  <si>
    <t>MV-270a</t>
  </si>
  <si>
    <t>M.Härma nim Kõrveküla I maap.obj. Ekspluatatsiooni andmise dokumentatsioon</t>
  </si>
  <si>
    <t>M.Härma nim Kõrveküla II maap.obj. Ekspluatatsiooni andmise dokumentatsioon</t>
  </si>
  <si>
    <t>Kärkna I</t>
  </si>
  <si>
    <t>Mudajõgi</t>
  </si>
  <si>
    <t>A3735</t>
  </si>
  <si>
    <t>A 2459</t>
  </si>
  <si>
    <t xml:space="preserve">Sootaga sovh.Kärkna osak.siseteede rek.projekt </t>
  </si>
  <si>
    <t>Sootaga sovh. Kärkna I, II, IV maap.obj. Kapitaalremondi tehn.projekt</t>
  </si>
  <si>
    <t>MS-37</t>
  </si>
  <si>
    <t>Sootaga sovh. Kärkna I maap.obj. Ekspl.andmise dokumentatsioon</t>
  </si>
  <si>
    <t>A-3735</t>
  </si>
  <si>
    <t>A-3735, PP-403</t>
  </si>
  <si>
    <t>Pistolisoo pkr</t>
  </si>
  <si>
    <t>Pistolisoo  peakraavi kapitaalremondi projekt</t>
  </si>
  <si>
    <t>M/v Pistolisoo  peakraavi kapitaalremondi projekt</t>
  </si>
  <si>
    <t>Pistolisoo pkr ja Luuka pkr</t>
  </si>
  <si>
    <t>Pistolisoo ja Luuka majanditevahelisete peakraavide süvendustööde Tööprojekt</t>
  </si>
  <si>
    <t>Pistolisoo ja Luuka majanditevahelisete peakraavide süvendustööde Ekspl andmeise dokumentatsioon</t>
  </si>
  <si>
    <t>Pistolisoom/v  peakraavi kapitaalremondi Ekspl andmeise dokumentatsioon</t>
  </si>
  <si>
    <t>2 ekspl</t>
  </si>
  <si>
    <t>Mädajärve m/v pkr. Kap.rem.projekt</t>
  </si>
  <si>
    <t>Mädajärve pkr. Kap.rem.projekt</t>
  </si>
  <si>
    <t>764a</t>
  </si>
  <si>
    <t>Mädajärve m/v pkr. Kap.rem.ekspl andmise toimik</t>
  </si>
  <si>
    <t>Tartu rajooni Aakre-Puidaku (Mädajärve oja) peakraavi kap rem ekspl toimik</t>
  </si>
  <si>
    <t>Mädajärve pkr. kap.rem.ekspl  toimik</t>
  </si>
  <si>
    <t>Mädajärve pkr reguleerimse ekspl  andmise toimik</t>
  </si>
  <si>
    <t>Mädajärve pkr toimik</t>
  </si>
  <si>
    <t>A-4666 T</t>
  </si>
  <si>
    <t>Nõo oja</t>
  </si>
  <si>
    <t>Nõo oja Karujärve pkr.</t>
  </si>
  <si>
    <t>Karujärve m/v pkr ja harukraavi kap rem ühestaadiumiline projekt</t>
  </si>
  <si>
    <t>Keressaare turbaraba</t>
  </si>
  <si>
    <t>Keressaare m/v turbaraba rekonstrueerimine uurimistööde toimik</t>
  </si>
  <si>
    <t>3984</t>
  </si>
  <si>
    <t>Tartu raj Kerssaare III alusturbaraba uurimistööde toimik</t>
  </si>
  <si>
    <t>1210-u</t>
  </si>
  <si>
    <t>1531</t>
  </si>
  <si>
    <t>Keressaare III alusturbaraba eelkuivendus Tööprojekt</t>
  </si>
  <si>
    <t>1356</t>
  </si>
  <si>
    <t>Keressaare m/v turbaraba rekonstrueerimine tööprojekt</t>
  </si>
  <si>
    <t>580</t>
  </si>
  <si>
    <t>Kerasaare turbaraba turba väljaveo tee kap koond eelarve</t>
  </si>
  <si>
    <t>404</t>
  </si>
  <si>
    <t>Keraessaare m/v turbaraba laiendamise ühestaadiumilne projekt</t>
  </si>
  <si>
    <t>537</t>
  </si>
  <si>
    <t>211</t>
  </si>
  <si>
    <t>274</t>
  </si>
  <si>
    <t>Turbaraba uurimistööd</t>
  </si>
  <si>
    <t>Turbaraba ekspl</t>
  </si>
  <si>
    <t>Keressaare m/v turbaraba rek ekspl andmise dokumentatsioon</t>
  </si>
  <si>
    <t>Keressaare m/v laiendamise turbaraba rek ekspl andmise toimik</t>
  </si>
  <si>
    <t>Keressaare m/v turbaraba ettevalmistamise täiendava projekti ekspl andmise dokumentatsioon</t>
  </si>
  <si>
    <t>Keressaare m/v turbaraba ettevalmistamise täiendava projekt</t>
  </si>
  <si>
    <t>Keressaare m/v turbaraba freesturba tootmise ettevamistamise  projekt</t>
  </si>
  <si>
    <t>Kerassaare kolhoosidevahelise turbaraba laiendamise ühestaadiumiline projekt I köide Seletuskiri töömahtude ja graafiline osa</t>
  </si>
  <si>
    <t>Kerassaare kolhoosidevahelise turbaraba ettevalmistamise ühestaadiumiline projekt I köide Seletuskiri töömahtude ja graafiline osa</t>
  </si>
  <si>
    <t>Maaparanduse Valitsuse Kerassaare kolhoosidevahelise turbaraba juurdepääsu ja väljaveo teede ekspl andmise akt</t>
  </si>
  <si>
    <t>Töö nr</t>
  </si>
  <si>
    <t>Jooniste kirjeldus</t>
  </si>
  <si>
    <t>1. Mõõdistamistööde väliraamat
2. Topo tööde programm
3. Lähte reeprite nimekiri
4. kooskõlastused
5. niveleerimiskäikude tasandamine
6. kraavi pikkiprofiilid
7. kraavi rstprofiilid
8. turbalasundi ristprofiilid
9.Väljavaliku skeem
10. Trasside asendiplaan</t>
  </si>
  <si>
    <t>1. Mõõdistamistööde väliraamat
2. Topo tööde programm
3. Lähte reeprite nimekiri
4. kooskõlastused
8. turbalasundi ristprofiilid
9.Väljavaliku skeem
10. Trasside plaan
11.Turbaproovide laboratoorsed analüüsid
12. Planimetreerimise leht
13.Hüdrotehniliste uurimiste seletuskiri
14. Plaanid R4942/1;2;3
sondeerimis andmed
Trassi pikkiprofiiil
Kraavi ristprofiil
Korrektuuri leht
Kultuurtehniline plaan</t>
  </si>
  <si>
    <t>1.Kuivendusvõrgu plaan
2. Kraavide mullatööde mahud
3.Kogujakraavide k-1…K-4 pikkiprofiilid
5Turbalasundi ristiprofiil
6.Kultuurtehnika plaan
7. Uurimistööde plaan</t>
  </si>
  <si>
    <t>1. Kuivendusvõrgu tehniline plaan
2. Kogujakraavide pikkiprofiilid
3. teede ehitusmahud
4. Kogujakraavide ristprofiilid</t>
  </si>
  <si>
    <t>Remonditava tee plaan</t>
  </si>
  <si>
    <t>1.asukoha skeem
2. Juurdepääsu ja ekspl tee skeem
3. kuivenduseplaan
4. Turbalasundi profiilid
Kraavide profiilidekspl ja juurdepääsu tee profiilid</t>
  </si>
  <si>
    <t>Kuivendusvõrgu plaan</t>
  </si>
  <si>
    <t>asendiplaan
laadimisüvend</t>
  </si>
  <si>
    <t xml:space="preserve">asendiplaan
</t>
  </si>
  <si>
    <t>asendiplaan
2. laadimiskoht
3. laadimiskoht 4. pöörangteede alused</t>
  </si>
  <si>
    <t>1. asendiplaan
2. turbalasundi profiilid
3. pikkiprofiilid
4. teede normaal profiilid</t>
  </si>
  <si>
    <t>1 asendiplaan kuivendusvõrgu plaan
2. turbalasundi profiilid
3. Kraavid pikkiprofiilid
4. tee profiilid
5. sillad
6. laud toru
7.turba laadimise estakaad
8. estakaadi asendi plaan</t>
  </si>
  <si>
    <t>Keressaare m/v turbaraba rekonstrueerimine tööprojekt kalkad</t>
  </si>
  <si>
    <t>Keressaare III alusturbaraba eelkuivendus Tööprojekti kalkad</t>
  </si>
  <si>
    <t>1200852</t>
  </si>
  <si>
    <t>0019801</t>
  </si>
  <si>
    <t>Kavastu -Vara pkr</t>
  </si>
  <si>
    <t xml:space="preserve">Koosa </t>
  </si>
  <si>
    <t>Koosa sovhoosi Selgise (Iidlase) objekti maaparandusprojekt</t>
  </si>
  <si>
    <t>digifailid</t>
  </si>
  <si>
    <t>sisukord</t>
  </si>
  <si>
    <t>lk 19</t>
  </si>
  <si>
    <t>Tiitelleht</t>
  </si>
  <si>
    <t>lk 20</t>
  </si>
  <si>
    <t>lk 21</t>
  </si>
  <si>
    <t>lk 22</t>
  </si>
  <si>
    <t>lk 23</t>
  </si>
  <si>
    <t>graafiline sisukord</t>
  </si>
  <si>
    <t>Maaala iseloomustus</t>
  </si>
  <si>
    <t xml:space="preserve">seletuskiri </t>
  </si>
  <si>
    <t>joonis 1</t>
  </si>
  <si>
    <t>Kambja sovhoos Aarike veehoidla tehniline tööprojekt</t>
  </si>
  <si>
    <t>Aarike  veehoidla</t>
  </si>
  <si>
    <t>Aarike veehoidla</t>
  </si>
  <si>
    <t>Uurimistööde toimik</t>
  </si>
  <si>
    <t>3814</t>
  </si>
  <si>
    <t>Kambja sovhoos Aarike veehoidla uurimistööde toimik</t>
  </si>
  <si>
    <t>1368 EG</t>
  </si>
  <si>
    <t>Kambja sovhoos Aarike veehoidla ehitusgeoloogia aruanne</t>
  </si>
  <si>
    <t>1224782</t>
  </si>
  <si>
    <t>Kambja sovhoos Aarike veehoidla kalkad</t>
  </si>
  <si>
    <t>Tatra jõgi</t>
  </si>
  <si>
    <t>Anne vihmutus</t>
  </si>
  <si>
    <t>Nõo sovhoosi Voika paisjärve kaevamise tehniline projekt</t>
  </si>
  <si>
    <t>Voika paisjärv</t>
  </si>
  <si>
    <t>Voika veskijärv</t>
  </si>
  <si>
    <t>44.70</t>
  </si>
  <si>
    <t>09-38</t>
  </si>
  <si>
    <t>Voika oja</t>
  </si>
  <si>
    <t>786</t>
  </si>
  <si>
    <t>Luunja sovh Keldri vihmutusprojektTeisaldatava pumbajaama CHP 50/80 ja vihmutuse agre kiirühendustorusti</t>
  </si>
  <si>
    <t>Keldri vihmutus</t>
  </si>
  <si>
    <t>Emajõgi</t>
  </si>
  <si>
    <t>219</t>
  </si>
  <si>
    <t>Luunja sovh Keldri vihmutusobjekti ekpl andmise toimik</t>
  </si>
  <si>
    <t>1010</t>
  </si>
  <si>
    <t>Koosa sovh Kirepi vihmutus I ehitusjärjekord Tehniline Tööprojekt III köide elektrivarustus</t>
  </si>
  <si>
    <t>Kirepi vihmutus</t>
  </si>
  <si>
    <t>1097</t>
  </si>
  <si>
    <t>Koosa sovh Kirepi vihmutusobjekti ekspl andmise toimik</t>
  </si>
  <si>
    <t>Koosa sovh Kirepi vihmutus I ehitusjärjekord Tehniline Tööprojekt II köide Pumpla</t>
  </si>
  <si>
    <t>1096</t>
  </si>
  <si>
    <t>1097 A</t>
  </si>
  <si>
    <t>Koosa sovh Kirepi vihmutus I ehitusjärjekord Tehniline Tööprojekt V köide õhuliin</t>
  </si>
  <si>
    <t>Kirepi veehoidla</t>
  </si>
  <si>
    <t>Laanemäe, Rannu vald turbalasundid</t>
  </si>
  <si>
    <t>0079871</t>
  </si>
  <si>
    <t>V-6</t>
  </si>
  <si>
    <t>Kargaja jõgi (Metsakivi oja)</t>
  </si>
  <si>
    <t>Koosa sovh Kirepi vihmutus I ehitusjärjekord Tehniline Tööprojekt I köide elektrivarustus</t>
  </si>
  <si>
    <t>398</t>
  </si>
  <si>
    <t>Metsakivi oja reguleerimine Kirepi lõigus Tehniline tööprojekt</t>
  </si>
  <si>
    <t xml:space="preserve">Metsakivi oja reguleerimine Kirepi lõigus ekspl andmise  dok </t>
  </si>
  <si>
    <t>1098</t>
  </si>
  <si>
    <t>Väänastu-Saburi</t>
  </si>
  <si>
    <t>Kargaja jõgi (Metsakivi oja, Kiima -Võhkeniidu pkr ja haru kraavid)</t>
  </si>
  <si>
    <t>Kiimasoo-Võhkeniidu pea- ja harukraavide taastamise projekt</t>
  </si>
  <si>
    <t>500</t>
  </si>
  <si>
    <t>Melliste küla talude</t>
  </si>
  <si>
    <t>502</t>
  </si>
  <si>
    <t>Paju küla talude</t>
  </si>
  <si>
    <t>503</t>
  </si>
  <si>
    <t>504</t>
  </si>
  <si>
    <t>Erala küla</t>
  </si>
  <si>
    <t>505</t>
  </si>
  <si>
    <t>506</t>
  </si>
  <si>
    <t>Tartu valla Vorsti  talu elektrivarustuse parandamine, madalpinge projekt</t>
  </si>
  <si>
    <t>Vorsti</t>
  </si>
  <si>
    <t>Tartu valla Raadi valgustuse tööprojekt</t>
  </si>
  <si>
    <t>Rõngu vallaVambola talu täiendav elektrivarustus, Vambola haruliini ja alajaama sidumine</t>
  </si>
  <si>
    <t>Tartu valla  Erala küla 15 KV liin, mastalajaam ning madalpinged</t>
  </si>
  <si>
    <t>Rannu vallaPaju küla talude täiendav elektrivarustus, Sõõrikoja haruliini ja alajaama sidumine</t>
  </si>
  <si>
    <t>Mäksa valla Melliste küla talude täiendav elektrivarustus, MIKU haruliini ja alajaama sidumine</t>
  </si>
  <si>
    <t>Konguta valla Lepiku talu elektrivarustus</t>
  </si>
  <si>
    <t>Meoma küla "MOROSI" AJ</t>
  </si>
  <si>
    <t>Vara valla Meoma küla talude täiendav elektrivarustus MOROSI haruliini alajaama ja madalpinge sidumine (2 eks)</t>
  </si>
  <si>
    <t>508</t>
  </si>
  <si>
    <t>Vara valla  Virro talu Nõgesesaare mastalajaam ja ´liinid</t>
  </si>
  <si>
    <t>Virro talu Nõgese AJ</t>
  </si>
  <si>
    <t>509</t>
  </si>
  <si>
    <t>Tähtvere valla Tiksoja küla elektrivarust. Rek, alajaama ja õhuliini ehitus</t>
  </si>
  <si>
    <t>Tiksoja küla AJ rek</t>
  </si>
  <si>
    <t>Kooli,Saage, Käkki, Lassi, Pilsu</t>
  </si>
  <si>
    <t>Oru,Kämara-Hansu, Liivalaane, Vunni,Nõo v.,Pühamäe, Pae ,Kaerakõrre,Kivinurme;Laane, Annuka, Kalda,Tõsta, Verneri</t>
  </si>
  <si>
    <t>Vaino,Mukdeni,Koloniosti,, Laugealuse, Peetri, Yl v.,Rootsi,,Linnutare,Soosaaare,Ala-Kriisa, Männiku, Viinakoja, Rooma, Siimu-Antsu, Tammistu, Vainu Lilo ja Susike</t>
  </si>
  <si>
    <t>Viinapruuli, Ottise, Tõlvamäe, Voore, Mäeotsa, Vaino, Püti, Piiri</t>
  </si>
  <si>
    <t>Muri, Naha</t>
  </si>
  <si>
    <t>Kassi,Norra,Siimo, Tuisu, Makri, Toivoneni, Antsoni, Mällona,Kupu, Koidula, Soovere, Ülesoo, Mosna, Rattasepa, Piiri, Virro, Vahi küla</t>
  </si>
  <si>
    <t>Melliste, Meoma,Paju, Kobratu külade ja Tartu ning Konguta valla talude elektrivarustus</t>
  </si>
  <si>
    <t>55</t>
  </si>
  <si>
    <t>Luunja valla Jürivälja talu  el.seadmete ja inventariseerimise üleandmise vastuvõtu akt</t>
  </si>
  <si>
    <t>Vihavu MÜ Sangla peakraavi kuivendussüsteemide korrastamistööde projekt I köide seletuskiri</t>
  </si>
  <si>
    <t>Vihavu maaparandusühistu Sangla peakraavi vesikonna kuivendussüsteemide korrastamistöde  projekt I osa</t>
  </si>
  <si>
    <t>A</t>
  </si>
  <si>
    <t>Tartu maakonna Vända (Nõlva) peakraavi puhastuslodu tööprojekt</t>
  </si>
  <si>
    <t>Kärkna II</t>
  </si>
  <si>
    <t>Sootaga sovhoosi maaparandus ekspluatatsiooni andmise akt</t>
  </si>
  <si>
    <t>nr 5-10</t>
  </si>
  <si>
    <t>Kalmeri talu maaparanduse projekt</t>
  </si>
  <si>
    <t>Kalmeri</t>
  </si>
  <si>
    <t>Kitse talu maaparanduse projekt  3 eks.</t>
  </si>
  <si>
    <t>Sootaga sovhoosi Kärkna II drenaaźisüsteemide ekspluatatsiooni andmise dokumentatsioon</t>
  </si>
  <si>
    <t>MP1053/64-4</t>
  </si>
  <si>
    <t>Sootaga sovhoosi Kärkna osak. kuivendusobjekti ekspluatatsiooni dokumentatsioon</t>
  </si>
  <si>
    <t>203a</t>
  </si>
  <si>
    <t xml:space="preserve">Sootaga sovhoosi Kärkna osakonna maaparanduse tööjoonised II järjekorra täiendavatele töödele </t>
  </si>
  <si>
    <t>PP-203a</t>
  </si>
  <si>
    <t xml:space="preserve">Sootaga sovhoosi maaparanduse Kärkna II ekspluatatsiooni andmise dokumentatsioon </t>
  </si>
  <si>
    <t>Sootaga sovhoosi Kärkna II objekti kompleksremondi tööprojekt</t>
  </si>
  <si>
    <t>Tõravere</t>
  </si>
  <si>
    <t>Allika talu tiikide projekt 2 eks.</t>
  </si>
  <si>
    <t>Nõo valla Meeri küla Lootuse kinnistu Tiigi puhastamise ja laiendamise mõõdistusprojekt</t>
  </si>
  <si>
    <t>Lootuse</t>
  </si>
  <si>
    <t>Terkari, Lalli</t>
  </si>
  <si>
    <t>Järiste</t>
  </si>
  <si>
    <t>Märdi katastriüksuse  52801:001:0150) kastmisvee tiigi projekt</t>
  </si>
  <si>
    <t>Märdi</t>
  </si>
  <si>
    <t xml:space="preserve"> 08/2009</t>
  </si>
  <si>
    <t>Kraavivahe katastriüksuse (52801:0011:0376 vihmutustiigi projekt</t>
  </si>
  <si>
    <t>Kraavivahe</t>
  </si>
  <si>
    <t>68/2005</t>
  </si>
  <si>
    <t>Nõo</t>
  </si>
  <si>
    <t xml:space="preserve">Sootaga sovhoos Kärkna II maaparanduse kompleksremont </t>
  </si>
  <si>
    <t>MS-88</t>
  </si>
  <si>
    <t>Sootaga sovh.Kärkna osak.Tülbasoo maaparandusprojekt (ühestaadiumiline)</t>
  </si>
  <si>
    <t>A-2459</t>
  </si>
  <si>
    <t>Kärkna III</t>
  </si>
  <si>
    <t xml:space="preserve">Tülbasoo peakraav, Lajuoja peakraav </t>
  </si>
  <si>
    <t>PP-351</t>
  </si>
  <si>
    <t>Sootaga sovhoosi Tülbasoo maaparanduse ekspluatatsiooni andmise dokumentatsioon</t>
  </si>
  <si>
    <t>Luha metsakuivenduse projekt ja  uurimistööde aruanne, Unipiha küla</t>
  </si>
  <si>
    <t>07-01</t>
  </si>
  <si>
    <t>Luha</t>
  </si>
  <si>
    <t>Sootaga sovhoosi Kärkna osakonna Tülbasoo massiivi maaparandusprojekt(ühestaadiumiline)</t>
  </si>
  <si>
    <t>Tülbasoo peakraav, Lajuoja peakraav</t>
  </si>
  <si>
    <t>Kärkna IV</t>
  </si>
  <si>
    <t>8320/PP-204</t>
  </si>
  <si>
    <t>Tartu rajooni Sootaga sovhoosi objektil Kärkna IV 1960.a. ehitatud drenaaźisüsteemide ekspluatatsiooni andmise dokumentatsioon</t>
  </si>
  <si>
    <t>Sovhoos Sootaga Kärkna IV osa drenaaźisüsteemide ekspluatatsiooni andmise dokumentatsioon</t>
  </si>
  <si>
    <t>Sovhoos Sootaga IV osa drenaaźsüsteemide ekspluatatsiooni andmise dokumentatsioon</t>
  </si>
  <si>
    <t>Tartu rajooni "Sootaga sovhoosi" Kärkna IV maaparandusobjekti ekspluatatsiooni andmise dokumentatsioon</t>
  </si>
  <si>
    <t>PP-204</t>
  </si>
  <si>
    <t>Sootaga sovhoosi maaparandus Kärkna IV ekspluatasiooni andmise dokumentatsioon</t>
  </si>
  <si>
    <t>Sootaga sovhoosi maaparanduse Kärkna IV ekspluatasiooni andmise dokumentatsioon</t>
  </si>
  <si>
    <t>P/a "Avangard" Labi III objekti maaparanduse projekt</t>
  </si>
  <si>
    <t>Labi</t>
  </si>
  <si>
    <t>MV-610</t>
  </si>
  <si>
    <t>Avangard kolhoosi maaparanduse Labi I ekspluatatsiooni andmise dokumentatsioon</t>
  </si>
  <si>
    <t>MV-373</t>
  </si>
  <si>
    <t>P/a Avangard drenaaźkuivenduse ekspluatatsiooni andmise dokumentatsioon</t>
  </si>
  <si>
    <t xml:space="preserve">P/a "Avangard" Labi III maaparandusobjekti ekspluatatsiooni andmise dokumentatsioon </t>
  </si>
  <si>
    <t>Sootaga sovhoosi Lammiku objekti maaparandusprojekt</t>
  </si>
  <si>
    <t>Lammiku</t>
  </si>
  <si>
    <t>Muda-Amme pkr, Kruusaaugu pkr</t>
  </si>
  <si>
    <t>Sootaga sovhoosi Lammiku maaparanusobjekti ekspluatatsiooni andmise dokumentatsioon</t>
  </si>
  <si>
    <t>Lilo</t>
  </si>
  <si>
    <t xml:space="preserve">Annuse-Aru pkr, Preedioja pkr, </t>
  </si>
  <si>
    <t xml:space="preserve">P/a Zdanovi nim "Lepiku" maaparanduse ühestaadiumiline projekt </t>
  </si>
  <si>
    <t>M. Härma nim. kolhoosi Lilo objekti maaparanduse kompleks-kapitaalremont tööprojekt</t>
  </si>
  <si>
    <t>M. Härma nim. kolhoos Lilo kapitaalne kompleksremont</t>
  </si>
  <si>
    <t>MS-153</t>
  </si>
  <si>
    <t>M. Härma nim. sovhoosi Preediojaäärse detailkuivenduse ekspluatatsiooni andmise akt</t>
  </si>
  <si>
    <t>M. Härma nim. kolhoosi maaparandusobjekti ekspluatatsiooni andmise dokumentatsioon</t>
  </si>
  <si>
    <t xml:space="preserve">M. Härma nim. kolhoosi maaparanduse ekspluatatsiooni andmise dokumentatsioon </t>
  </si>
  <si>
    <t>A-1247</t>
  </si>
  <si>
    <t>Lilu talu maaparanduse ekspluatatsiooni andmise dokumentatsioon</t>
  </si>
  <si>
    <t>Liivaku-Lilo</t>
  </si>
  <si>
    <t>TA-78</t>
  </si>
  <si>
    <t xml:space="preserve">Lilu talu maaparanduse tööprojekt </t>
  </si>
  <si>
    <t>P-25-90</t>
  </si>
  <si>
    <t>Annuse-Aru pkr, Preedioja harukraav</t>
  </si>
  <si>
    <t>M. Härma nimelise kolhoosi Lubja II maaparanduse ekspluatatsiooni andmise dokumentatsioon</t>
  </si>
  <si>
    <t>Lubja</t>
  </si>
  <si>
    <t>M. Härma nim. kolhoosi maaparanduse objekt "Soosaare" ekspluatatsiooni andmise dokumentatsioon</t>
  </si>
  <si>
    <t>M.Härma kolh.Lubja II maaparandus tehniline tööprojekt</t>
  </si>
  <si>
    <t xml:space="preserve">Lubja </t>
  </si>
  <si>
    <t xml:space="preserve">Lubjaoja </t>
  </si>
  <si>
    <t>P/a Zdanovi nim. maaparanduse ühestaadiumiline projekt</t>
  </si>
  <si>
    <t>P/a Zdanovi nim. vana drenaaźi taastamise ühestaadiumiline projekt</t>
  </si>
  <si>
    <t>MV-284</t>
  </si>
  <si>
    <t>PP-</t>
  </si>
  <si>
    <t>Lubja-Preedioja massiivi maaparanduse projektülesanne I köide</t>
  </si>
  <si>
    <t xml:space="preserve">Lubja oja , Annuse-Aru kraav, Preedi oja </t>
  </si>
  <si>
    <t>M. Härma nim. kolhoosi Väägvere I-II objekti kultuurtehnika ekspluatatsiooni andmise dokumentatsioon</t>
  </si>
  <si>
    <t>Lüüsa-Taabri</t>
  </si>
  <si>
    <t xml:space="preserve">Ätte-Tammistu pkr, Tammistu-Kaarli pkr, </t>
  </si>
  <si>
    <t>1066a</t>
  </si>
  <si>
    <t>M. Härma nim. kolhoos Lüüsa-Taabri maaparanduse tehniline tööprojekt</t>
  </si>
  <si>
    <t xml:space="preserve">Ätte-Tammistu pkr, Vara oja, </t>
  </si>
  <si>
    <t>M.Härma Lüüsa-Taabri maaparanduse kompl. Nr 1</t>
  </si>
  <si>
    <t>M. Härma nim. kolhoos Lüüsa-Taabri maaparandus osaliselt kompleks 2 ja 4</t>
  </si>
  <si>
    <t>M. Härma nim. kolhoos Lüüsa-Taabri maap. kompleks 3</t>
  </si>
  <si>
    <t>M. Härma nim. kolhoos Lüüsa-Taabri maap. Lõplikult kompleks nr. 4 ja 5</t>
  </si>
  <si>
    <t>1203792/73203</t>
  </si>
  <si>
    <t>M. Härma kolhoos Lüüsa-Taabri osaline kompleks nr 2</t>
  </si>
  <si>
    <t xml:space="preserve">Lüüsa-Taabri </t>
  </si>
  <si>
    <t>P/a Tammistu "Lüüsa" kuivendussüsteemide taastamise projekt</t>
  </si>
  <si>
    <t>Sootaga sovhoos Ranna-Maramaa maap. Lõplikulr kompl. Nr 3</t>
  </si>
  <si>
    <t>Maramaa</t>
  </si>
  <si>
    <t>Sootaga sovhoosi Ranna-Maramaa kultuurtehnika objekti ekspluatatsiooni andmise dokumentatsioon</t>
  </si>
  <si>
    <t>Sootaga sovhoos Ranna-Maramaa maap. Osaliselt kompl. Nr 1</t>
  </si>
  <si>
    <t>Sootaga sovhoos Ranna-maramaa maap. Kompleks nr 2</t>
  </si>
  <si>
    <t>Sootaga sovh.Ranna-Maramaa maap. Tehniline tööprojekt</t>
  </si>
  <si>
    <t>Sootaga sovh.Metsnuka maap. tehniline tööprojekt</t>
  </si>
  <si>
    <t>Metsanuka</t>
  </si>
  <si>
    <t xml:space="preserve">Kossarti oja, Muda-Amme pkr, </t>
  </si>
  <si>
    <t>Sootaga sovhoosi Metsanuka maaparanduse osaliselt ekspluatatsiooni andmise dokumentatsioon</t>
  </si>
  <si>
    <t>Sootaga sovhoosi Metsanuka maaparanduse objekti lõplik ekspluatatsiooni andmise dokumentatsioon</t>
  </si>
  <si>
    <t xml:space="preserve">Sootaga sovhoos Metsanurga objekti kultuurtehnika </t>
  </si>
  <si>
    <t>M. Härma nim. kolhoos Muri-Aidasoo maaparanduse kompleks nr.1</t>
  </si>
  <si>
    <t>M. Härma nim. kolhoos Murisoo-Aidasoo maaparandus kompl. Nr 2</t>
  </si>
  <si>
    <t xml:space="preserve">M. Härma nimelise kolhoosi Murisoo  kultuurtehnika objekt </t>
  </si>
  <si>
    <t>M. Härma nim. kolhoosi Murisoo-Aidasoo maap. Kompleks nr 1</t>
  </si>
  <si>
    <t xml:space="preserve">M. Härma nim. kolhoos Murisoo-Aidasoo maaparandusobjekti lõplik kompl. Nr 3 </t>
  </si>
  <si>
    <t>Muri -aidasoo</t>
  </si>
  <si>
    <t>M. Härma nim.kolhoosi Aidasoo maaparanduse ekspluatatsiooni andmise dokumentatsioon</t>
  </si>
  <si>
    <t>M. Härma nim. kolhoosi Muriküla detailkuivendus</t>
  </si>
  <si>
    <t>M. Härma nim. Muri-Aidasoo objektil 1960.a. ehitatud kuivendusvõrgu ekspluatatsiooni andmise dokumentatsioon</t>
  </si>
  <si>
    <t>M. Härma nim. kolhoos Vesneri maaparanduse rek. Lõplik kompl. 2,3 ja 4</t>
  </si>
  <si>
    <t>Vesneri</t>
  </si>
  <si>
    <t>M. Härma nim. kolhoosi Vesneri maaparandusobjekti osaliselt kompleks nr 1</t>
  </si>
  <si>
    <t>M. Härma nim. kolhoosi Vesneri maaparanduse rek. Tööprojekt</t>
  </si>
  <si>
    <t>M.Härma kolh.Vesneri maapar.rekonstr. Ehitusgeoloogiliste uurimiste aruanne</t>
  </si>
  <si>
    <t>M. Härma nim p/a Vesneri maaparandus taastamise ekspluatatsiooni andmise dokumentatsioon</t>
  </si>
  <si>
    <t>KR-14</t>
  </si>
  <si>
    <t>M. Härma nim. Vana drenaaźi taastamine ekspluatatsiooni andmise dokumentatsioon</t>
  </si>
  <si>
    <t>M. Härma nim. kolhoosi Lubjaoja massiiv objektil 1960.a. ehitatud kuivendusvõrgu ekspluatatsiooni andmise dokumentatsioon</t>
  </si>
  <si>
    <t>M.Härma nim.kolh.(Zdanov) ühestaadiumiline projekt</t>
  </si>
  <si>
    <t>Õvi-Nõela</t>
  </si>
  <si>
    <t>A-4978-ak</t>
  </si>
  <si>
    <t>Sootaga sovhoosi maaparanduse Õvi II ekspluatatsiooni andmise dokumentatsioon</t>
  </si>
  <si>
    <t>Sootaga sovhoosi Õvi-Nõela II maaparandusobjekti ekspluatatsiooni andmise dokumentatsioon</t>
  </si>
  <si>
    <t>Sootaga sovhoosi Emajõe osakonna Õvi-Nõela I maaparandusobjekti ekspuatatsiooni andmise dokumentatsioon</t>
  </si>
  <si>
    <t>Sootaga sovhoosi Emajõe osakonna Õvi-Nõela II maaparandusobjekt ekspluatatsiooni andmise dokumentatsioon</t>
  </si>
  <si>
    <t>A-4978</t>
  </si>
  <si>
    <t>Sootaga sovhoosi Emajõe osakonna Õvi-Nõela maaparandusobjekti sisetee ekspluatatsiooni andmise dokumentatsioon</t>
  </si>
  <si>
    <t>Sootaga sovhoosi Õvi-Nõela kultuurtehnilised tööd</t>
  </si>
  <si>
    <t>Sootaga sovhoosi maaparanduse Õvi-Nõela I ekspluatatsiooni andmise dokumentatsioon</t>
  </si>
  <si>
    <t>Sootaga sovhoosi Õve-Nõela II maaparandusobjekti ekspluatatsiooni andmise dokumentatsioon</t>
  </si>
  <si>
    <t>P/a "Avangardi" Äksi maaparandusobjekti eksplutatsiooni andmise dokumentatsioon</t>
  </si>
  <si>
    <t>MV-804</t>
  </si>
  <si>
    <t>Avangardi kolhoosi Puhtaleiva kultuurtehniliste tööde ekspluatatsiooni andmise toimik</t>
  </si>
  <si>
    <t>Äksi-A</t>
  </si>
  <si>
    <t>MV-1493</t>
  </si>
  <si>
    <t>Sootaga sovh.   Äksi   kultuurtehniliste tööde tööprojekt</t>
  </si>
  <si>
    <t>Äksi</t>
  </si>
  <si>
    <t>Sovhoos Sootaga Äksi maaparandusobjekti eksplutatsiooni andmise dokumentatsioon</t>
  </si>
  <si>
    <t>MV-228</t>
  </si>
  <si>
    <t>Sootaga sovhoosi Äksi heinamaa ekspluatatsiooni andmise dokumentatsioon</t>
  </si>
  <si>
    <t>Sootaga sovhoosi sootaga osakonna maaparanduse rekonstrueerimise ekspluatatsiooni andmise dokumentatsioon</t>
  </si>
  <si>
    <t>KR-42</t>
  </si>
  <si>
    <t>Sootaga sovhoosi Sootaga osakonna maaparanduse objekti rekonstrueerimise projekt</t>
  </si>
  <si>
    <t>Sootaga sovh. Äksi heinamaa  maaparanduse ühestaadiumiline projekt</t>
  </si>
  <si>
    <t>EPA ÕKM  Eerika siseteede ühestaadiumiline projekt</t>
  </si>
  <si>
    <t>Eerika</t>
  </si>
  <si>
    <t>EPA ÕKM  Eerika  maaparanduse ühestaadiumiline projekt</t>
  </si>
  <si>
    <t>MV-307</t>
  </si>
  <si>
    <t xml:space="preserve">Tartu   MMJ terit. Kuivendusprojekt </t>
  </si>
  <si>
    <t>Tartu Eksperimentaalsovhoos I osa drenaaźisüsteemide ekspluatatsiooni andmise dokumentatsioon</t>
  </si>
  <si>
    <t>Eksperimentaal I</t>
  </si>
  <si>
    <t>A-542</t>
  </si>
  <si>
    <t>Tartu Eksperimentaalsovhoos I osa maaparanduse ekspluatatsiooni andmise dokumentatsioon</t>
  </si>
  <si>
    <t>Tartu Eksperimentaalsovhoosi I osa drenaaźisüsteemide ekspluatatsiooni andmise dokumentatsioon</t>
  </si>
  <si>
    <t>A-543</t>
  </si>
  <si>
    <t>Tartu näidissovhoosi eksperimentaal I osa lahtise kraavitusega objekti ekspluatatsiooni andmise dokumentatsioon</t>
  </si>
  <si>
    <t>A-542, PP-221</t>
  </si>
  <si>
    <t>Tartu Näidissovhoosi Vorbuse-Rahinge kultuurtehniliste tööde ekspluatatsiooni võtmise toimik</t>
  </si>
  <si>
    <t>MV-619</t>
  </si>
  <si>
    <t>III-388-547</t>
  </si>
  <si>
    <t xml:space="preserve">Eksperimentaal I </t>
  </si>
  <si>
    <t>P/a "Vaba Elu" 68 ha maaparandus Vorbuse k/n</t>
  </si>
  <si>
    <t>Tartu Eksperimentsovh. maap. I osa (ühestaadiumiline)</t>
  </si>
  <si>
    <t>Eksperimentaal II</t>
  </si>
  <si>
    <t>Eksperimentaalsovhoosi II osa ekspluatatsiooni andmise dokumentatsioon</t>
  </si>
  <si>
    <t>A-542, PP-223</t>
  </si>
  <si>
    <t>Tartu Eksperimentaalsovhoosi maaparandus II osa ekspluatatsiooni andmise dokumentatsioon</t>
  </si>
  <si>
    <t>Eksperimentaal III-IV</t>
  </si>
  <si>
    <t>Tartu Eksperimentaalsovhoosi III-IV osa drenaaźisüsteemide ekspluatsiooni andmise dokumentatsiiin</t>
  </si>
  <si>
    <t>A-543, PP-219</t>
  </si>
  <si>
    <t>Tartu Eksperimentaalsovhoos III-IV osa drenaaźisüsteemide ekspluatatsiooni andmise dokumentatsioon</t>
  </si>
  <si>
    <t>Ilmatsalu sovhoosi ekspluatatsiooni andmise akt</t>
  </si>
  <si>
    <t>Ilmatsalu maaparanduse objekti kultuurtehniliste tööde ekspluatatsiooni andmise toimik</t>
  </si>
  <si>
    <t>MV-774</t>
  </si>
  <si>
    <t>Tartu Eksperimentaalsovhoosi maaparanduse projekt III ja IV osa</t>
  </si>
  <si>
    <t>Tartu näidissovhoosi maaparanduse "Emajõe" äärne ekspluatatsiooni andmise dokumentatsioon</t>
  </si>
  <si>
    <t>MV-308a</t>
  </si>
  <si>
    <t>308a</t>
  </si>
  <si>
    <t>Tartu Näidissovhoosi Vorbuse osakonna Emajõe äärne maaparanduse ühestaadiumiline projekt</t>
  </si>
  <si>
    <t>MV-308</t>
  </si>
  <si>
    <t xml:space="preserve">Tartu NS Haage I maap. I osa </t>
  </si>
  <si>
    <t>Haage I</t>
  </si>
  <si>
    <t>A-4533</t>
  </si>
  <si>
    <t>Tartu näidissovhoosi Haage I objekti maaparanduse rekonstrueerimise ekspluatatsiooni andmise dokumentatsioon</t>
  </si>
  <si>
    <t>Tartu näidissovhoosi Haage I objekti rekonstrueerimise projekt</t>
  </si>
  <si>
    <t>PP-596/A-4928</t>
  </si>
  <si>
    <t>Tartu näidissovhoosi Haage I maaparandusobjekti ekspluatatsiooni andmise dokumentatsioon</t>
  </si>
  <si>
    <t>Tartu sovhoosi maaparandusobjekti Haage II-Nurme ekspluatatsioon andmise dokumentatsioon</t>
  </si>
  <si>
    <t>Haage II (Nurme +Prüüsi)</t>
  </si>
  <si>
    <t>A-4928</t>
  </si>
  <si>
    <t>Tartu Näidissovhoosi Haage II maaparanduspbjekti "Prüüsi" ekspluatatsiooni andmise dokumentatsioon</t>
  </si>
  <si>
    <t>Haage II( Nurme +Prüüsi)</t>
  </si>
  <si>
    <t>Kõrvesoo peakraav</t>
  </si>
  <si>
    <t>Haage III</t>
  </si>
  <si>
    <t>Tartu Näidissovhoos Haage III maaparandus Kõpla maaparandus</t>
  </si>
  <si>
    <t>Tartu Näidissovhoosi Kõpla maaparandusobjekti lõplik ekspluatatsiooni andmise dokumentatsioon</t>
  </si>
  <si>
    <t xml:space="preserve">Rahinge peakraav, Haage oja, </t>
  </si>
  <si>
    <t>Hiiemetsa</t>
  </si>
  <si>
    <t>Vorbuse II pkr</t>
  </si>
  <si>
    <t>Hiiemetsa maaparandusobjekti ekspluatatsiooni andmise dokumentatsioon</t>
  </si>
  <si>
    <t xml:space="preserve">Ilmatsalu I </t>
  </si>
  <si>
    <t>Tartu raj. sovh. Tartu Eksperimentaal Ilmatsalu I objektil 1960.a. ehitatud kuivendusvõrgu ekspluatatsiooni andmise dokumentatsioon</t>
  </si>
  <si>
    <t>Ilmatsalu I</t>
  </si>
  <si>
    <t xml:space="preserve">Ilmatsalu sovhoosi maaparandusprojekti tööjoonised </t>
  </si>
  <si>
    <t>MP-899/124-1</t>
  </si>
  <si>
    <t>Ilmatsalu II</t>
  </si>
  <si>
    <t>Tartu Eksperimentaalsovhoosi objektil Ilmatsalu V-VI 1960.a. ehitatud drenaaźisüsteemide ekspluatatsiooni andmise dokumentatsioon</t>
  </si>
  <si>
    <t>MP-1061/174-3</t>
  </si>
  <si>
    <t>Drenaaźisüsteemide ekspluatatsiooni andmise dokumentatsioon</t>
  </si>
  <si>
    <t>Kirovi-Tõnise</t>
  </si>
  <si>
    <t>850A</t>
  </si>
  <si>
    <t>P/a "Kirovi" maaparanduse ekspluatatsiooni andmise dokumentatsioon</t>
  </si>
  <si>
    <t>PP-173</t>
  </si>
  <si>
    <t>72301/A-4928</t>
  </si>
  <si>
    <t>Tartu Näidissovhoosi Kohu-Kurvitsa maaparandusobjekti ekspluatatsiooni andmise toimik</t>
  </si>
  <si>
    <t>Tartu Näidissovhoosi maaparanduse Kodu-Kulli ekspluatatsiooni andmise dokumentatsioon</t>
  </si>
  <si>
    <t>Kodu-Kulli</t>
  </si>
  <si>
    <t>A-4123</t>
  </si>
  <si>
    <t>Keskuse IV</t>
  </si>
  <si>
    <t>Keskuse III</t>
  </si>
  <si>
    <t>Koosa paisvärv (Koosa veskipais NPT 47,38)</t>
  </si>
  <si>
    <t>Tartu Näidissovhoosi Kodukulli maaparandusobjekti ekspluatatsiooni andmise dokumentatsioon</t>
  </si>
  <si>
    <t>Tartu NS  Kodu-Kulli maap. (seletuskiri, finants-eelarvelised arvutused ja graafiline osa)</t>
  </si>
  <si>
    <t xml:space="preserve">Rahinge peakraav, </t>
  </si>
  <si>
    <t>Rahinge peakraav</t>
  </si>
  <si>
    <t>Tartu Näidissovhoosi "Kodu-Kulli" maaparandusprojekt (seletuskiri, finants-eelarvelised arvutused ja graafiline osa</t>
  </si>
  <si>
    <t>402a</t>
  </si>
  <si>
    <t>Krõõla</t>
  </si>
  <si>
    <t>Tartu NS Krõõla maaparandusehitise hüdrogeoloogia aruanne</t>
  </si>
  <si>
    <t>Tartu Näidissovhoos Krõõla maaparandus hüdrogeoloogia algdokumentatsioon</t>
  </si>
  <si>
    <t>Tartu Näidissovhoosi Krõõla maaparandusehitis. Hüdrogeoloogia aruanne</t>
  </si>
  <si>
    <t>Tartu Näidissovhoosi Krõõla maaparanduse I kompleksi ekspluatatsiooni andmise toimik</t>
  </si>
  <si>
    <t>Tartu Näidissovhoosi Krõõla maaparanduse II kompleksi ekspluatatsiooni andmise toimik</t>
  </si>
  <si>
    <t>Tartu Näidissovhoos Krõõla maaparanduse III kompleks</t>
  </si>
  <si>
    <t>Tartu Näidissovhoosi Krõõla maaparanduse tehniline tööprojekt</t>
  </si>
  <si>
    <t>Tartu Näidissovhoosi Kõrvesoo rekonstrueerimise projekt</t>
  </si>
  <si>
    <t>Kõrvesoo</t>
  </si>
  <si>
    <t>Tartu Näidissovhoosi Kõrvesoo rekonstrueerimise ekspluatatsiooni andmise dokumentatsioon</t>
  </si>
  <si>
    <t>KR-53</t>
  </si>
  <si>
    <t>Tartu Näidissovhoosi Kõrvesoo maaparandusobjekti ekspluatatsiooni andmise dokumentatsioon</t>
  </si>
  <si>
    <t>Tartu NS Kärevere II maaparanduse tööprojekt</t>
  </si>
  <si>
    <t>Kärevere</t>
  </si>
  <si>
    <t>1234871-MP</t>
  </si>
  <si>
    <t>Naelavere oja</t>
  </si>
  <si>
    <t>1456</t>
  </si>
  <si>
    <t>Lahepera järve sapropeelitootmise kompleks tööprojekt</t>
  </si>
  <si>
    <t>Lahepera sapropeeli tootmine</t>
  </si>
  <si>
    <t>Selitid, torustikud, teed</t>
  </si>
  <si>
    <t>Lahepera järve sapropeelitootmise kompleksehitusgeoloogia aruanne</t>
  </si>
  <si>
    <t>Lahepera järve sapropeelitootmise kalkad</t>
  </si>
  <si>
    <t xml:space="preserve">Lahepera järve sapropeelitootmise kompleks ekspl toimik </t>
  </si>
  <si>
    <t>1457</t>
  </si>
  <si>
    <t>Lahepera järve sapropeelitootmise kompleks tööprojekt (Elektrivarustus)</t>
  </si>
  <si>
    <t>Lahepera järve sapropeelitootmise kompleks Võrdlusvariandid IV köide</t>
  </si>
  <si>
    <t xml:space="preserve">Kalev Raadla </t>
  </si>
  <si>
    <t>Välja antud</t>
  </si>
  <si>
    <t>välja andmise kuupäev</t>
  </si>
  <si>
    <t>Tagasi toodud kuupäev</t>
  </si>
  <si>
    <t>Tartu Näidissovhoosi Kärevere maap. Objekti ekspluatatsiooni andmise dokumentatsioon</t>
  </si>
  <si>
    <t>MV-946</t>
  </si>
  <si>
    <t xml:space="preserve">Tartu Näidissovhoos Kärevere II maaparandusobjekt </t>
  </si>
  <si>
    <t>MV-1675</t>
  </si>
  <si>
    <t xml:space="preserve">Tartu Näidissovhoosi Kärevere objekti maaparandus </t>
  </si>
  <si>
    <t>Tartu Näidissovhoosi Kärnise maaparanduse objekti ekspluatatsiooni andmise toimik</t>
  </si>
  <si>
    <t>Kärnise</t>
  </si>
  <si>
    <t>Suda pkr, Tamme-Prosta pkr</t>
  </si>
  <si>
    <t>Metsaküla</t>
  </si>
  <si>
    <t>Metsaküla maaparandusobjekti ekspluatatsiooni andmise toimik</t>
  </si>
  <si>
    <t>A-6217</t>
  </si>
  <si>
    <t>Vorbuse II peakraav, Vorbuse II harukraav</t>
  </si>
  <si>
    <t>Kärnise-Soometsa</t>
  </si>
  <si>
    <t>eesvoolu pikiprofiilide arv</t>
  </si>
  <si>
    <t>Suda pkr, Hiie kraav, Vorbuse pkr</t>
  </si>
  <si>
    <t>Tartu Näidissovhoosi Kärnise-Soometsa maaparanduse tehniline tööprojekt</t>
  </si>
  <si>
    <t>72355/70376</t>
  </si>
  <si>
    <t xml:space="preserve">Suda pkr, Vorbuse pkr, Hiie kraav </t>
  </si>
  <si>
    <t>Tartu Näidissovhoosi Kärnise-Soometsa maaparandusobjekti 1. objekti lõpliku ekspluatatsiooni andmise dokumentatsioon</t>
  </si>
  <si>
    <t>Tartu Näidissovhoosi Kärnise-Soometsa maaparandusobjekti 2. objekti (Suda) lõpliku ekspluatatsiooni andmise toimik</t>
  </si>
  <si>
    <t>Tartu Näidissovhoosi Kärnise-Soometsa ekspluatatsiooni tee ekspluatatsiooni ehitamise dokumentatsioon</t>
  </si>
  <si>
    <t>Tartu Näidissovhoosi Kärnise-Soometsa kultuurtehnika ekspluatatsiooni andmise dokumentatsioon</t>
  </si>
  <si>
    <t>MV-1105</t>
  </si>
  <si>
    <t>tartu Näidissovhoosi Kärnise-Soometsa maaparandusobjekti osalise ekspluatatsiooni andmise dokumentatsioon</t>
  </si>
  <si>
    <t>Tartu Näidissovhoosi Kärnise-Soometsa maaparandusojekti ekspluatatsiooni andmise toimik</t>
  </si>
  <si>
    <t>Tartu Näidissovhoosi Mudaniku maaparandus ekspluatatsiooni andmise toimik</t>
  </si>
  <si>
    <t>Mudaniku</t>
  </si>
  <si>
    <t>Tartu Näidissovhoosi Mudaniku maaparandus Hüdrogeoloogia algdokumentatsioon</t>
  </si>
  <si>
    <t>Tartu NS Mudaniku maaparandusehitis hüdrogeoloogia aruanne</t>
  </si>
  <si>
    <t>6-205</t>
  </si>
  <si>
    <t>Näidis I-II, III Rahinge pkr</t>
  </si>
  <si>
    <t>A-1216</t>
  </si>
  <si>
    <t>Tartu Näidissovhoosi I osa drenaaźobjekti ekspluatatsiooni andmise dokumentatsioon</t>
  </si>
  <si>
    <t>Näidise I-II, III, Rahinge pkr</t>
  </si>
  <si>
    <t>A-1216, PP-268</t>
  </si>
  <si>
    <t>Tartu Näidissovhoosi maaparandusobjekti ekspluatatsiooni andmise dokumentatsioon</t>
  </si>
  <si>
    <t>tartu Näidissovhoosi maaparanduse Näidis II ekspluatatsiooni andmise dokumentatsioon</t>
  </si>
  <si>
    <t xml:space="preserve">Tartu Näidis-Katsesovhoosi Rahinge osakonna maaparandus projekt (ühestaadiumiline), seletuskiri, finants-eelarvelised arvutused ja graafiline osa. </t>
  </si>
  <si>
    <t>268a</t>
  </si>
  <si>
    <t>Tartu Näidissovhoosi maaparanduse Näidis III osa ekspluatatsiooni andmise dokumentatsioon</t>
  </si>
  <si>
    <t>A-1216, PP-270</t>
  </si>
  <si>
    <t>Tartu Näidissovhoosi IV maaparandusobjekti ekspluatatsiooni andmise toimik</t>
  </si>
  <si>
    <t>Näidis IV</t>
  </si>
  <si>
    <t>A-2461, PP-364</t>
  </si>
  <si>
    <t>Tartu Näidissovhoosi maaparanduse Näidis IV ekspluatatsiooni andmise dokumentatsioon</t>
  </si>
  <si>
    <t>A-2461, PP-365</t>
  </si>
  <si>
    <t>Taru NS Rahinge osak.maap.  Näidis IV osa</t>
  </si>
  <si>
    <t>A-2461</t>
  </si>
  <si>
    <t>Tartu Näidissovhoosi Näidis V maaparandusobjekti ekspluatatsiooni andmise toimik</t>
  </si>
  <si>
    <t>Näidis V</t>
  </si>
  <si>
    <t>A-5038, A-2461, PP-371</t>
  </si>
  <si>
    <t>Taru NS Rahinge osak.maap.  V osa</t>
  </si>
  <si>
    <t>74308/71201</t>
  </si>
  <si>
    <t>Pakla I</t>
  </si>
  <si>
    <t>Tartu Näidissovhoosi Pakla I (Parkla-Lina) maaparandusobjekti ekspluatatsiooni andmise lõplik dokumentatsioon</t>
  </si>
  <si>
    <t>Tartu Näidissovhoosi Pakla I ekspluatatsioonitee ekspluatatsiooni andmise dokumentatsioon</t>
  </si>
  <si>
    <t>Tartu Näidissovhoosi Pakla I Hõbearu-Põltsamaa objekti lõpliku maaparanduse ekspluatatsiooni andmise dokumentatsioon</t>
  </si>
  <si>
    <t>74308/71202</t>
  </si>
  <si>
    <t>Tartu Näidissovhoosi Pakla II maaparnduse tehniline tööprojekt(ümberprojekteerimine)</t>
  </si>
  <si>
    <t>76299/72011</t>
  </si>
  <si>
    <t xml:space="preserve">Rõhu oja, </t>
  </si>
  <si>
    <t>949a</t>
  </si>
  <si>
    <t>Tungla pkr, Pakla pkr</t>
  </si>
  <si>
    <t>Tartu Näidissovhoosi Pakla II maaparanduse ekspluatatsiooni andmise dokumentatsioon</t>
  </si>
  <si>
    <t>Pakla II</t>
  </si>
  <si>
    <t>Tartu Näidissovhoosi Pakla-II maaparandusehitise hüdrogeoloogia aruanne</t>
  </si>
  <si>
    <t>Tartu Näidissovhoosi Pakla II maaparanduse tehniline tööprojekt</t>
  </si>
  <si>
    <t>Sauna pkr</t>
  </si>
  <si>
    <t>Tartu Näidissovhoosi Pakla-II maaparandusehitise hüdrogeoloogia aruanne ja algdokumentatsioon</t>
  </si>
  <si>
    <t>Rõhu</t>
  </si>
  <si>
    <t>Tartu Näidissovhoosi Rõhu maaparandusobjekti ekspluatatsiooni andmise dokumentatsioon</t>
  </si>
  <si>
    <t>71352/69382</t>
  </si>
  <si>
    <t>Tartu Näidissovhoosi Rõhu maaparanduse osaline ekspluatatsiooni andmise dokumentatsioon</t>
  </si>
  <si>
    <t>Ilmatsalu sovhoosi Rõhu osakonna sigalate ümbruse kuivenduse projekt</t>
  </si>
  <si>
    <t>Kõrvesoo pkr, Tungla pkr, Rõhu oja</t>
  </si>
  <si>
    <t>Tähtvere Katsebaasi Vorbuse osakonna drenaaźisüsteemide ekspluatatsiooni andmise dokumentatsioon</t>
  </si>
  <si>
    <t>MV-151</t>
  </si>
  <si>
    <t>Tartu NS Tenno maaparanduse tehniline tööprojekt</t>
  </si>
  <si>
    <t>Tenno</t>
  </si>
  <si>
    <t>75357/72010</t>
  </si>
  <si>
    <t>1007a</t>
  </si>
  <si>
    <t>Tartu Näidissovhoosi Tenno maaparanduse tehniline tööprojekt</t>
  </si>
  <si>
    <t>Tartu Näidissovhoosi Tenno maaparanduse objekti ekspluatatsiooni andmise lõplik toimik</t>
  </si>
  <si>
    <t>Tartu Näidissovhoosi Tompasoo maaparandusobjekti ekspluatatsiooni andmise toimik</t>
  </si>
  <si>
    <t>MV-840a</t>
  </si>
  <si>
    <t>Tartu Näidissovhoosi Tompasoo maaparandse objekti tehniline tööprojekt</t>
  </si>
  <si>
    <t>Tartu Näidissovhoosi Tähtvere maaparanduse objekti ekspluatatsiooni toimik</t>
  </si>
  <si>
    <t>MV-1367</t>
  </si>
  <si>
    <t>Tartu Näidissovhoosi Voore (Vanaaseme) maaparanduse ekspluatatsiooni toimik</t>
  </si>
  <si>
    <t>Vorbuse (Voore+Raudtee äärne)</t>
  </si>
  <si>
    <t>67404, PP-672a</t>
  </si>
  <si>
    <t>Tartu Näidissovhoosi Voore(Vanaaseme)maaparanduse ekspluatatsiooni andmise toimik</t>
  </si>
  <si>
    <t>Tähtvere Katsebaasi maap. Drenaaźisüsteemide ekspluatatsiooni andmise dokumentatsioon</t>
  </si>
  <si>
    <t>Tähtvere katsebaasi maaparanduse ekspluatatsiooni andmise dokumentatsioon</t>
  </si>
  <si>
    <t>PP-200, MV-297</t>
  </si>
  <si>
    <t>Tähtvere katsebaasi Vorbuse osakonna drenaaźikuivenduse ekspluatatsiooni andmise dokumentatsioon</t>
  </si>
  <si>
    <t>M/v Tiksoja peakraavi kapitaalremondi tööprojekt</t>
  </si>
  <si>
    <t>Tiksoja peakraav</t>
  </si>
  <si>
    <t>Tartu NS Voore (Vanaaseme) maaparandusprojekt</t>
  </si>
  <si>
    <t xml:space="preserve">Vorbuse pkr, </t>
  </si>
  <si>
    <t>Vorbuse I pkr</t>
  </si>
  <si>
    <t xml:space="preserve">Tähtvere Katsemajandi Vorbuse osakonna maaparanduse ekspluatatsiooni dokumentatsioon </t>
  </si>
  <si>
    <t>Vorbuse-Keskuse, Vorbus-Jänese</t>
  </si>
  <si>
    <t>Tartu sovhoosi maaparandus Vorbuse (Jänese) ekspluatatsiooni andmise dokumentatsioon</t>
  </si>
  <si>
    <t>A-4687</t>
  </si>
  <si>
    <t>Tartu Näidissovhoosi Vorbuse maaparandusobjekti ekspluatatsiooni andmise toimik</t>
  </si>
  <si>
    <t>Tartu NS Vorbuse(keskuse) maaparanduse tehniline tööprojekt</t>
  </si>
  <si>
    <t>Vorbuse-Keskuse, Vorbuse-Jänese</t>
  </si>
  <si>
    <t xml:space="preserve">Vorbuse I pkr, Pargi kraav, </t>
  </si>
  <si>
    <t>A-</t>
  </si>
  <si>
    <t>Tartu Näidissovhoosi Vorbuse osakonna Jänese objekti maaparandusprojekt</t>
  </si>
  <si>
    <t>Tähtvere katsebaasi Vorbuse osakonna maade parandamine</t>
  </si>
  <si>
    <t>Kavilda oja reguleerimine täiendav ehitusgeoloogia seletuskiri</t>
  </si>
  <si>
    <t>Kavilda oja reguleerimise Kentsi veehoidla I ehitusjärgu tehniline tööprojekt Kalkad</t>
  </si>
  <si>
    <t>Porioja-Kokeküla m/v peakraavi kapitaalremondi ekspluatatsiooni andmise dokumentatsioom</t>
  </si>
  <si>
    <t>Koolioja ülemvoolu rekonstrueerimise ekspluatatsiooni andmise dokumentatsioon</t>
  </si>
  <si>
    <t>06-03</t>
  </si>
  <si>
    <t>Konguta peakraavi uuendamine</t>
  </si>
  <si>
    <t>34-I</t>
  </si>
  <si>
    <t>Alatskivi valla Ninasoo küla Laugealuse talu elektrifitseerimise tööprojekt 1. köide, eelarveline dok. ja põhijoonised</t>
  </si>
  <si>
    <t>34-II</t>
  </si>
  <si>
    <t>Alatskivi valla Ninasoo küla Laugealuse talu elektrifitseerimise tööprojekt 2. köide, ehit.maksumuse koondarvest.ja eelarved</t>
  </si>
  <si>
    <t>Tartumaa Ülenurme valla Reola külA Heino Soosaare talu elektrivarustuse tööprojekt, köide I, seletuskiri, joonised , eelarve</t>
  </si>
  <si>
    <t>Kusta talu</t>
  </si>
  <si>
    <t>100-I</t>
  </si>
  <si>
    <t>Tartu maakonna Vilsi küla 9 talu elektrivarustuse TP I köide, seletuskiri ja põhijoonised</t>
  </si>
  <si>
    <t>Vilsi küla 9 talu, Luka talu</t>
  </si>
  <si>
    <t>100-VI</t>
  </si>
  <si>
    <t>Tartu maakonna Vilsi küla 9 talu elektrivarustuse TP VI köide, seadmete spetsifikats. Kogumik</t>
  </si>
  <si>
    <t>101</t>
  </si>
  <si>
    <t>Tartu mk Mehikoorma küla E. Rämmmani talu "Männa 88" elektrivarustuse tööprojekt</t>
  </si>
  <si>
    <t>102</t>
  </si>
  <si>
    <t>Tartumaa Maramaa küla Mart Haga talu elektrivarustuse tööprojekt</t>
  </si>
  <si>
    <t>Mart Haga talu</t>
  </si>
  <si>
    <t>109</t>
  </si>
  <si>
    <t>Tartumaa Haaslava  k. Oru talu (Vahur Laur) elektrivarustuse tööprojekt I köide</t>
  </si>
  <si>
    <t xml:space="preserve">Avangardi kolhoosi Soeküla talude elektrivõrkude projekt </t>
  </si>
  <si>
    <t>Soe I, Soe II ja Raja talu</t>
  </si>
  <si>
    <t>Tartu maakond, Rõngu vald, Kirepi küla Tõlvamäe talu elektrifitseerimise projekt</t>
  </si>
  <si>
    <t>Tartu valla Aruküla Viinapruuli talu väliselektrivarustuse projekt (Lembit Zirk)</t>
  </si>
  <si>
    <t>Tartumaa Võnnu valla Kivinurme talu (Leis Arvo) elektrifitseerimine I köide</t>
  </si>
  <si>
    <t>195-I</t>
  </si>
  <si>
    <t>195-II</t>
  </si>
  <si>
    <t>Tartumaa Laeva valla Oja talu elektrivarustuse tööprojekt I köide, eelarve, joonised</t>
  </si>
  <si>
    <t>196</t>
  </si>
  <si>
    <t>Tartumaa Tartu valla Püti talu elektrifitseerimise tööprojekt</t>
  </si>
  <si>
    <t>Tartumaa Puhja valla Mäeselja küla Mäeotsa talu (Robert Närska) väliselektrivõrkude projekt</t>
  </si>
  <si>
    <t>Mäeotsa talu</t>
  </si>
  <si>
    <t>Püti talu</t>
  </si>
  <si>
    <t>Tartumaa Rannu valla Kulliküla Madis Ajaotsa Pilsu talu elektrivarustuse tööprojekt</t>
  </si>
  <si>
    <t>Märkused</t>
  </si>
  <si>
    <t>Konguta pkr</t>
  </si>
  <si>
    <t>Koguta peakraavi uuendamine (uurimistööd)</t>
  </si>
  <si>
    <t>Rannu-Tamme peakraavi taastamine</t>
  </si>
  <si>
    <t>Konguta m/v pea- ja harukraavi kapitaalremondi ekspluatatsiooni andmise toimik</t>
  </si>
  <si>
    <t>PK-376</t>
  </si>
  <si>
    <t>Kureküla magistraalkanali ekspluatatsiooni andmise dokumentatsioon</t>
  </si>
  <si>
    <t>Konguta pkr kapitaalremondi projekt</t>
  </si>
  <si>
    <t>Rannu eesvoolu kap. Remont (ubesoo sild)</t>
  </si>
  <si>
    <t>Kureküla m/v peakraavi (Konguta ) kapitaalremondi tööprojekt</t>
  </si>
  <si>
    <t>Kureküla pkr ja Rannu eelvoolu taastamise ekspluqatatsiooni andmise toimik</t>
  </si>
  <si>
    <t>Kureküla peakraavi ja Rannu Eelvoolu taastamise ühestaadiumiline projekt</t>
  </si>
  <si>
    <t xml:space="preserve">Kureküla peakraavi rekonstrueerimine </t>
  </si>
  <si>
    <t xml:space="preserve">Rannu-Konguta m/v peakraavi kapitaalremondi projekt </t>
  </si>
  <si>
    <t>Kureküla m/v peakraavi kapitaalremondi tööprojekt</t>
  </si>
  <si>
    <t>Rannu eesvoolu rek. (joonised, Võrtsjärve kolhoosi maaparandusprojekt, V.Lenini sovhoosi maaparandusprojekt</t>
  </si>
  <si>
    <t>Sangla poldri "Ubesoo" silla kalkad</t>
  </si>
  <si>
    <t>Käo-Pilli I maaparanduse ekspluatatsiooni andmise dokumentatsioon</t>
  </si>
  <si>
    <t>Lammassoo peakraavi reguleerimine Tartu raj. Uurimisandmed, Jalakäijate silla arvutused</t>
  </si>
  <si>
    <t>Luutsna ja Sootaga pkr</t>
  </si>
  <si>
    <t>Mäksa valla Võru küla talude elektrivõrkude projekt</t>
  </si>
  <si>
    <t>Oleski talu</t>
  </si>
  <si>
    <t>32-I</t>
  </si>
  <si>
    <t>Laeva vallas Laeva külas Lembit Varblase talu elektriliinide ja alajaama tööprojekt I Osa seletuskiri ja joonised</t>
  </si>
  <si>
    <t>Varblase talu</t>
  </si>
  <si>
    <t>32- II</t>
  </si>
  <si>
    <t>Laeva vallas Laeva külas Lembit Varblase talu elektriliinide ja alajaama tööprojekt II Osa koondeelarve ja eelarved</t>
  </si>
  <si>
    <t>Luunja valla Luunja sovhoosi Kõivu, Kalev Kullamaa Väino talu elektrivarustuse tööprojekt</t>
  </si>
  <si>
    <t>Väino</t>
  </si>
  <si>
    <t>Võnnu valla Rooksel asuva Aivar Kõivistiku talu elektrivarustuse tööprojekt</t>
  </si>
  <si>
    <t>Annoka talu</t>
  </si>
  <si>
    <t>Tartu maakonna Puhja valla Kaimi küla Annoka talu (E.Rätsep) elektrivõrkude projekt</t>
  </si>
  <si>
    <t>Liudsepa peakraav, Laari oja</t>
  </si>
  <si>
    <t>Laari oja õgvendamise projekt</t>
  </si>
  <si>
    <t>Liudsepa m/v peakraavi kapitaalremondi projekt</t>
  </si>
  <si>
    <t>Liudsepa m/v peakraavi kapitaalremondi ekspluatatsiooni andmise toimik</t>
  </si>
  <si>
    <t>Liudsepa peakraavi kapitaalremondi projekt</t>
  </si>
  <si>
    <t xml:space="preserve">Liudsepa peakraavi ekspluatatsiooni andmise dokumentatsioon </t>
  </si>
  <si>
    <t>18/726</t>
  </si>
  <si>
    <t>18/734</t>
  </si>
  <si>
    <t>Võnnu-Ahja peakraavi ümberehituse tehniline projekt 5,725 km ulatuses</t>
  </si>
  <si>
    <t>51</t>
  </si>
  <si>
    <t>Tartumaa Luunja valla(Emajõe kolh) Ilbo talu elektrifitseerimise projekt</t>
  </si>
  <si>
    <t>Ilbo talu</t>
  </si>
  <si>
    <t>Tartumaa Alatskivi valla , Pühamäe taluelektrivarustuse projekt</t>
  </si>
  <si>
    <t>Tartumaa  Tartu valla ( M.Härma) Lilo talu (K.Puusta) elektrivarustuse tööprojekt</t>
  </si>
  <si>
    <t>Lilo talu</t>
  </si>
  <si>
    <t>Ottise talu</t>
  </si>
  <si>
    <t>Tartumaa Vara valla Ottise talu (Enn Joamets) elektrivarustuse tööprojekt</t>
  </si>
  <si>
    <t>Tartumaa Konguta valla Kadaja talu (L.Grünberg)   elektrivarustuse tööprojekt</t>
  </si>
  <si>
    <t>Kadaja Talu</t>
  </si>
  <si>
    <t>Tartumaa Luunja valla Ilmar Metsanurga talu  elektrivarustuse tööprojekt</t>
  </si>
  <si>
    <t>71</t>
  </si>
  <si>
    <t>Tartumaa Kambja valla Naha talu  elektrivarustuse tööprojekt</t>
  </si>
  <si>
    <t>Vainu ja Lohu talud</t>
  </si>
  <si>
    <t xml:space="preserve">Tartumaa Ülenurme valla V.Palmi ja U.Padjuse  Vainu ja Lohu  talude elektrivarustuse tööprojekt, </t>
  </si>
  <si>
    <t>85</t>
  </si>
  <si>
    <t xml:space="preserve">Tartumaa Võnnu valla Viinakoja talu elektrivarustuse tööprojekt, </t>
  </si>
  <si>
    <t>Viinakoja</t>
  </si>
  <si>
    <t>Soosaare</t>
  </si>
  <si>
    <t>99</t>
  </si>
  <si>
    <t xml:space="preserve">Tartumaa Luunja valla Soosaare elektrivarustuse tööprojekt, </t>
  </si>
  <si>
    <t xml:space="preserve">Tartumaa Rõngu valla Linnutare talu elektrivarustuse tööprojekt, </t>
  </si>
  <si>
    <t>210</t>
  </si>
  <si>
    <t xml:space="preserve">Tartumaa Nõo valla Aivar Aedmaa Karujärve talu  ja Olev Söödi ja Meedi Männiste Meedi  talude elektrivarustuse tööprojekt, </t>
  </si>
  <si>
    <t>Karujärve, Söödi, Meedi</t>
  </si>
  <si>
    <t xml:space="preserve">Mudajõgi </t>
  </si>
  <si>
    <t>Amme jõe alamjooksu reguleerimise tööjoonised (II osa)</t>
  </si>
  <si>
    <t>Muda-Amme peakraavi taastamise tehniline tööprojekt</t>
  </si>
  <si>
    <t>Muda-Amme peakraavi ülemvool ja Lähte-Mudajõe peakraavi ekspluatatsiooni andmise dokumentatsioon</t>
  </si>
  <si>
    <t>PK-105</t>
  </si>
  <si>
    <t>Muda-Amme m/vnpeakraavi keskvoolu kapitaalremondi ekspluatatsiooni andmise akt</t>
  </si>
  <si>
    <t>PK-188</t>
  </si>
  <si>
    <t>Muda-Amme m/v peakraavi alamvoolu kapitaalremondi ekspluatatsiooni andmise akt</t>
  </si>
  <si>
    <t>Muda-Amme m/v peakraavi ülemvoolu ekspluatatsiooni andmise dokumentatsioon</t>
  </si>
  <si>
    <t>A-5335-C</t>
  </si>
  <si>
    <t>Muda-Amme pkr. Raudteesilla süvendamise ja kindlustamise ekspluatatsiooni andmise ja vastuvõtmise dokumentatsioon</t>
  </si>
  <si>
    <t>PK-105-a</t>
  </si>
  <si>
    <t>Muda-Amme m/v peakraavi keskvoolu kapitaalremondi projekt</t>
  </si>
  <si>
    <t>Tartumaa Kambja valla Kaatsi küla Juhan Järve talu elektrivarustuse tööprojekt</t>
  </si>
  <si>
    <t>Järve talu</t>
  </si>
  <si>
    <t>Tartumaa Raõngu valla Koruste küla Kalda talu elektrivarustuse tööprojekt</t>
  </si>
  <si>
    <t>Looga talu</t>
  </si>
  <si>
    <t>Tartumaa Luunja valla Muri küla Looga talu elektrivarustuse tööprojekt</t>
  </si>
  <si>
    <t>127</t>
  </si>
  <si>
    <t>Tartumaa Tartu  valla Sojamaa küla Pae talu elektrivarustuse tööprojekt</t>
  </si>
  <si>
    <t>Pae  talu</t>
  </si>
  <si>
    <t xml:space="preserve">TA </t>
  </si>
  <si>
    <t>268</t>
  </si>
  <si>
    <t>Priit Roosvee talu</t>
  </si>
  <si>
    <t>Tartumaa Ülenurme valla 3 talu (Priit Roosvee) elektrivarustuse tööprojekt</t>
  </si>
  <si>
    <t>-</t>
  </si>
  <si>
    <t>269</t>
  </si>
  <si>
    <t>Tartumaa Vara vallas Undi külas Rooma talu elektrivarustuse rekonstrueerimise tööprojekt</t>
  </si>
  <si>
    <t>Rooma talu</t>
  </si>
  <si>
    <t>Muda-Amme m/v peakraavi rehuleerimise tehniline tööprojekt</t>
  </si>
  <si>
    <t>Muda-Amme m/v peakraavi keskvoolu kapitaalremondi ekspluatatsiooni andmise dokumentatsioon</t>
  </si>
  <si>
    <t>PK-301</t>
  </si>
  <si>
    <t>Muda-Amme m/v peakraavi kapitaalremondi projekt</t>
  </si>
  <si>
    <t>71385/70311; PP-846</t>
  </si>
  <si>
    <t>Muda-Amme m/v peakraavi alamvoolu kapitaalremondi projekt</t>
  </si>
  <si>
    <t>270</t>
  </si>
  <si>
    <t>Tartumaa Voore talude  elektrivarustuse tööprojekt</t>
  </si>
  <si>
    <t>Voore</t>
  </si>
  <si>
    <t>271</t>
  </si>
  <si>
    <t>Tartumaa Nõvalla Meeri küla Vaino talu elektrivarustuse tööprojekt</t>
  </si>
  <si>
    <t>272</t>
  </si>
  <si>
    <t>Tartumaa Vara valla Kaerakõrre talu elektrivarustuse tööprojekt</t>
  </si>
  <si>
    <t>273</t>
  </si>
  <si>
    <t>Tartumaa Vara valla Raadlepa talu elektrivarustuse tööprojekt</t>
  </si>
  <si>
    <t>Raadlepa</t>
  </si>
  <si>
    <t>297</t>
  </si>
  <si>
    <t>Tartumaa Tartu valla Tammistu küla Ekimäe talu elektrivarustuse tööprojekt</t>
  </si>
  <si>
    <t>Ekimäe</t>
  </si>
  <si>
    <t>298</t>
  </si>
  <si>
    <t>Tartumaa Puhja valla Härjanurme küla Pärna talu elektrivarustuse tööprojekt</t>
  </si>
  <si>
    <t>Pärnamäe</t>
  </si>
  <si>
    <t>303</t>
  </si>
  <si>
    <t>Tartumaa Rannu valla Turbasaare talu elektrivarustuse tööprojekt</t>
  </si>
  <si>
    <t xml:space="preserve">Turbasaare </t>
  </si>
  <si>
    <t>304</t>
  </si>
  <si>
    <t>Tartumaa Mäksa valla Veskimäe küla Kalda talu elektrivarustuse tööprojekt</t>
  </si>
  <si>
    <t>305</t>
  </si>
  <si>
    <t>Tartumaa Konguta valla Kapsta küla Kupu talu elektrivarustuse tööprojekt</t>
  </si>
  <si>
    <t>Kupu talu</t>
  </si>
  <si>
    <t>306</t>
  </si>
  <si>
    <t>Tartumaa Ülenurme valla Lemmatsi küla Kuusiku talu elektrivarustuse tööprojekt</t>
  </si>
  <si>
    <t xml:space="preserve">Kuusiku, </t>
  </si>
  <si>
    <t>307</t>
  </si>
  <si>
    <t>Tartumaa Vara valla Koosa osavalla Virro talu elektrivarustuse tööprojekt</t>
  </si>
  <si>
    <t xml:space="preserve">Virro talu </t>
  </si>
  <si>
    <t>310</t>
  </si>
  <si>
    <t>Tartumaa Alatskivi valla , Luige talu elektrivarustuse tööprojekt</t>
  </si>
  <si>
    <t>Luige</t>
  </si>
  <si>
    <t>313</t>
  </si>
  <si>
    <t>Suure Orava</t>
  </si>
  <si>
    <t>Tartumaa  Nõo valla Sulu küla Suure Orava talu elektrivarustuse tööprojekt</t>
  </si>
  <si>
    <t>319</t>
  </si>
  <si>
    <t>Tartumaa Rannu valla Suure-Rakke  küla Vanause talu elektrivarustuse tööprojekt</t>
  </si>
  <si>
    <t>Vanause</t>
  </si>
  <si>
    <t>Tartumaa Rõnu valla Lapetukme küla Ahaso talu elektrivarustuse tööprojekt</t>
  </si>
  <si>
    <t>Ahase talu</t>
  </si>
  <si>
    <t>335</t>
  </si>
  <si>
    <t>Tartumaa Ülenurme valla Lemmatsi küla Kuu alajaama  elektriliinide rek  tööprojekt</t>
  </si>
  <si>
    <t>Kuu alajaam</t>
  </si>
  <si>
    <t>Muda-Amme ja Pupastvere-Kastli peakraavide ekspluatatsiooni andmise dokumentatsioon</t>
  </si>
  <si>
    <t>Kastli-Pupastvere m/v peakraavi kapitaalremondi andmise akt</t>
  </si>
  <si>
    <t>PK-157</t>
  </si>
  <si>
    <t>199/2</t>
  </si>
  <si>
    <t>Mõrajõgi_1</t>
  </si>
  <si>
    <t>75307/71054</t>
  </si>
  <si>
    <t>Mõraoja m/v oeajraavi reguleerimine tehniline tööprojekt</t>
  </si>
  <si>
    <t>Mõraoja m/v peakraavi kap. Remondi ekspluatatsiooni andmise dokumentatsioon</t>
  </si>
  <si>
    <t>Mõraoja keskjooksu reguleerimise tehniline tööprojekt</t>
  </si>
  <si>
    <t>928a</t>
  </si>
  <si>
    <t>Mõraoja m/v peakraavi reguleerimise tehniline tööprojekt</t>
  </si>
  <si>
    <t>Mõraoja keskjooksu kapitaalremont ekspluatatsiooni andmise dokumentatsioon</t>
  </si>
  <si>
    <t>PK-452-B</t>
  </si>
  <si>
    <t>Mõrajõgi_2</t>
  </si>
  <si>
    <t>Mõraoja alamjooksu  kapitaalremont</t>
  </si>
  <si>
    <t>PK-504</t>
  </si>
  <si>
    <t>Mõraoja alamjooksu reguleerimine Haaslava veehoidla</t>
  </si>
  <si>
    <t>903-U</t>
  </si>
  <si>
    <t>Mõraoja reguleerimine (mõõdistus, kultuurtehniline, geoloogiline uurimine ning arvutusmaterjalid ja profiilid)</t>
  </si>
  <si>
    <t>Mõrajõgi_3</t>
  </si>
  <si>
    <t>Mõraoja alamjooksu reguleerimise tehniline tööprojekt (seletuskiri, joonised ja eelarved)</t>
  </si>
  <si>
    <t>Mõraoja alamjooksu reguleerimisne ja veehoidla ehitamine (täiendus) KALKAD</t>
  </si>
  <si>
    <t>Mõrajõgi_4</t>
  </si>
  <si>
    <t>Mõra oja alamjooksu reguleerimine ja veehoidla ehitamine- täiendus</t>
  </si>
  <si>
    <t>Mõraoja keskjooksu kapitaalremondi tehniline tööprojekt</t>
  </si>
  <si>
    <t>184/20</t>
  </si>
  <si>
    <t>Mõraoja alamjooksu reguleerimine I köide</t>
  </si>
  <si>
    <t>214/10</t>
  </si>
  <si>
    <t>Mõraoja reguleerimine (kalkad)</t>
  </si>
  <si>
    <t>Mõraoja reguleerimine (Haaslava veehoidla); Ehitusgeoloogia aruanne</t>
  </si>
  <si>
    <t>77129/73231</t>
  </si>
  <si>
    <t xml:space="preserve">Mõrajõe raudbetoonsilla tööjoonised </t>
  </si>
  <si>
    <t>1170-EG</t>
  </si>
  <si>
    <t>Mõraoja paistiik, ehitusgeoloogia aruanne</t>
  </si>
  <si>
    <t>Haaslava kalamajandisesetee tööjoonised</t>
  </si>
  <si>
    <t>133/8</t>
  </si>
  <si>
    <t>Mõraoja reguleerimine uurimistööde toimik</t>
  </si>
  <si>
    <t>Mõraoja alamjooksu reguleerimise ja veehoidla ekspluatatsiooni andmise toimik</t>
  </si>
  <si>
    <t xml:space="preserve">Naelavere pkr. </t>
  </si>
  <si>
    <t>Naelavere oja kapitaalremondi projekt</t>
  </si>
  <si>
    <t>Naelavere peakraavi ekspluatatsiooni andmise dokumentatsioon</t>
  </si>
  <si>
    <t>Lahe jõe suudme süvendamise lihtsustatud tööprojekt</t>
  </si>
  <si>
    <t>Naelavere peakraavi uuendusprojekt</t>
  </si>
  <si>
    <t>"8. märts" maaparanduse projekt (ühestaadiumiline)</t>
  </si>
  <si>
    <t>A-1212</t>
  </si>
  <si>
    <t xml:space="preserve">Lahepera kuivendussüsteemi rekonstrueerimine joonis; Paiksi maap. süsteemi rek. </t>
  </si>
  <si>
    <t>Karujärve peakraavi armeerimise toimik</t>
  </si>
  <si>
    <t>PP135-P</t>
  </si>
  <si>
    <t>Karujärve pkr kap remondi projekt (käsikiri)</t>
  </si>
  <si>
    <t>Nõo Veskijärve kapitaalremondi tööprojekt</t>
  </si>
  <si>
    <t>Nõo oja kapitaalremondi ekspluatatsiooni toimik</t>
  </si>
  <si>
    <t>Väike-Karujärve kogujakraavi kaevandamistööde projekt</t>
  </si>
  <si>
    <t>135-I</t>
  </si>
  <si>
    <t>Karujärve peakraavi maaparanduse objekti ekspluatatsiooni andmise-vastuvõtmise toimik</t>
  </si>
  <si>
    <t>PP-135P</t>
  </si>
  <si>
    <t>Karujärve peakraavi kapitaalremondi projekt</t>
  </si>
  <si>
    <t>Karujärve m/v pea- ja harukraavi kapitaalremondi ühestaadiumiline projekt</t>
  </si>
  <si>
    <t>8487, PP-135, MV-381-a</t>
  </si>
  <si>
    <t>Konsu jõe aamjooksu kompleks nr 4 kanali IV lõik</t>
  </si>
  <si>
    <t>Porijõgi IV</t>
  </si>
  <si>
    <t>Konsu jõe alamjooksu reguleerimine kompleks nr 2-sild nr 1 ekspluatatsiooni andmise dokumentatsioon</t>
  </si>
  <si>
    <t>72300/77086</t>
  </si>
  <si>
    <t>Konsu jõe alamjooksu reguleerimine Kompleks I ekspluatatsiooni andmise dokumentatsioon</t>
  </si>
  <si>
    <t xml:space="preserve">Konsu jõe alamjooksu reguleerimine kompleks nr 6 (sild) </t>
  </si>
  <si>
    <t>Konsu jõe alamjooksu reguleerimine kompleks 8-teede ehitamine</t>
  </si>
  <si>
    <t xml:space="preserve">Konsu jõe alamjooksu reguleerimine kompeks nr 7. </t>
  </si>
  <si>
    <t>Konsu jõe alamjooksu reguleerimise kompleks nr 3. ekspluatatsiooni andmise dokumentatsioon</t>
  </si>
  <si>
    <t>Kambja k/n Sirvaku küla Männiku talu elektrivõrkuse projekt</t>
  </si>
  <si>
    <t>Peetri talu</t>
  </si>
  <si>
    <t>Vello Dzilna (peetri ) talu elektrivarustuseprojekt(alajaam ja madalpingeliin), Võnnu sovh, Kõnnu küla</t>
  </si>
  <si>
    <t>Tartu maakonna Luunja valla Sirgu küla Sepa talu elektrivarustuse tööprojekt Köide I seletuskiri ja joonised</t>
  </si>
  <si>
    <t>Sepa talu</t>
  </si>
  <si>
    <t>220</t>
  </si>
  <si>
    <t>Tartu maakonna Kambja k/n Ora talu elektrifitseerimise tööprojekt Köide I, seletuskiri, joonised ja eelarve</t>
  </si>
  <si>
    <t>224</t>
  </si>
  <si>
    <t>Tartu maakonna Vara valla Kikevere küla A. Sõmermaa ja L.Läst talude elektrivarustuse tööprojekt</t>
  </si>
  <si>
    <t>A. Sõmermaa ja L.Läst talud</t>
  </si>
  <si>
    <t>226</t>
  </si>
  <si>
    <t>Tartu maakonna Haaslava valla Ignase küla Armi talu eleketrivarustuse tööprojekt köide I , seletuskiri, eelarve ja joonised</t>
  </si>
  <si>
    <t>Armi talu</t>
  </si>
  <si>
    <t>227</t>
  </si>
  <si>
    <t>Tartumaa Kambja valla Sulu külas Vunni talu (talunik A.Zeigo) elektrivarustuse tööprojekt I köide</t>
  </si>
  <si>
    <t>Vunni talu</t>
  </si>
  <si>
    <t>238</t>
  </si>
  <si>
    <t>Tartumaa Laeva valla Kämara- Hansu talu elektriseadmete projekt</t>
  </si>
  <si>
    <t>Kämara-Hansu</t>
  </si>
  <si>
    <t>239</t>
  </si>
  <si>
    <t>Tartumaa Rõngu valla Kalme küla Nurme talu elektrivarifitseerimise tööprojekt</t>
  </si>
  <si>
    <t>Nurme talu</t>
  </si>
  <si>
    <t>240</t>
  </si>
  <si>
    <t>Tartumaa Rõngu valla Koruste küla  Koosa ja Eldi talude elektrivarustuse tööprojekt</t>
  </si>
  <si>
    <t>Koosa ja Eldi talud</t>
  </si>
  <si>
    <t>241</t>
  </si>
  <si>
    <t>Tartumaa Nõo valla Uuta küla Verneri talu(Lembit Räisa) elektrivarustuse tööprojekt, seletuskiri, joonised, eelarve</t>
  </si>
  <si>
    <t>Verneri</t>
  </si>
  <si>
    <t>Tartumaa Haaslava valla Aardla küla Saage talu (T.Ojamaa) elektruvarustuse tööprojekt I köide, seletuskiri, eelarve, joonised</t>
  </si>
  <si>
    <t>Saage</t>
  </si>
  <si>
    <t>267</t>
  </si>
  <si>
    <t>Siimu-Antsu talu</t>
  </si>
  <si>
    <t>Tartumaa Rannu valla Nooruse küla Siimu-Antsu talu elektriseadmete kapitaalremondi tööprojekt, eelarve</t>
  </si>
  <si>
    <t>Talud</t>
  </si>
  <si>
    <t>Vedu vihmutus</t>
  </si>
  <si>
    <t>Vedu veehoidla</t>
  </si>
  <si>
    <t>Vedu Vihmutus</t>
  </si>
  <si>
    <t>V-35</t>
  </si>
  <si>
    <t>1083 EG</t>
  </si>
  <si>
    <t>Tartu raj kolhoos Avangard Vedu II vihmutus Geoloogiline aruanne</t>
  </si>
  <si>
    <t>Tartu raj kolhoos Avangard Vedu II vihmutuspumpajaamade tehnilise täiustamise Tehniline tööprojekt</t>
  </si>
  <si>
    <t>1083 C</t>
  </si>
  <si>
    <t>1001781/77105</t>
  </si>
  <si>
    <t>1201791/77105</t>
  </si>
  <si>
    <t>1083 A</t>
  </si>
  <si>
    <t>Kolhoos Avangard Vedu II vihmutuse Tehniline tööprojekt II a köide -Pumplad</t>
  </si>
  <si>
    <t>Kolhoos Avangard Vedu II vihmutuse tehnilise täiustamise Tehniline tööprojekt II a köide -Pumplad</t>
  </si>
  <si>
    <t>1083 B</t>
  </si>
  <si>
    <t xml:space="preserve">Avangardi kolh. Vedu II maaparanduse tehnilne tööprojekt II ehitusjärk 2. köide Veehoidla ja pumplad </t>
  </si>
  <si>
    <t>Avangardi kolh. Vedu maaparanduse tehniline tööprojekt II ehitusjärk II Kõide I Vihmutusvõrk</t>
  </si>
  <si>
    <t>36</t>
  </si>
  <si>
    <t>1084 A</t>
  </si>
  <si>
    <t>Avangardi kolh. Vedu II II ehitusjärgu ümberprojekteerimine  Kõide III Elektrotehn.osa</t>
  </si>
  <si>
    <t>1084</t>
  </si>
  <si>
    <t>Avangardi kolh. Vedu II II ehitusjärgu tööüprojekt  Kõide III Elektrotehn.osa</t>
  </si>
  <si>
    <t>Kolhoos Avangard Vedu objekt Tehniline tööprojekt IV köide  15 kV õhuliin -Pumpla nr 1</t>
  </si>
  <si>
    <t>1637</t>
  </si>
  <si>
    <t>Avangardi kolhoos Vedu II vihmutuse tehnilise täiustamise tööprojekt</t>
  </si>
  <si>
    <t>Kondu jõe alamjooksu reguleerimine kompleks nr 5</t>
  </si>
  <si>
    <t>Porijõgi I</t>
  </si>
  <si>
    <t>Konso jõe alamjooksu reguleerimise ja Aardla plder tehniline-majanduslik ettekanne</t>
  </si>
  <si>
    <t>Konsu jõe alamjooksu reguleerimine, silla nr 3. ümberprojekteerimine, Ehitusgeoloogia aruanne</t>
  </si>
  <si>
    <t>Konsu jõe alamjooksu reguleerimine tehniline tööprojekt 2. köide-sillad</t>
  </si>
  <si>
    <t>Konsu jõe alamjooksu reguleerimine tehniline tööprojekt 1. köide-Sild nr 3 II variant</t>
  </si>
  <si>
    <t>Konsu jõe alamjooksu reguleerimise tehniline tööprojekt II köide Sild nr 3 II variandi juurdepääsuteed</t>
  </si>
  <si>
    <t>Konsu jõe alamjooksu reguleerimine sild nr 3 II variant Kalkad</t>
  </si>
  <si>
    <t>Konsu jõe alamjooksu reguleerimine, sild nr 3 II variant II köide juurdepääsuteed, kalkad</t>
  </si>
  <si>
    <t>Konsu jõe alamjooksu reguleerimine ja Aardla polder TME, kalkad</t>
  </si>
  <si>
    <t>Porijõgi II</t>
  </si>
  <si>
    <t>Aardla veehoidla süvendus (täitepinnase karjäär) Ehitusgeoloogia aruanne</t>
  </si>
  <si>
    <t>Porijõe basseinis Ehitusgeoloogia aruanne</t>
  </si>
  <si>
    <t>EPA Ülenurme õppe-katsemajandi Aardla poldri hüdrogeoloogiliste uurimiste aruanne, joonised</t>
  </si>
  <si>
    <t>Porijõgi III</t>
  </si>
  <si>
    <t>Reola veemõõduposti tööprojekt</t>
  </si>
  <si>
    <t>96881-HT</t>
  </si>
  <si>
    <t>Konsu jõe detailuurimine Ii usa uurimistööde toimik</t>
  </si>
  <si>
    <t>3030/I</t>
  </si>
  <si>
    <t>Konsu kanali remont, kaldaäärne töö</t>
  </si>
  <si>
    <t>Konsu jõe uurimistööde aruanne</t>
  </si>
  <si>
    <t>Konsu jõe alamjooksu reguleerimise TTP kalkad</t>
  </si>
  <si>
    <t>Konsu jõe alamjooksu reguleerimine tehniline tööprojekt- 2.köide, sillad, kalkad</t>
  </si>
  <si>
    <t>Reola veemõõdupost</t>
  </si>
  <si>
    <t>Vara oja</t>
  </si>
  <si>
    <t>1030</t>
  </si>
  <si>
    <t>Roiu vihmutus</t>
  </si>
  <si>
    <t>Roiu järv</t>
  </si>
  <si>
    <t>regulaator rajatud  70-71 TREV poolt</t>
  </si>
  <si>
    <t>V-22</t>
  </si>
  <si>
    <t>Kuuste sovhoosi Roiu vihmutus tehniline tööprojekt (2 ekspl)</t>
  </si>
  <si>
    <t>Kuuste sovhoosi Roiu vihmutus osaline eksplotatsiioni andmise toimik</t>
  </si>
  <si>
    <t>892</t>
  </si>
  <si>
    <t>Kuuste sovhoosi Roiu vihmutus lõplik eksplotatsiioni andmise toimik</t>
  </si>
  <si>
    <t>893</t>
  </si>
  <si>
    <t>Porijõgi</t>
  </si>
  <si>
    <t>Pori (Reola) jõe vesikonna rekognoos-ülevaatuse seletuskiri koos graafilise osaga</t>
  </si>
  <si>
    <t>2 originaali</t>
  </si>
  <si>
    <t>Ülenurme Kalkad, Ülenurme valla DP (TÖÖ NR  04 TP01) põhikaart aastast 2006</t>
  </si>
  <si>
    <t>Laukasoo M/V Turbaraba laiendamine Tehniline tööprojekt</t>
  </si>
  <si>
    <t>Laukasoo turbaraba</t>
  </si>
  <si>
    <t>810</t>
  </si>
  <si>
    <t>1537</t>
  </si>
  <si>
    <t>Laukasoo M/V alusturbarabarekonstrueerimise  tööprojekt</t>
  </si>
  <si>
    <t>Laukasoo M/V Turbaraba laiendamine Tehniline tööprojekt II variant</t>
  </si>
  <si>
    <t>579</t>
  </si>
  <si>
    <t>Laukasoo M/V Turbaraba ühesratiumiline projekt I variant</t>
  </si>
  <si>
    <t>1530</t>
  </si>
  <si>
    <t xml:space="preserve">Tilga väetusturba tootmisala </t>
  </si>
  <si>
    <t>Luunja sovhoosi Tilga väetusturba tootmisala tööprojket (2 eksempl)</t>
  </si>
  <si>
    <t>1408</t>
  </si>
  <si>
    <t>võnnu sovhoosi Kõnnu väetusturba tootmsala ettevalmistamine tööprojekt</t>
  </si>
  <si>
    <t>Kõnnu väetusturba raba</t>
  </si>
  <si>
    <t>1364</t>
  </si>
  <si>
    <t>võnnu sovhoosi Kullamäe väetusturba tootmsala ettevalmistamine tööprojekt</t>
  </si>
  <si>
    <t>Kullamäe väetusturba raba</t>
  </si>
  <si>
    <t>1390</t>
  </si>
  <si>
    <t>Kol Rahvaste sõprus Sikakurmu väetustubaraba tootmise tööprojekt i Köide tootmisala rekultiveerimine ja ettevalmistamine</t>
  </si>
  <si>
    <t>Sikakurmu väetusturba raba</t>
  </si>
  <si>
    <t>Kipsisoo</t>
  </si>
  <si>
    <t>Kiipsisoo turbaraba ettevalmistus</t>
  </si>
  <si>
    <t>Kuuste sovhoosi Roiu väetusturba tootmise tööprojekt</t>
  </si>
  <si>
    <t>Roiu väetusturba raba</t>
  </si>
  <si>
    <t>Kambja sovhoosi Nuti väetusturba tootmise ala ettevalmistus</t>
  </si>
  <si>
    <t>Nuti väetusturba</t>
  </si>
  <si>
    <t>Kambja sovhoosi Nuti väetusturba tootmise ala ettevalmistus ekspl akt</t>
  </si>
  <si>
    <t>1358</t>
  </si>
  <si>
    <t>Kambja sovhoosi Kammeri väetusturba tootmise ala ettevalmistus</t>
  </si>
  <si>
    <t>Kammeri väetusturba</t>
  </si>
  <si>
    <t>1409</t>
  </si>
  <si>
    <t>1758</t>
  </si>
  <si>
    <t>Vambola kolhoosi Lalli väetusturba tootmise ala ettevalmistus</t>
  </si>
  <si>
    <t>Lalli väetusturba ala</t>
  </si>
  <si>
    <t>Elva sovhoosi Kitse-Härma maaaparandusobjekti kompleksremondi tööprojekt. M/v Pulga oja alamvoolu kapitaalremondi tööprojekt.</t>
  </si>
  <si>
    <t>4497u</t>
  </si>
  <si>
    <t>joonised</t>
  </si>
  <si>
    <t>Ilmatsalu majanditevahelise peakraavi reguleerimise tehnilse tööprojekt I hüdrotehniline ja ehituslik osa " Joonised"</t>
  </si>
  <si>
    <t>Ilmatsalu majanditevahelise peakraavi reguleerimise tehnilse tööprojekt Pumbajaama ehituslik osa " Joonised"</t>
  </si>
  <si>
    <t>Ilmatsalu majanditevahelise peakraavi reguleerimine" Joonised"</t>
  </si>
  <si>
    <t>2. eksplaar koos ekspetiis aktidega</t>
  </si>
  <si>
    <t>Vesikond ja äravoolumoodulid</t>
  </si>
  <si>
    <t>Haageoja reguleerimise ühestaadiumiline projekt, seletuskiri</t>
  </si>
  <si>
    <t>Uurimistööde aruanne</t>
  </si>
  <si>
    <t>Ilmatsalu jõgi Tartu Näidissovhoosi uurimistööde toimik</t>
  </si>
  <si>
    <t>1184/2:6;3</t>
  </si>
  <si>
    <t>Tartumaal Nõo vallas Järiste külas asuvate Terkari(52801:001:0094) ja Lalli (52801:001:0023) kinnistute DP keskkonnamõju strateegiline hindamine, aruanne, eelnõu  (sai uuesti Urve riiulile tagasi, pole ju talu projekt)</t>
  </si>
  <si>
    <t>Keressaare trafoalajaama ja kõrgepinge haruliini projektülesanne kaust I</t>
  </si>
  <si>
    <t>Kavastu-Vara pkr-Kääpa jõgi</t>
  </si>
  <si>
    <t>22.</t>
  </si>
  <si>
    <t>Tartu maakonna Rõngu valla Aivar Johansonile kuuluva  Luuka talu kuivenduse tööprojekt</t>
  </si>
  <si>
    <t>Luuka talu</t>
  </si>
  <si>
    <t>Tartu maakonna Rõngu valla Koosa Talu tee ehituse objekti eksplotatsiioni andmise toimik</t>
  </si>
  <si>
    <t>Kogre-Andrese talu</t>
  </si>
  <si>
    <t>Tartu makonna Rõngu vald Kogre Andrese talu tee eksplotatsiooni toimik</t>
  </si>
  <si>
    <t>Tartu maakonna Rõngu valla Võsu talu maaparanduse ekpl. Andmise toimik</t>
  </si>
  <si>
    <t>Võsu talu</t>
  </si>
  <si>
    <t>3.</t>
  </si>
  <si>
    <t>Tartu maakonna Rõngu valla Eldi talu tee ehitamise objekti ekspl. Andmise toimik</t>
  </si>
  <si>
    <t>203</t>
  </si>
  <si>
    <t>Nurme talu maaparanduse (omanik Rein Kompus) tööprojekt</t>
  </si>
  <si>
    <t>Murme talu</t>
  </si>
  <si>
    <t>Eldi tee ehitamise (omainik Johannes Siim) tööprojket</t>
  </si>
  <si>
    <t>405</t>
  </si>
  <si>
    <t>Tartu maakond Rõngu vald  Puurkaevu projekt</t>
  </si>
  <si>
    <t>388</t>
  </si>
  <si>
    <t>Koli talu (talunik Jaan Erm) metsa kuivenduskraavide taastamise lihtsustatud ehitusprojekt</t>
  </si>
  <si>
    <t>Koli talu</t>
  </si>
  <si>
    <t>92</t>
  </si>
  <si>
    <t>Rõngu k/n Võsu talu (omanik E.Jürjens) maaparandus tööprojekt</t>
  </si>
  <si>
    <t>283</t>
  </si>
  <si>
    <t>Koosa talu (om Jaan Jaama) tee ehitaise tööprojekt</t>
  </si>
  <si>
    <t>Koosa talu tee</t>
  </si>
  <si>
    <t>1604</t>
  </si>
  <si>
    <t>Tartu rajooni freesturbarabad</t>
  </si>
  <si>
    <t>1676</t>
  </si>
  <si>
    <t>2 eksplari</t>
  </si>
  <si>
    <t xml:space="preserve">ilmatsalu </t>
  </si>
  <si>
    <t>keresaare</t>
  </si>
  <si>
    <t>Eesti</t>
  </si>
  <si>
    <t>00036</t>
  </si>
  <si>
    <t>Torfjanoi fond Estonskoi SSR</t>
  </si>
  <si>
    <t>Eesti soode kaart ja turbavarud</t>
  </si>
  <si>
    <t>1575</t>
  </si>
  <si>
    <t>Tartu rajooni Turbalasundite distatssondeerimine</t>
  </si>
  <si>
    <t>Rannu valla maade niiskuskaart</t>
  </si>
  <si>
    <t>1465</t>
  </si>
  <si>
    <t>2 ekse</t>
  </si>
  <si>
    <t>Laeva polder</t>
  </si>
  <si>
    <t>Jõesuu polder</t>
  </si>
  <si>
    <t>Sangla polder</t>
  </si>
  <si>
    <t>Tamme polder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</si>
</sst>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sz val="10"/>
      <color indexed="20"/>
      <name val="Arial"/>
      <family val="2"/>
    </font>
    <font>
      <sz val="8"/>
      <name val="Arial"/>
      <family val="2"/>
      <charset val="186"/>
    </font>
    <font>
      <b/>
      <sz val="10"/>
      <name val="Arial"/>
      <family val="2"/>
      <charset val="186"/>
    </font>
    <font>
      <sz val="10"/>
      <name val="Arial"/>
      <family val="2"/>
      <charset val="186"/>
    </font>
    <font>
      <sz val="10"/>
      <color indexed="10"/>
      <name val="Arial"/>
      <family val="2"/>
    </font>
    <font>
      <sz val="8"/>
      <name val="Arial"/>
      <family val="2"/>
      <charset val="186"/>
    </font>
    <font>
      <sz val="10"/>
      <color indexed="10"/>
      <name val="Arial"/>
      <family val="2"/>
      <charset val="186"/>
    </font>
    <font>
      <sz val="10"/>
      <color indexed="10"/>
      <name val="Arial"/>
      <family val="2"/>
      <charset val="186"/>
    </font>
    <font>
      <sz val="10"/>
      <color rgb="FFFF0000"/>
      <name val="Arial"/>
      <family val="2"/>
    </font>
    <font>
      <sz val="10"/>
      <color rgb="FFFF0000"/>
      <name val="Arial"/>
      <family val="2"/>
      <charset val="186"/>
    </font>
    <font>
      <sz val="10"/>
      <color rgb="FFFF0000"/>
      <name val="Arial"/>
      <family val="2"/>
      <charset val="186"/>
    </font>
    <font>
      <sz val="9"/>
      <color indexed="81"/>
      <name val="Tahoma"/>
      <family val="2"/>
      <charset val="186"/>
    </font>
    <font>
      <i/>
      <sz val="9"/>
      <color indexed="81"/>
      <name val="Tahoma"/>
      <family val="2"/>
      <charset val="186"/>
    </font>
    <font>
      <b/>
      <sz val="9"/>
      <color indexed="81"/>
      <name val="Tahoma"/>
      <family val="2"/>
      <charset val="186"/>
    </font>
    <font>
      <b/>
      <i/>
      <sz val="9"/>
      <color indexed="81"/>
      <name val="Tahoma"/>
      <family val="2"/>
      <charset val="186"/>
    </font>
    <font>
      <sz val="11"/>
      <name val="Calibri"/>
      <family val="2"/>
      <charset val="186"/>
    </font>
    <font>
      <sz val="11"/>
      <name val="Times New Roman"/>
      <family val="1"/>
      <charset val="186"/>
    </font>
    <font>
      <sz val="10"/>
      <color indexed="10"/>
      <name val="Arial"/>
      <family val="2"/>
      <charset val="186"/>
    </font>
    <font>
      <sz val="10"/>
      <name val="Times New Roman"/>
      <family val="1"/>
      <charset val="186"/>
    </font>
    <font>
      <b/>
      <sz val="10"/>
      <color rgb="FFFF0000"/>
      <name val="Arial"/>
      <family val="2"/>
      <charset val="186"/>
    </font>
    <font>
      <b/>
      <sz val="10"/>
      <color indexed="20"/>
      <name val="Arial"/>
      <family val="2"/>
      <charset val="186"/>
    </font>
    <font>
      <i/>
      <sz val="10"/>
      <name val="Arial"/>
      <family val="2"/>
      <charset val="186"/>
    </font>
    <font>
      <b/>
      <sz val="10"/>
      <color indexed="20"/>
      <name val="Arial"/>
      <family val="2"/>
      <charset val="186"/>
    </font>
    <font>
      <b/>
      <sz val="10"/>
      <color rgb="FFFF0000"/>
      <name val="Arial"/>
      <family val="2"/>
      <charset val="186"/>
    </font>
    <font>
      <sz val="10"/>
      <color indexed="10"/>
      <name val="Arial"/>
      <family val="2"/>
      <charset val="186"/>
    </font>
    <font>
      <sz val="10"/>
      <color theme="4" tint="0.59999389629810485"/>
      <name val="Arial"/>
      <family val="2"/>
      <charset val="186"/>
    </font>
    <font>
      <u/>
      <sz val="10"/>
      <color theme="10"/>
      <name val="Arial"/>
      <family val="2"/>
      <charset val="186"/>
    </font>
    <font>
      <sz val="10"/>
      <name val="Arial"/>
      <family val="2"/>
    </font>
    <font>
      <sz val="10"/>
      <color indexed="10"/>
      <name val="Arial"/>
      <family val="2"/>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27" fillId="0" borderId="0" applyNumberFormat="0" applyFill="0" applyBorder="0" applyAlignment="0" applyProtection="0"/>
    <xf numFmtId="0" fontId="28" fillId="0" borderId="0"/>
  </cellStyleXfs>
  <cellXfs count="194">
    <xf numFmtId="0" fontId="0" fillId="0" borderId="0" xfId="0"/>
    <xf numFmtId="0" fontId="0" fillId="0" borderId="0" xfId="0" applyAlignment="1">
      <alignment horizontal="justify"/>
    </xf>
    <xf numFmtId="0" fontId="1" fillId="2" borderId="1" xfId="0" applyFont="1" applyFill="1" applyBorder="1" applyAlignment="1">
      <alignment horizontal="justify"/>
    </xf>
    <xf numFmtId="49" fontId="0" fillId="0" borderId="0" xfId="0" applyNumberFormat="1" applyAlignment="1">
      <alignment horizontal="justify"/>
    </xf>
    <xf numFmtId="49" fontId="2" fillId="0" borderId="2" xfId="0" applyNumberFormat="1" applyFont="1" applyBorder="1" applyAlignment="1">
      <alignment horizontal="center"/>
    </xf>
    <xf numFmtId="0" fontId="2" fillId="0" borderId="2" xfId="0" applyFont="1" applyBorder="1" applyAlignment="1">
      <alignment horizontal="justify"/>
    </xf>
    <xf numFmtId="49" fontId="2" fillId="0" borderId="3" xfId="0" applyNumberFormat="1" applyFont="1" applyBorder="1" applyAlignment="1">
      <alignment horizontal="center"/>
    </xf>
    <xf numFmtId="0" fontId="2" fillId="0" borderId="3" xfId="0" applyFont="1" applyBorder="1" applyAlignment="1">
      <alignment horizontal="justify"/>
    </xf>
    <xf numFmtId="0" fontId="0" fillId="0" borderId="0" xfId="0" applyAlignment="1">
      <alignment horizontal="left"/>
    </xf>
    <xf numFmtId="0" fontId="0" fillId="0" borderId="0" xfId="0" applyAlignment="1">
      <alignment horizontal="center"/>
    </xf>
    <xf numFmtId="49" fontId="1" fillId="2" borderId="1" xfId="0" applyNumberFormat="1" applyFont="1" applyFill="1" applyBorder="1" applyAlignment="1">
      <alignment horizontal="justify"/>
    </xf>
    <xf numFmtId="49" fontId="0" fillId="0" borderId="0" xfId="0" applyNumberFormat="1"/>
    <xf numFmtId="49" fontId="0" fillId="0" borderId="0" xfId="0" applyNumberFormat="1" applyAlignment="1">
      <alignment horizontal="center"/>
    </xf>
    <xf numFmtId="0" fontId="1" fillId="2" borderId="4" xfId="0" applyFont="1" applyFill="1" applyBorder="1" applyAlignment="1">
      <alignment horizontal="justify"/>
    </xf>
    <xf numFmtId="1" fontId="0" fillId="0" borderId="0" xfId="0" applyNumberFormat="1" applyAlignment="1">
      <alignment horizontal="center"/>
    </xf>
    <xf numFmtId="0" fontId="1" fillId="2" borderId="6" xfId="0" applyFont="1" applyFill="1" applyBorder="1" applyAlignment="1">
      <alignment horizontal="justify"/>
    </xf>
    <xf numFmtId="0" fontId="5" fillId="0" borderId="0" xfId="0" applyFont="1" applyAlignment="1">
      <alignment horizontal="center"/>
    </xf>
    <xf numFmtId="0" fontId="5" fillId="0" borderId="0" xfId="0" applyFont="1" applyAlignment="1">
      <alignment horizontal="left"/>
    </xf>
    <xf numFmtId="0" fontId="5" fillId="0" borderId="0" xfId="0" applyFont="1" applyAlignment="1">
      <alignment horizontal="justify"/>
    </xf>
    <xf numFmtId="49" fontId="2" fillId="0" borderId="7" xfId="0" applyNumberFormat="1" applyFont="1" applyBorder="1" applyAlignment="1">
      <alignment horizontal="center"/>
    </xf>
    <xf numFmtId="0" fontId="0" fillId="0" borderId="8" xfId="0" applyBorder="1"/>
    <xf numFmtId="49" fontId="3" fillId="0" borderId="8" xfId="0" applyNumberFormat="1" applyFont="1" applyBorder="1"/>
    <xf numFmtId="0" fontId="3" fillId="0" borderId="8" xfId="0" applyFont="1" applyBorder="1"/>
    <xf numFmtId="0" fontId="3" fillId="0" borderId="8" xfId="0" applyFont="1" applyBorder="1" applyAlignment="1">
      <alignment horizontal="center"/>
    </xf>
    <xf numFmtId="0" fontId="7" fillId="0" borderId="0" xfId="0" applyFont="1"/>
    <xf numFmtId="49" fontId="4" fillId="0" borderId="0" xfId="0" applyNumberFormat="1" applyFont="1"/>
    <xf numFmtId="0" fontId="4" fillId="0" borderId="0" xfId="0" applyFont="1" applyAlignment="1">
      <alignment horizontal="justify"/>
    </xf>
    <xf numFmtId="49" fontId="4" fillId="0" borderId="0" xfId="0" applyNumberFormat="1" applyFont="1" applyAlignment="1">
      <alignment horizontal="center"/>
    </xf>
    <xf numFmtId="0" fontId="4" fillId="0" borderId="0" xfId="0" applyFont="1"/>
    <xf numFmtId="0" fontId="4" fillId="0" borderId="0" xfId="0" applyFont="1" applyAlignment="1">
      <alignment horizontal="center"/>
    </xf>
    <xf numFmtId="0" fontId="0" fillId="0" borderId="0" xfId="0" applyAlignment="1">
      <alignment wrapText="1"/>
    </xf>
    <xf numFmtId="0" fontId="5" fillId="0" borderId="0" xfId="0" applyFont="1" applyAlignment="1">
      <alignment horizontal="left" wrapText="1"/>
    </xf>
    <xf numFmtId="49" fontId="0" fillId="0" borderId="0" xfId="0" applyNumberFormat="1" applyAlignment="1">
      <alignment wrapText="1"/>
    </xf>
    <xf numFmtId="0" fontId="5" fillId="0" borderId="0" xfId="0" applyFont="1" applyAlignment="1">
      <alignment horizontal="justify" wrapText="1"/>
    </xf>
    <xf numFmtId="0" fontId="4" fillId="0" borderId="0" xfId="0" applyFont="1" applyAlignment="1">
      <alignment wrapText="1"/>
    </xf>
    <xf numFmtId="49" fontId="4" fillId="0" borderId="0" xfId="0" applyNumberFormat="1" applyFont="1" applyAlignment="1">
      <alignment wrapText="1"/>
    </xf>
    <xf numFmtId="0" fontId="9" fillId="2" borderId="1" xfId="0" applyFont="1" applyFill="1" applyBorder="1" applyAlignment="1">
      <alignment horizontal="justify"/>
    </xf>
    <xf numFmtId="0" fontId="9" fillId="0" borderId="0" xfId="0" applyFont="1"/>
    <xf numFmtId="0" fontId="9" fillId="0" borderId="0" xfId="0" applyFont="1" applyAlignment="1">
      <alignment wrapText="1"/>
    </xf>
    <xf numFmtId="0" fontId="0" fillId="0" borderId="0" xfId="0" applyAlignment="1">
      <alignment vertical="top" wrapText="1"/>
    </xf>
    <xf numFmtId="0" fontId="0" fillId="0" borderId="0" xfId="0" applyAlignment="1">
      <alignment horizontal="justify" vertical="top"/>
    </xf>
    <xf numFmtId="16" fontId="9" fillId="0" borderId="0" xfId="0" applyNumberFormat="1" applyFont="1" applyAlignment="1">
      <alignment wrapText="1"/>
    </xf>
    <xf numFmtId="0" fontId="10" fillId="0" borderId="0" xfId="0" applyFont="1" applyAlignment="1">
      <alignment horizontal="justify"/>
    </xf>
    <xf numFmtId="0" fontId="7" fillId="0" borderId="0" xfId="0" applyFont="1" applyAlignment="1">
      <alignment horizontal="left" vertical="top"/>
    </xf>
    <xf numFmtId="3" fontId="0" fillId="0" borderId="0" xfId="0" applyNumberFormat="1"/>
    <xf numFmtId="0" fontId="7" fillId="0" borderId="0" xfId="0" applyFont="1" applyAlignment="1">
      <alignment horizontal="justify" vertical="top"/>
    </xf>
    <xf numFmtId="0" fontId="11" fillId="0" borderId="0" xfId="0" applyFont="1" applyAlignment="1">
      <alignment horizontal="justify"/>
    </xf>
    <xf numFmtId="0" fontId="0" fillId="0" borderId="0" xfId="0" applyAlignment="1">
      <alignment horizontal="right"/>
    </xf>
    <xf numFmtId="0" fontId="10" fillId="0" borderId="0" xfId="0" applyFont="1"/>
    <xf numFmtId="0" fontId="3" fillId="0" borderId="0" xfId="0" applyFont="1"/>
    <xf numFmtId="0" fontId="18" fillId="0" borderId="0" xfId="0" applyFont="1" applyAlignment="1">
      <alignment horizontal="left" vertical="top"/>
    </xf>
    <xf numFmtId="0" fontId="18" fillId="0" borderId="0" xfId="0" applyFont="1" applyAlignment="1">
      <alignment horizontal="justify" vertical="top"/>
    </xf>
    <xf numFmtId="0" fontId="0" fillId="3" borderId="0" xfId="0" applyFill="1"/>
    <xf numFmtId="1" fontId="0" fillId="0" borderId="5" xfId="0" applyNumberFormat="1" applyBorder="1" applyAlignment="1">
      <alignment horizontal="center"/>
    </xf>
    <xf numFmtId="49" fontId="0" fillId="0" borderId="5" xfId="0" applyNumberFormat="1" applyBorder="1" applyAlignment="1">
      <alignment horizontal="center"/>
    </xf>
    <xf numFmtId="0" fontId="0" fillId="0" borderId="5" xfId="0" applyBorder="1" applyAlignment="1">
      <alignment horizontal="justify"/>
    </xf>
    <xf numFmtId="0" fontId="10" fillId="3" borderId="0" xfId="0" applyFont="1" applyFill="1" applyAlignment="1">
      <alignment horizontal="center"/>
    </xf>
    <xf numFmtId="0" fontId="10" fillId="3" borderId="0" xfId="0" applyFont="1" applyFill="1" applyAlignment="1">
      <alignment horizontal="justify"/>
    </xf>
    <xf numFmtId="0" fontId="4" fillId="3" borderId="0" xfId="0" applyFont="1" applyFill="1"/>
    <xf numFmtId="0" fontId="4" fillId="3" borderId="0" xfId="0" applyFont="1" applyFill="1" applyAlignment="1">
      <alignment horizontal="center"/>
    </xf>
    <xf numFmtId="49" fontId="4" fillId="3" borderId="0" xfId="0" applyNumberFormat="1" applyFont="1" applyFill="1" applyAlignment="1">
      <alignment horizontal="center"/>
    </xf>
    <xf numFmtId="0" fontId="4" fillId="3" borderId="0" xfId="0" applyFont="1" applyFill="1" applyAlignment="1">
      <alignment horizontal="justify"/>
    </xf>
    <xf numFmtId="0" fontId="10" fillId="3" borderId="0" xfId="0" applyFont="1" applyFill="1"/>
    <xf numFmtId="0" fontId="8" fillId="3" borderId="0" xfId="0" applyFont="1" applyFill="1"/>
    <xf numFmtId="0" fontId="1" fillId="3" borderId="1" xfId="0" applyFont="1" applyFill="1" applyBorder="1" applyAlignment="1">
      <alignment horizontal="justify"/>
    </xf>
    <xf numFmtId="0" fontId="5" fillId="3" borderId="1" xfId="0" applyFont="1" applyFill="1" applyBorder="1" applyAlignment="1">
      <alignment horizontal="center"/>
    </xf>
    <xf numFmtId="49" fontId="1" fillId="3" borderId="1" xfId="0" applyNumberFormat="1" applyFont="1" applyFill="1" applyBorder="1" applyAlignment="1">
      <alignment horizontal="justify"/>
    </xf>
    <xf numFmtId="0" fontId="5" fillId="3" borderId="1" xfId="0" applyFont="1" applyFill="1" applyBorder="1" applyAlignment="1">
      <alignment horizontal="justify"/>
    </xf>
    <xf numFmtId="49" fontId="1" fillId="3" borderId="1" xfId="0" applyNumberFormat="1" applyFont="1" applyFill="1" applyBorder="1" applyAlignment="1">
      <alignment horizontal="center"/>
    </xf>
    <xf numFmtId="0" fontId="7" fillId="3" borderId="0" xfId="0" applyFont="1" applyFill="1"/>
    <xf numFmtId="1" fontId="0" fillId="3" borderId="0" xfId="0" applyNumberFormat="1" applyFill="1" applyAlignment="1">
      <alignment horizontal="center"/>
    </xf>
    <xf numFmtId="0" fontId="5" fillId="3" borderId="0" xfId="0" applyFont="1" applyFill="1" applyAlignment="1">
      <alignment horizontal="left"/>
    </xf>
    <xf numFmtId="49" fontId="0" fillId="3" borderId="0" xfId="0" applyNumberFormat="1" applyFill="1" applyAlignment="1">
      <alignment horizontal="center"/>
    </xf>
    <xf numFmtId="0" fontId="5" fillId="3" borderId="0" xfId="0" applyFont="1" applyFill="1" applyAlignment="1">
      <alignment horizontal="justify"/>
    </xf>
    <xf numFmtId="0" fontId="5" fillId="3" borderId="0" xfId="0" applyFont="1" applyFill="1" applyAlignment="1">
      <alignment horizontal="center"/>
    </xf>
    <xf numFmtId="0" fontId="0" fillId="3" borderId="0" xfId="0" applyFill="1" applyAlignment="1">
      <alignment horizontal="justify"/>
    </xf>
    <xf numFmtId="0" fontId="0" fillId="3" borderId="0" xfId="0" applyFill="1" applyAlignment="1">
      <alignment horizontal="center"/>
    </xf>
    <xf numFmtId="0" fontId="0" fillId="3" borderId="0" xfId="0" applyFill="1" applyAlignment="1">
      <alignment horizontal="justify" vertical="center"/>
    </xf>
    <xf numFmtId="0" fontId="17" fillId="0" borderId="0" xfId="0" applyFont="1" applyAlignment="1">
      <alignment horizontal="center" vertical="top" wrapText="1"/>
    </xf>
    <xf numFmtId="0" fontId="16" fillId="0" borderId="0" xfId="0" applyFont="1" applyAlignment="1">
      <alignment horizontal="center" vertical="top" wrapText="1"/>
    </xf>
    <xf numFmtId="0" fontId="1" fillId="4" borderId="6" xfId="0" applyFont="1" applyFill="1" applyBorder="1" applyAlignment="1">
      <alignment horizontal="justify"/>
    </xf>
    <xf numFmtId="0" fontId="1" fillId="4" borderId="1" xfId="0" applyFont="1" applyFill="1" applyBorder="1" applyAlignment="1">
      <alignment horizontal="justify"/>
    </xf>
    <xf numFmtId="0" fontId="9" fillId="4" borderId="1" xfId="0" applyFont="1" applyFill="1" applyBorder="1" applyAlignment="1">
      <alignment horizontal="justify"/>
    </xf>
    <xf numFmtId="0" fontId="9" fillId="0" borderId="0" xfId="0" applyFont="1" applyAlignment="1">
      <alignment horizontal="justify"/>
    </xf>
    <xf numFmtId="49" fontId="4" fillId="0" borderId="0" xfId="0" applyNumberFormat="1" applyFont="1" applyAlignment="1">
      <alignment horizontal="justify"/>
    </xf>
    <xf numFmtId="0" fontId="19" fillId="0" borderId="0" xfId="0" applyFont="1" applyAlignment="1">
      <alignment horizontal="center" vertical="center" wrapText="1"/>
    </xf>
    <xf numFmtId="0" fontId="1" fillId="4" borderId="1" xfId="0" applyFont="1" applyFill="1" applyBorder="1" applyAlignment="1">
      <alignment horizontal="center"/>
    </xf>
    <xf numFmtId="0" fontId="19" fillId="0" borderId="0" xfId="0" applyFont="1" applyAlignment="1">
      <alignment horizontal="center"/>
    </xf>
    <xf numFmtId="0" fontId="19" fillId="0" borderId="0" xfId="0" applyFont="1"/>
    <xf numFmtId="1" fontId="5" fillId="3" borderId="1" xfId="0" applyNumberFormat="1" applyFont="1" applyFill="1" applyBorder="1" applyAlignment="1">
      <alignment horizontal="justify"/>
    </xf>
    <xf numFmtId="1" fontId="5" fillId="3" borderId="0" xfId="0" applyNumberFormat="1" applyFont="1" applyFill="1" applyAlignment="1">
      <alignment horizontal="center"/>
    </xf>
    <xf numFmtId="1" fontId="5" fillId="0" borderId="0" xfId="0" applyNumberFormat="1" applyFont="1" applyAlignment="1">
      <alignment horizontal="center"/>
    </xf>
    <xf numFmtId="1" fontId="10" fillId="3" borderId="0" xfId="0" applyNumberFormat="1" applyFont="1" applyFill="1" applyAlignment="1">
      <alignment horizontal="center"/>
    </xf>
    <xf numFmtId="1" fontId="5" fillId="3" borderId="0" xfId="0" applyNumberFormat="1" applyFont="1" applyFill="1"/>
    <xf numFmtId="0" fontId="0" fillId="0" borderId="2" xfId="0" applyBorder="1"/>
    <xf numFmtId="0" fontId="0" fillId="0" borderId="2" xfId="0" applyBorder="1" applyAlignment="1">
      <alignment horizontal="center"/>
    </xf>
    <xf numFmtId="49" fontId="0" fillId="0" borderId="2" xfId="0" applyNumberFormat="1" applyBorder="1" applyAlignment="1">
      <alignment horizontal="center"/>
    </xf>
    <xf numFmtId="0" fontId="5" fillId="0" borderId="2" xfId="0" applyFont="1" applyBorder="1" applyAlignment="1">
      <alignment horizontal="justify"/>
    </xf>
    <xf numFmtId="0" fontId="5" fillId="3" borderId="2" xfId="0" applyFont="1" applyFill="1" applyBorder="1" applyAlignment="1">
      <alignment horizontal="center"/>
    </xf>
    <xf numFmtId="0" fontId="0" fillId="0" borderId="2" xfId="0" applyBorder="1" applyAlignment="1">
      <alignment horizontal="justify"/>
    </xf>
    <xf numFmtId="1" fontId="5" fillId="0" borderId="2" xfId="0" applyNumberFormat="1" applyFont="1" applyBorder="1" applyAlignment="1">
      <alignment horizontal="center"/>
    </xf>
    <xf numFmtId="0" fontId="0" fillId="3" borderId="2" xfId="0" applyFill="1" applyBorder="1"/>
    <xf numFmtId="1" fontId="0" fillId="3" borderId="2" xfId="0" applyNumberFormat="1" applyFill="1" applyBorder="1" applyAlignment="1">
      <alignment horizontal="center"/>
    </xf>
    <xf numFmtId="49" fontId="0" fillId="3" borderId="2" xfId="0" applyNumberFormat="1" applyFill="1" applyBorder="1" applyAlignment="1">
      <alignment horizontal="center"/>
    </xf>
    <xf numFmtId="0" fontId="0" fillId="3" borderId="2" xfId="0" applyFill="1" applyBorder="1" applyAlignment="1">
      <alignment horizontal="justify"/>
    </xf>
    <xf numFmtId="0" fontId="4" fillId="3" borderId="2" xfId="0" applyFont="1" applyFill="1" applyBorder="1"/>
    <xf numFmtId="0" fontId="5" fillId="3" borderId="2" xfId="0" applyFont="1" applyFill="1" applyBorder="1" applyAlignment="1">
      <alignment horizontal="justify"/>
    </xf>
    <xf numFmtId="0" fontId="7" fillId="0" borderId="2" xfId="0" applyFont="1" applyBorder="1"/>
    <xf numFmtId="1" fontId="0" fillId="0" borderId="2" xfId="0" applyNumberFormat="1" applyBorder="1" applyAlignment="1">
      <alignment horizontal="center"/>
    </xf>
    <xf numFmtId="0" fontId="5" fillId="0" borderId="2" xfId="0" applyFont="1" applyBorder="1" applyAlignment="1">
      <alignment horizontal="center"/>
    </xf>
    <xf numFmtId="0" fontId="7" fillId="3" borderId="2" xfId="0" applyFont="1" applyFill="1" applyBorder="1"/>
    <xf numFmtId="1" fontId="5" fillId="3" borderId="2" xfId="0" applyNumberFormat="1" applyFont="1" applyFill="1" applyBorder="1" applyAlignment="1">
      <alignment horizontal="center"/>
    </xf>
    <xf numFmtId="0" fontId="4" fillId="0" borderId="2" xfId="0" applyFont="1" applyBorder="1"/>
    <xf numFmtId="0" fontId="0" fillId="0" borderId="0" xfId="0" applyAlignment="1">
      <alignment horizontal="center" vertical="top"/>
    </xf>
    <xf numFmtId="16" fontId="0" fillId="0" borderId="0" xfId="0" applyNumberFormat="1" applyAlignment="1">
      <alignment horizontal="center" vertical="top"/>
    </xf>
    <xf numFmtId="1" fontId="0" fillId="0" borderId="0" xfId="0" applyNumberFormat="1"/>
    <xf numFmtId="0" fontId="0" fillId="5" borderId="1" xfId="0" applyFill="1" applyBorder="1"/>
    <xf numFmtId="0" fontId="4" fillId="5" borderId="1" xfId="0" applyFont="1" applyFill="1" applyBorder="1"/>
    <xf numFmtId="0" fontId="10" fillId="5" borderId="1" xfId="0" applyFont="1" applyFill="1" applyBorder="1"/>
    <xf numFmtId="1" fontId="10" fillId="0" borderId="0" xfId="0" applyNumberFormat="1" applyFont="1"/>
    <xf numFmtId="0" fontId="20" fillId="3" borderId="9" xfId="0" applyFont="1" applyFill="1" applyBorder="1"/>
    <xf numFmtId="0" fontId="3" fillId="3" borderId="9" xfId="0" applyFont="1" applyFill="1" applyBorder="1"/>
    <xf numFmtId="0" fontId="21" fillId="3" borderId="1" xfId="0" applyFont="1" applyFill="1" applyBorder="1" applyAlignment="1">
      <alignment horizontal="justify"/>
    </xf>
    <xf numFmtId="0" fontId="20" fillId="3" borderId="1" xfId="0" applyFont="1" applyFill="1" applyBorder="1" applyAlignment="1">
      <alignment horizontal="center"/>
    </xf>
    <xf numFmtId="49" fontId="21" fillId="3" borderId="1" xfId="0" applyNumberFormat="1" applyFont="1" applyFill="1" applyBorder="1" applyAlignment="1">
      <alignment horizontal="justify"/>
    </xf>
    <xf numFmtId="1" fontId="20" fillId="3" borderId="1" xfId="0" applyNumberFormat="1" applyFont="1" applyFill="1" applyBorder="1" applyAlignment="1">
      <alignment horizontal="justify"/>
    </xf>
    <xf numFmtId="49" fontId="21" fillId="3" borderId="1" xfId="0" applyNumberFormat="1" applyFont="1" applyFill="1" applyBorder="1" applyAlignment="1">
      <alignment horizontal="center"/>
    </xf>
    <xf numFmtId="0" fontId="23" fillId="3" borderId="6" xfId="0" applyFont="1" applyFill="1" applyBorder="1" applyAlignment="1">
      <alignment horizontal="justify"/>
    </xf>
    <xf numFmtId="0" fontId="23" fillId="3" borderId="1" xfId="0" applyFont="1" applyFill="1" applyBorder="1" applyAlignment="1">
      <alignment horizontal="justify"/>
    </xf>
    <xf numFmtId="0" fontId="24" fillId="0" borderId="0" xfId="0" applyFont="1"/>
    <xf numFmtId="0" fontId="25" fillId="0" borderId="0" xfId="0" applyFont="1" applyAlignment="1">
      <alignment horizontal="left" vertical="top"/>
    </xf>
    <xf numFmtId="0" fontId="25" fillId="0" borderId="0" xfId="0" applyFont="1" applyAlignment="1">
      <alignment horizontal="justify" vertical="top"/>
    </xf>
    <xf numFmtId="1" fontId="1" fillId="3" borderId="1" xfId="0" applyNumberFormat="1" applyFont="1" applyFill="1" applyBorder="1" applyAlignment="1">
      <alignment horizontal="center"/>
    </xf>
    <xf numFmtId="1" fontId="4" fillId="0" borderId="0" xfId="0" applyNumberFormat="1" applyFont="1" applyAlignment="1">
      <alignment horizontal="center"/>
    </xf>
    <xf numFmtId="1" fontId="4" fillId="3" borderId="0" xfId="0" applyNumberFormat="1" applyFont="1" applyFill="1" applyAlignment="1">
      <alignment horizontal="center"/>
    </xf>
    <xf numFmtId="1" fontId="0" fillId="0" borderId="0" xfId="0" applyNumberFormat="1" applyAlignment="1">
      <alignment horizontal="center" wrapText="1"/>
    </xf>
    <xf numFmtId="0" fontId="2" fillId="0" borderId="6" xfId="0" applyFont="1" applyBorder="1" applyAlignment="1">
      <alignment horizontal="justify"/>
    </xf>
    <xf numFmtId="0" fontId="21" fillId="3" borderId="6" xfId="0" applyFont="1" applyFill="1" applyBorder="1" applyAlignment="1">
      <alignment horizontal="justify"/>
    </xf>
    <xf numFmtId="0" fontId="19" fillId="0" borderId="0" xfId="0" applyFont="1" applyAlignment="1">
      <alignment horizontal="right"/>
    </xf>
    <xf numFmtId="0" fontId="21" fillId="3" borderId="4" xfId="0" applyFont="1" applyFill="1" applyBorder="1" applyAlignment="1">
      <alignment horizontal="justify"/>
    </xf>
    <xf numFmtId="0" fontId="0" fillId="0" borderId="0" xfId="0" applyAlignment="1">
      <alignment horizontal="left" wrapText="1"/>
    </xf>
    <xf numFmtId="0" fontId="26" fillId="0" borderId="0" xfId="0" applyFont="1"/>
    <xf numFmtId="0" fontId="0" fillId="3" borderId="1" xfId="0" applyFill="1" applyBorder="1"/>
    <xf numFmtId="0" fontId="4" fillId="3" borderId="1" xfId="0" applyFont="1" applyFill="1" applyBorder="1"/>
    <xf numFmtId="0" fontId="27" fillId="0" borderId="0" xfId="1"/>
    <xf numFmtId="0" fontId="27" fillId="0" borderId="0" xfId="1" applyAlignment="1">
      <alignment horizontal="justify"/>
    </xf>
    <xf numFmtId="49" fontId="28" fillId="0" borderId="0" xfId="0" applyNumberFormat="1" applyFont="1"/>
    <xf numFmtId="49" fontId="3" fillId="3" borderId="9" xfId="0" applyNumberFormat="1" applyFont="1" applyFill="1" applyBorder="1"/>
    <xf numFmtId="0" fontId="28" fillId="0" borderId="0" xfId="0" applyFont="1"/>
    <xf numFmtId="0" fontId="0" fillId="3" borderId="0" xfId="0" applyFill="1" applyAlignment="1">
      <alignment wrapText="1"/>
    </xf>
    <xf numFmtId="0" fontId="0" fillId="0" borderId="10" xfId="0" applyBorder="1"/>
    <xf numFmtId="0" fontId="0" fillId="0" borderId="11" xfId="0" applyBorder="1"/>
    <xf numFmtId="0" fontId="7" fillId="3" borderId="3" xfId="0" applyFont="1" applyFill="1" applyBorder="1"/>
    <xf numFmtId="0" fontId="0" fillId="0" borderId="3" xfId="0" applyBorder="1"/>
    <xf numFmtId="0" fontId="5" fillId="3" borderId="3" xfId="0" applyFont="1" applyFill="1" applyBorder="1" applyAlignment="1">
      <alignment horizontal="center"/>
    </xf>
    <xf numFmtId="0" fontId="0" fillId="3" borderId="11" xfId="0" applyFill="1" applyBorder="1"/>
    <xf numFmtId="0" fontId="5" fillId="0" borderId="11" xfId="0" applyFont="1" applyBorder="1" applyAlignment="1">
      <alignment horizontal="justify"/>
    </xf>
    <xf numFmtId="1" fontId="5" fillId="3" borderId="0" xfId="0" applyNumberFormat="1" applyFont="1" applyFill="1" applyAlignment="1">
      <alignment horizontal="center" vertical="top"/>
    </xf>
    <xf numFmtId="0" fontId="29" fillId="0" borderId="0" xfId="0" applyFont="1" applyAlignment="1">
      <alignment horizontal="left" vertical="top"/>
    </xf>
    <xf numFmtId="0" fontId="29" fillId="0" borderId="0" xfId="0" applyFont="1" applyAlignment="1">
      <alignment horizontal="justify" vertical="top"/>
    </xf>
    <xf numFmtId="0" fontId="28" fillId="0" borderId="0" xfId="0" applyFont="1" applyAlignment="1">
      <alignment horizontal="justify"/>
    </xf>
    <xf numFmtId="0" fontId="28" fillId="0" borderId="0" xfId="0" applyFont="1" applyAlignment="1">
      <alignment wrapText="1"/>
    </xf>
    <xf numFmtId="0" fontId="7" fillId="0" borderId="11" xfId="0" applyFont="1" applyBorder="1"/>
    <xf numFmtId="0" fontId="0" fillId="3" borderId="3" xfId="0" applyFill="1" applyBorder="1"/>
    <xf numFmtId="1" fontId="0" fillId="0" borderId="11" xfId="0" applyNumberFormat="1" applyBorder="1" applyAlignment="1">
      <alignment horizontal="center"/>
    </xf>
    <xf numFmtId="1" fontId="0" fillId="3" borderId="3" xfId="0" applyNumberFormat="1" applyFill="1" applyBorder="1" applyAlignment="1">
      <alignment horizontal="center"/>
    </xf>
    <xf numFmtId="49" fontId="0" fillId="0" borderId="11" xfId="0" applyNumberFormat="1" applyBorder="1" applyAlignment="1">
      <alignment horizontal="center"/>
    </xf>
    <xf numFmtId="49" fontId="0" fillId="3" borderId="3" xfId="0" applyNumberFormat="1" applyFill="1" applyBorder="1" applyAlignment="1">
      <alignment horizontal="center"/>
    </xf>
    <xf numFmtId="0" fontId="5" fillId="3" borderId="3" xfId="0" applyFont="1" applyFill="1" applyBorder="1" applyAlignment="1">
      <alignment horizontal="justify"/>
    </xf>
    <xf numFmtId="0" fontId="5" fillId="0" borderId="11" xfId="0" applyFont="1" applyBorder="1" applyAlignment="1">
      <alignment horizontal="center"/>
    </xf>
    <xf numFmtId="0" fontId="0" fillId="0" borderId="11" xfId="0" applyBorder="1" applyAlignment="1">
      <alignment horizontal="justify"/>
    </xf>
    <xf numFmtId="0" fontId="0" fillId="3" borderId="3" xfId="0" applyFill="1" applyBorder="1" applyAlignment="1">
      <alignment horizontal="justify"/>
    </xf>
    <xf numFmtId="1" fontId="5" fillId="0" borderId="11" xfId="0" applyNumberFormat="1" applyFont="1" applyBorder="1" applyAlignment="1">
      <alignment horizontal="center"/>
    </xf>
    <xf numFmtId="1" fontId="5" fillId="3" borderId="3" xfId="0" applyNumberFormat="1" applyFont="1" applyFill="1" applyBorder="1" applyAlignment="1">
      <alignment horizontal="center"/>
    </xf>
    <xf numFmtId="0" fontId="4" fillId="3" borderId="3" xfId="0" applyFont="1" applyFill="1" applyBorder="1"/>
    <xf numFmtId="49" fontId="28" fillId="0" borderId="0" xfId="0" applyNumberFormat="1" applyFont="1" applyAlignment="1">
      <alignment horizontal="center"/>
    </xf>
    <xf numFmtId="14" fontId="0" fillId="0" borderId="0" xfId="0" applyNumberFormat="1"/>
    <xf numFmtId="49" fontId="28" fillId="3" borderId="1" xfId="0" applyNumberFormat="1" applyFont="1" applyFill="1" applyBorder="1"/>
    <xf numFmtId="49" fontId="28" fillId="3" borderId="2" xfId="0" applyNumberFormat="1" applyFont="1" applyFill="1" applyBorder="1" applyAlignment="1">
      <alignment horizontal="center"/>
    </xf>
    <xf numFmtId="0" fontId="28" fillId="3" borderId="2" xfId="0" applyFont="1" applyFill="1" applyBorder="1" applyAlignment="1">
      <alignment horizontal="justify"/>
    </xf>
    <xf numFmtId="0" fontId="28" fillId="3" borderId="2" xfId="0" applyFont="1" applyFill="1" applyBorder="1"/>
    <xf numFmtId="0" fontId="10" fillId="6" borderId="0" xfId="0" applyFont="1" applyFill="1"/>
    <xf numFmtId="0" fontId="0" fillId="6" borderId="0" xfId="0" applyFill="1"/>
    <xf numFmtId="0" fontId="0" fillId="6" borderId="0" xfId="0" applyFill="1" applyAlignment="1">
      <alignment horizontal="justify"/>
    </xf>
    <xf numFmtId="0" fontId="5" fillId="6" borderId="0" xfId="0" applyFont="1" applyFill="1" applyAlignment="1">
      <alignment horizontal="left"/>
    </xf>
    <xf numFmtId="49" fontId="4" fillId="6" borderId="0" xfId="0" applyNumberFormat="1" applyFont="1" applyFill="1" applyAlignment="1">
      <alignment horizontal="justify"/>
    </xf>
    <xf numFmtId="0" fontId="5" fillId="6" borderId="0" xfId="0" applyFont="1" applyFill="1" applyAlignment="1">
      <alignment horizontal="justify"/>
    </xf>
    <xf numFmtId="0" fontId="4" fillId="6" borderId="0" xfId="0" applyFont="1" applyFill="1" applyAlignment="1">
      <alignment horizontal="justify"/>
    </xf>
    <xf numFmtId="0" fontId="9" fillId="6" borderId="0" xfId="0" applyFont="1" applyFill="1" applyAlignment="1">
      <alignment horizontal="justify"/>
    </xf>
    <xf numFmtId="0" fontId="19" fillId="6" borderId="0" xfId="0" applyFont="1" applyFill="1" applyAlignment="1">
      <alignment horizontal="center"/>
    </xf>
    <xf numFmtId="0" fontId="4" fillId="6" borderId="0" xfId="0" applyFont="1" applyFill="1"/>
    <xf numFmtId="49" fontId="28" fillId="0" borderId="0" xfId="0" applyNumberFormat="1" applyFont="1" applyAlignment="1">
      <alignment horizontal="justify"/>
    </xf>
    <xf numFmtId="49" fontId="0" fillId="0" borderId="0" xfId="0" applyNumberFormat="1" applyAlignment="1">
      <alignment horizontal="right"/>
    </xf>
    <xf numFmtId="0" fontId="28" fillId="0" borderId="0" xfId="2" applyAlignment="1">
      <alignment horizontal="justify"/>
    </xf>
  </cellXfs>
  <cellStyles count="3">
    <cellStyle name="Hüperlink" xfId="1" builtinId="8"/>
    <cellStyle name="Normaallaad" xfId="0" builtinId="0"/>
    <cellStyle name="Normaallaad 2" xfId="2" xr:uid="{11DD4249-9D5D-4ECC-B87D-EB81073A14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revisions/_rels/revisionHeaders.xml.rels><?xml version="1.0" encoding="UTF-8" standalone="yes"?>
<Relationships xmlns="http://schemas.openxmlformats.org/package/2006/relationships"><Relationship Id="rId334" Type="http://schemas.openxmlformats.org/officeDocument/2006/relationships/revisionLog" Target="revisionLog2.xml"/><Relationship Id="rId333"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BD99A77-50A1-4841-B6D6-F4B11D037DA1}" diskRevisions="1" revisionId="7584" version="8">
  <header guid="{982A7D04-9C0B-4064-81C3-45240970095E}" dateTime="2025-06-05T10:05:04" maxSheetId="15" userName="Hannes Puu" r:id="rId333">
    <sheetIdMap count="14">
      <sheetId val="1"/>
      <sheetId val="2"/>
      <sheetId val="3"/>
      <sheetId val="4"/>
      <sheetId val="5"/>
      <sheetId val="6"/>
      <sheetId val="7"/>
      <sheetId val="8"/>
      <sheetId val="9"/>
      <sheetId val="10"/>
      <sheetId val="11"/>
      <sheetId val="12"/>
      <sheetId val="13"/>
      <sheetId val="14"/>
    </sheetIdMap>
  </header>
  <header guid="{9BD99A77-50A1-4841-B6D6-F4B11D037DA1}" dateTime="2025-06-16T10:07:13" maxSheetId="15" userName="Hannes Puu" r:id="rId334">
    <sheetIdMap count="14">
      <sheetId val="1"/>
      <sheetId val="2"/>
      <sheetId val="3"/>
      <sheetId val="4"/>
      <sheetId val="5"/>
      <sheetId val="6"/>
      <sheetId val="7"/>
      <sheetId val="8"/>
      <sheetId val="9"/>
      <sheetId val="10"/>
      <sheetId val="11"/>
      <sheetId val="12"/>
      <sheetId val="13"/>
      <sheetId val="1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1A41EBF-5CB5-429E-880C-625FE6C4441B}" action="delete"/>
  <rdn rId="0" localSheetId="1" customView="1" name="Z_81A41EBF_5CB5_429E_880C_625FE6C4441B_.wvu.PrintArea" hidden="1" oldHidden="1">
    <formula>'Maaparandusprojektide alaarhiiv'!$M$1:$N$1565,'Maaparandusprojektide alaarhiiv'!$J$1:$K$1565,'Maaparandusprojektide alaarhiiv'!$F$1:$G$1565,'Maaparandusprojektide alaarhiiv'!$D$1:$D$1565,'Maaparandusprojektide alaarhiiv'!$A$1:$A$1565</formula>
    <oldFormula>'Maaparandusprojektide alaarhiiv'!$M$1:$N$1565,'Maaparandusprojektide alaarhiiv'!$J$1:$K$1565,'Maaparandusprojektide alaarhiiv'!$F$1:$G$1565,'Maaparandusprojektide alaarhiiv'!$D$1:$D$1565,'Maaparandusprojektide alaarhiiv'!$A$1:$A$1565</oldFormula>
  </rdn>
  <rdn rId="0" localSheetId="1" customView="1" name="Z_81A41EBF_5CB5_429E_880C_625FE6C4441B_.wvu.Cols" hidden="1" oldHidden="1">
    <formula>'Maaparandusprojektide alaarhiiv'!$O:$O</formula>
    <oldFormula>'Maaparandusprojektide alaarhiiv'!$O:$O</oldFormula>
  </rdn>
  <rdn rId="0" localSheetId="1" customView="1" name="Z_81A41EBF_5CB5_429E_880C_625FE6C4441B_.wvu.FilterData" hidden="1" oldHidden="1">
    <formula>'Maaparandusprojektide alaarhiiv'!$A$1:$T$2505</formula>
    <oldFormula>'Maaparandusprojektide alaarhiiv'!$A$1:$T$2505</oldFormula>
  </rdn>
  <rdn rId="0" localSheetId="2" customView="1" name="Z_81A41EBF_5CB5_429E_880C_625FE6C4441B_.wvu.FilterData" hidden="1" oldHidden="1">
    <formula>Ekspl.aktid!$A$1:$L$1626</formula>
    <oldFormula>Ekspl.aktid!$A$1:$L$1626</oldFormula>
  </rdn>
  <rdn rId="0" localSheetId="3" customView="1" name="Z_81A41EBF_5CB5_429E_880C_625FE6C4441B_.wvu.FilterData" hidden="1" oldHidden="1">
    <formula>'Veejuhtmete alaarhiiv'!$A$1:$Q$429</formula>
    <oldFormula>'Veejuhtmete alaarhiiv'!$A$1:$P$429</oldFormula>
  </rdn>
  <rdn rId="0" localSheetId="4" customView="1" name="Z_81A41EBF_5CB5_429E_880C_625FE6C4441B_.wvu.FilterData" hidden="1" oldHidden="1">
    <formula>Metsakuivendus!$A$1:$L$181</formula>
    <oldFormula>Metsakuivendus!$A$1:$L$181</oldFormula>
  </rdn>
  <rdn rId="0" localSheetId="5" customView="1" name="Z_81A41EBF_5CB5_429E_880C_625FE6C4441B_.wvu.FilterData" hidden="1" oldHidden="1">
    <formula>Talud!$A$1:$M$108</formula>
    <oldFormula>Talud!$A$1:$M$108</oldFormula>
  </rdn>
  <rdn rId="0" localSheetId="6" customView="1" name="Z_81A41EBF_5CB5_429E_880C_625FE6C4441B_.wvu.FilterData" hidden="1" oldHidden="1">
    <formula>Elekter!$A$1:$M$116</formula>
    <oldFormula>Elekter!$A$1:$M$116</oldFormula>
  </rdn>
  <rdn rId="0" localSheetId="7" customView="1" name="Z_81A41EBF_5CB5_429E_880C_625FE6C4441B_.wvu.FilterData" hidden="1" oldHidden="1">
    <formula>Vihmutus!$E$1:$R$51</formula>
    <oldFormula>Vihmutus!$E$1:$R$51</oldFormula>
  </rdn>
  <rdn rId="0" localSheetId="8" customView="1" name="Z_81A41EBF_5CB5_429E_880C_625FE6C4441B_.wvu.Cols" hidden="1" oldHidden="1">
    <formula>Turvas!$M:$O</formula>
    <oldFormula>Turvas!$M:$O</oldFormula>
  </rdn>
  <rdn rId="0" localSheetId="8" customView="1" name="Z_81A41EBF_5CB5_429E_880C_625FE6C4441B_.wvu.FilterData" hidden="1" oldHidden="1">
    <formula>Turvas!$A$1:$M$52</formula>
    <oldFormula>Turvas!$A$1:$M$52</oldFormula>
  </rdn>
  <rdn rId="0" localSheetId="9" customView="1" name="Z_81A41EBF_5CB5_429E_880C_625FE6C4441B_.wvu.FilterData" hidden="1" oldHidden="1">
    <formula>Puurkaevud!$A$1:$M$186</formula>
    <oldFormula>Puurkaevud!$A$1:$M$186</oldFormula>
  </rdn>
  <rdn rId="0" localSheetId="11" customView="1" name="Z_81A41EBF_5CB5_429E_880C_625FE6C4441B_.wvu.FilterData" hidden="1" oldHidden="1">
    <formula>'majandid läbi sovjeti'!$A$1:$E$45</formula>
    <oldFormula>'majandid läbi sovjeti'!$A$1:$E$45</oldFormula>
  </rdn>
  <rcv guid="{81A41EBF-5CB5-429E-880C-625FE6C4441B}"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1A41EBF-5CB5-429E-880C-625FE6C4441B}" action="delete"/>
  <rdn rId="0" localSheetId="1" customView="1" name="Z_81A41EBF_5CB5_429E_880C_625FE6C4441B_.wvu.PrintArea" hidden="1" oldHidden="1">
    <formula>'Maaparandusprojektide alaarhiiv'!$M$1:$N$1565,'Maaparandusprojektide alaarhiiv'!$J$1:$K$1565,'Maaparandusprojektide alaarhiiv'!$F$1:$G$1565,'Maaparandusprojektide alaarhiiv'!$D$1:$D$1565,'Maaparandusprojektide alaarhiiv'!$A$1:$A$1565</formula>
    <oldFormula>'Maaparandusprojektide alaarhiiv'!$M$1:$N$1565,'Maaparandusprojektide alaarhiiv'!$J$1:$K$1565,'Maaparandusprojektide alaarhiiv'!$F$1:$G$1565,'Maaparandusprojektide alaarhiiv'!$D$1:$D$1565,'Maaparandusprojektide alaarhiiv'!$A$1:$A$1565</oldFormula>
  </rdn>
  <rdn rId="0" localSheetId="1" customView="1" name="Z_81A41EBF_5CB5_429E_880C_625FE6C4441B_.wvu.Cols" hidden="1" oldHidden="1">
    <formula>'Maaparandusprojektide alaarhiiv'!$O:$O</formula>
    <oldFormula>'Maaparandusprojektide alaarhiiv'!$O:$O</oldFormula>
  </rdn>
  <rdn rId="0" localSheetId="1" customView="1" name="Z_81A41EBF_5CB5_429E_880C_625FE6C4441B_.wvu.FilterData" hidden="1" oldHidden="1">
    <formula>'Maaparandusprojektide alaarhiiv'!$A$1:$T$2505</formula>
    <oldFormula>'Maaparandusprojektide alaarhiiv'!$A$1:$T$2505</oldFormula>
  </rdn>
  <rdn rId="0" localSheetId="2" customView="1" name="Z_81A41EBF_5CB5_429E_880C_625FE6C4441B_.wvu.FilterData" hidden="1" oldHidden="1">
    <formula>Ekspl.aktid!$A$1:$L$1626</formula>
    <oldFormula>Ekspl.aktid!$A$1:$L$1626</oldFormula>
  </rdn>
  <rdn rId="0" localSheetId="3" customView="1" name="Z_81A41EBF_5CB5_429E_880C_625FE6C4441B_.wvu.FilterData" hidden="1" oldHidden="1">
    <formula>'Veejuhtmete alaarhiiv'!$A$1:$Q$429</formula>
    <oldFormula>'Veejuhtmete alaarhiiv'!$A$1:$Q$429</oldFormula>
  </rdn>
  <rdn rId="0" localSheetId="4" customView="1" name="Z_81A41EBF_5CB5_429E_880C_625FE6C4441B_.wvu.FilterData" hidden="1" oldHidden="1">
    <formula>Metsakuivendus!$A$1:$L$181</formula>
    <oldFormula>Metsakuivendus!$A$1:$L$181</oldFormula>
  </rdn>
  <rdn rId="0" localSheetId="5" customView="1" name="Z_81A41EBF_5CB5_429E_880C_625FE6C4441B_.wvu.FilterData" hidden="1" oldHidden="1">
    <formula>Talud!$A$1:$M$108</formula>
    <oldFormula>Talud!$A$1:$M$108</oldFormula>
  </rdn>
  <rdn rId="0" localSheetId="6" customView="1" name="Z_81A41EBF_5CB5_429E_880C_625FE6C4441B_.wvu.FilterData" hidden="1" oldHidden="1">
    <formula>Elekter!$A$1:$M$116</formula>
    <oldFormula>Elekter!$A$1:$M$116</oldFormula>
  </rdn>
  <rdn rId="0" localSheetId="7" customView="1" name="Z_81A41EBF_5CB5_429E_880C_625FE6C4441B_.wvu.FilterData" hidden="1" oldHidden="1">
    <formula>Vihmutus!$E$1:$R$51</formula>
    <oldFormula>Vihmutus!$E$1:$R$51</oldFormula>
  </rdn>
  <rdn rId="0" localSheetId="8" customView="1" name="Z_81A41EBF_5CB5_429E_880C_625FE6C4441B_.wvu.Cols" hidden="1" oldHidden="1">
    <formula>Turvas!$M:$O</formula>
    <oldFormula>Turvas!$M:$O</oldFormula>
  </rdn>
  <rdn rId="0" localSheetId="8" customView="1" name="Z_81A41EBF_5CB5_429E_880C_625FE6C4441B_.wvu.FilterData" hidden="1" oldHidden="1">
    <formula>Turvas!$A$1:$R$1</formula>
    <oldFormula>Turvas!$A$1:$M$52</oldFormula>
  </rdn>
  <rdn rId="0" localSheetId="9" customView="1" name="Z_81A41EBF_5CB5_429E_880C_625FE6C4441B_.wvu.FilterData" hidden="1" oldHidden="1">
    <formula>Puurkaevud!$A$1:$N$1</formula>
    <oldFormula>Puurkaevud!$A$1:$M$186</oldFormula>
  </rdn>
  <rdn rId="0" localSheetId="11" customView="1" name="Z_81A41EBF_5CB5_429E_880C_625FE6C4441B_.wvu.FilterData" hidden="1" oldHidden="1">
    <formula>'majandid läbi sovjeti'!$A$1:$E$45</formula>
    <oldFormula>'majandid läbi sovjeti'!$A$1:$E$45</oldFormula>
  </rdn>
  <rcv guid="{81A41EBF-5CB5-429E-880C-625FE6C4441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hyperlink" Target="file:///E:\DIGITALISEERITUD%20MAAPARANDUSEHITISTE%20DOKUMENDID\Iidlase\sisukord.pdf" TargetMode="External"/><Relationship Id="rId18" Type="http://schemas.openxmlformats.org/officeDocument/2006/relationships/hyperlink" Target="file:///E:\DIGITALISEERITUD%20MAAPARANDUSEHITISTE%20DOKUMENDID\Iidlase\lk%2022.pdf" TargetMode="External"/><Relationship Id="rId3" Type="http://schemas.openxmlformats.org/officeDocument/2006/relationships/printerSettings" Target="../printerSettings/printerSettings3.bin"/><Relationship Id="rId21" Type="http://schemas.openxmlformats.org/officeDocument/2006/relationships/hyperlink" Target="file:///E:\DIGITALISEERITUD%20MAAPARANDUSEHITISTE%20DOKUMENDID\Iidlase\tiitelleht.pdf" TargetMode="Externa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hyperlink" Target="file:///E:\DIGITALISEERITUD%20MAAPARANDUSEHITISTE%20DOKUMENDID\Iidlase\lk%2021.pdf" TargetMode="External"/><Relationship Id="rId25" Type="http://schemas.microsoft.com/office/2006/relationships/wsSortMap" Target="wsSortMap1.xml"/><Relationship Id="rId2" Type="http://schemas.openxmlformats.org/officeDocument/2006/relationships/printerSettings" Target="../printerSettings/printerSettings2.bin"/><Relationship Id="rId16" Type="http://schemas.openxmlformats.org/officeDocument/2006/relationships/hyperlink" Target="file:///E:\DIGITALISEERITUD%20MAAPARANDUSEHITISTE%20DOKUMENDID\Iidlase\lk%2020.pdf" TargetMode="External"/><Relationship Id="rId20" Type="http://schemas.openxmlformats.org/officeDocument/2006/relationships/hyperlink" Target="file:///E:\DIGITALISEERITUD%20MAAPARANDUSEHITISTE%20DOKUMENDID\Iidlase\graafi%20ine.pdf"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hyperlink" Target="file:///E:\DIGITALISEERITUD%20MAAPARANDUSEHITISTE%20DOKUMENDID\Iidlase\tiitelleht.pdf" TargetMode="External"/><Relationship Id="rId23" Type="http://schemas.openxmlformats.org/officeDocument/2006/relationships/vmlDrawing" Target="../drawings/vmlDrawing1.vml"/><Relationship Id="rId10" Type="http://schemas.openxmlformats.org/officeDocument/2006/relationships/printerSettings" Target="../printerSettings/printerSettings10.bin"/><Relationship Id="rId19" Type="http://schemas.openxmlformats.org/officeDocument/2006/relationships/hyperlink" Target="file:///E:\DIGITALISEERITUD%20MAAPARANDUSEHITISTE%20DOKUMENDID\Iidlase\lk%2023.pdf" TargetMode="Externa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hyperlink" Target="file:///E:\DIGITALISEERITUD%20MAAPARANDUSEHITISTE%20DOKUMENDID\Iidlase\lk%2019.pdf" TargetMode="External"/><Relationship Id="rId22" Type="http://schemas.openxmlformats.org/officeDocument/2006/relationships/printerSettings" Target="../printerSettings/printerSettings13.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6" Type="http://schemas.microsoft.com/office/2006/relationships/wsSortMap" Target="wsSortMap2.xml"/><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5" Type="http://schemas.openxmlformats.org/officeDocument/2006/relationships/comments" Target="../comments2.xml"/><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 Id="rId1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06/relationships/wsSortMap" Target="wsSortMap3.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3.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12" Type="http://schemas.openxmlformats.org/officeDocument/2006/relationships/printerSettings" Target="../printerSettings/printerSettings49.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11" Type="http://schemas.openxmlformats.org/officeDocument/2006/relationships/hyperlink" Target="file:///E:\DIGITALISEERITUD%20MAAPARANDUSEHITISTE%20DOKUMENDID\Ilmatsalu%20I%20metsakuivendusprojekt\TP~393.pdf" TargetMode="External"/><Relationship Id="rId5" Type="http://schemas.openxmlformats.org/officeDocument/2006/relationships/printerSettings" Target="../printerSettings/printerSettings44.bin"/><Relationship Id="rId10" Type="http://schemas.openxmlformats.org/officeDocument/2006/relationships/hyperlink" Target="file:///E:\DIGITALISEERITUD%20MAAPARANDUSEHITISTE%20DOKUMENDID\Ilmatsalu%20I%20metsakuivendusprojekt\tp.pdf" TargetMode="External"/><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7.bin"/><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10" Type="http://schemas.openxmlformats.org/officeDocument/2006/relationships/comments" Target="../comments4.xml"/><Relationship Id="rId4" Type="http://schemas.openxmlformats.org/officeDocument/2006/relationships/printerSettings" Target="../printerSettings/printerSettings53.bin"/><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61.bin"/></Relationships>
</file>

<file path=xl/worksheets/_rels/sheet7.xml.rels><?xml version="1.0" encoding="UTF-8" standalone="yes"?>
<Relationships xmlns="http://schemas.openxmlformats.org/package/2006/relationships"><Relationship Id="rId8" Type="http://schemas.openxmlformats.org/officeDocument/2006/relationships/hyperlink" Target="file:///E:\DIGITALISEERITUD%20MAAPARANDUSEHITISTE%20DOKUMENDID\Keldri%20vihmutus\keldri%20vihmutus.pdf" TargetMode="External"/><Relationship Id="rId13" Type="http://schemas.openxmlformats.org/officeDocument/2006/relationships/comments" Target="../comments6.xml"/><Relationship Id="rId3" Type="http://schemas.openxmlformats.org/officeDocument/2006/relationships/printerSettings" Target="../printerSettings/printerSettings64.bin"/><Relationship Id="rId7" Type="http://schemas.openxmlformats.org/officeDocument/2006/relationships/hyperlink" Target="file:///E:\DIGITALISEERITUD%20MAAPARANDUSEHITISTE%20DOKUMENDID\Aarikese%20veehoidla\Aarikese%20pais%20ja%20regulaator.pdf" TargetMode="External"/><Relationship Id="rId12" Type="http://schemas.openxmlformats.org/officeDocument/2006/relationships/vmlDrawing" Target="../drawings/vmlDrawing6.vml"/><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11" Type="http://schemas.openxmlformats.org/officeDocument/2006/relationships/printerSettings" Target="../printerSettings/printerSettings68.bin"/><Relationship Id="rId5" Type="http://schemas.openxmlformats.org/officeDocument/2006/relationships/printerSettings" Target="../printerSettings/printerSettings66.bin"/><Relationship Id="rId10" Type="http://schemas.openxmlformats.org/officeDocument/2006/relationships/hyperlink" Target="file:///E:\DIGITALISEERITUD%20MAAPARANDUSEHITISTE%20DOKUMENDID\Keldri%20vihmutus\keldri%20vihmutus%2071.pdf" TargetMode="External"/><Relationship Id="rId4" Type="http://schemas.openxmlformats.org/officeDocument/2006/relationships/printerSettings" Target="../printerSettings/printerSettings65.bin"/><Relationship Id="rId9" Type="http://schemas.openxmlformats.org/officeDocument/2006/relationships/hyperlink" Target="file:///E:\DIGITALISEERITUD%20MAAPARANDUSEHITISTE%20DOKUMENDID\Keldri%20vihmutus\keldri%20vihmutus%2071.pdf" TargetMode="Externa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printerSettings" Target="../printerSettings/printerSettings71.bin"/><Relationship Id="rId7" Type="http://schemas.openxmlformats.org/officeDocument/2006/relationships/printerSettings" Target="../printerSettings/printerSettings72.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hyperlink" Target="file:///E:\DIGITALISEERITUD%20MAAPARANDUSEHITISTE%20DOKUMENDID\Keressaare%20turbaraba\doc00946420160316084718.pdf" TargetMode="External"/><Relationship Id="rId5" Type="http://schemas.openxmlformats.org/officeDocument/2006/relationships/hyperlink" Target="file:///E:\DIGITALISEERITUD%20MAAPARANDUSEHITISTE%20DOKUMENDID\Keressaare%20turbaraba\Maa-ala%20iseloomustus,%20Keressaare.pdf" TargetMode="External"/><Relationship Id="rId4" Type="http://schemas.openxmlformats.org/officeDocument/2006/relationships/hyperlink" Target="file:///E:\DIGITALISEERITUD%20MAAPARANDUSEHITISTE%20DOKUMENDID\Keressaare%20turbaraba\tiitelleht,%20Keressaare%20turbaraba%20.pdf" TargetMode="External"/><Relationship Id="rId9"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7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4.bin"/><Relationship Id="rId13" Type="http://schemas.openxmlformats.org/officeDocument/2006/relationships/printerSettings" Target="../printerSettings/printerSettings89.bin"/><Relationship Id="rId3" Type="http://schemas.openxmlformats.org/officeDocument/2006/relationships/printerSettings" Target="../printerSettings/printerSettings79.bin"/><Relationship Id="rId7" Type="http://schemas.openxmlformats.org/officeDocument/2006/relationships/printerSettings" Target="../printerSettings/printerSettings83.bin"/><Relationship Id="rId12" Type="http://schemas.openxmlformats.org/officeDocument/2006/relationships/printerSettings" Target="../printerSettings/printerSettings88.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11" Type="http://schemas.openxmlformats.org/officeDocument/2006/relationships/printerSettings" Target="../printerSettings/printerSettings87.bin"/><Relationship Id="rId5" Type="http://schemas.openxmlformats.org/officeDocument/2006/relationships/printerSettings" Target="../printerSettings/printerSettings81.bin"/><Relationship Id="rId10" Type="http://schemas.openxmlformats.org/officeDocument/2006/relationships/printerSettings" Target="../printerSettings/printerSettings86.bin"/><Relationship Id="rId4" Type="http://schemas.openxmlformats.org/officeDocument/2006/relationships/printerSettings" Target="../printerSettings/printerSettings80.bin"/><Relationship Id="rId9" Type="http://schemas.openxmlformats.org/officeDocument/2006/relationships/printerSettings" Target="../printerSettings/printerSettings8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2.bin"/><Relationship Id="rId7" Type="http://schemas.openxmlformats.org/officeDocument/2006/relationships/printerSettings" Target="../printerSettings/printerSettings96.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6" Type="http://schemas.openxmlformats.org/officeDocument/2006/relationships/printerSettings" Target="../printerSettings/printerSettings95.bin"/><Relationship Id="rId5" Type="http://schemas.openxmlformats.org/officeDocument/2006/relationships/printerSettings" Target="../printerSettings/printerSettings94.bin"/><Relationship Id="rId4" Type="http://schemas.openxmlformats.org/officeDocument/2006/relationships/printerSettings" Target="../printerSettings/printerSettings9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1.bin"/><Relationship Id="rId3" Type="http://schemas.openxmlformats.org/officeDocument/2006/relationships/printerSettings" Target="../printerSettings/printerSettings106.bin"/><Relationship Id="rId7" Type="http://schemas.openxmlformats.org/officeDocument/2006/relationships/printerSettings" Target="../printerSettings/printerSettings110.bin"/><Relationship Id="rId12" Type="http://schemas.openxmlformats.org/officeDocument/2006/relationships/printerSettings" Target="../printerSettings/printerSettings115.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printerSettings" Target="../printerSettings/printerSettings109.bin"/><Relationship Id="rId11" Type="http://schemas.openxmlformats.org/officeDocument/2006/relationships/printerSettings" Target="../printerSettings/printerSettings114.bin"/><Relationship Id="rId5" Type="http://schemas.openxmlformats.org/officeDocument/2006/relationships/printerSettings" Target="../printerSettings/printerSettings108.bin"/><Relationship Id="rId10" Type="http://schemas.openxmlformats.org/officeDocument/2006/relationships/printerSettings" Target="../printerSettings/printerSettings113.bin"/><Relationship Id="rId4" Type="http://schemas.openxmlformats.org/officeDocument/2006/relationships/printerSettings" Target="../printerSettings/printerSettings107.bin"/><Relationship Id="rId9" Type="http://schemas.openxmlformats.org/officeDocument/2006/relationships/printerSettings" Target="../printerSettings/printerSettings11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4" Type="http://schemas.openxmlformats.org/officeDocument/2006/relationships/printerSettings" Target="../printerSettings/printerSettings1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505"/>
  <sheetViews>
    <sheetView tabSelected="1" zoomScaleNormal="100" workbookViewId="0">
      <selection activeCell="Q15" sqref="Q15"/>
    </sheetView>
  </sheetViews>
  <sheetFormatPr defaultRowHeight="12.75" x14ac:dyDescent="0.2"/>
  <cols>
    <col min="1" max="1" width="9.28515625" style="69" bestFit="1" customWidth="1"/>
    <col min="2" max="2" width="8.42578125" style="52" customWidth="1"/>
    <col min="3" max="3" width="9.140625" style="76" customWidth="1"/>
    <col min="4" max="4" width="22.28515625" style="71" customWidth="1"/>
    <col min="5" max="5" width="5.85546875" style="72" customWidth="1"/>
    <col min="6" max="6" width="15.28515625" style="73" customWidth="1"/>
    <col min="7" max="7" width="15.42578125" style="74" customWidth="1"/>
    <col min="8" max="8" width="8.5703125" style="72" customWidth="1"/>
    <col min="9" max="9" width="9.85546875" style="70" customWidth="1"/>
    <col min="10" max="10" width="53" style="75" customWidth="1"/>
    <col min="11" max="11" width="23.85546875" style="75" customWidth="1"/>
    <col min="12" max="12" width="12" style="93" customWidth="1"/>
    <col min="13" max="13" width="9.140625" style="52"/>
    <col min="14" max="14" width="9" style="52" customWidth="1"/>
    <col min="15" max="15" width="9.140625" hidden="1" customWidth="1"/>
    <col min="16" max="16" width="13.5703125" style="52" customWidth="1"/>
    <col min="17" max="17" width="23" style="52" customWidth="1"/>
    <col min="18" max="18" width="43.5703125" style="52" bestFit="1" customWidth="1"/>
    <col min="19" max="16384" width="9.140625" style="52"/>
  </cols>
  <sheetData>
    <row r="1" spans="1:20" ht="39" thickBot="1" x14ac:dyDescent="0.25">
      <c r="A1" s="63" t="s">
        <v>1615</v>
      </c>
      <c r="B1" s="52" t="s">
        <v>1407</v>
      </c>
      <c r="C1" s="64" t="s">
        <v>285</v>
      </c>
      <c r="D1" s="65" t="s">
        <v>286</v>
      </c>
      <c r="E1" s="66" t="s">
        <v>287</v>
      </c>
      <c r="F1" s="67" t="s">
        <v>288</v>
      </c>
      <c r="G1" s="65" t="s">
        <v>284</v>
      </c>
      <c r="H1" s="68" t="s">
        <v>54</v>
      </c>
      <c r="I1" s="132" t="s">
        <v>55</v>
      </c>
      <c r="J1" s="64" t="s">
        <v>293</v>
      </c>
      <c r="K1" s="64" t="s">
        <v>1598</v>
      </c>
      <c r="L1" s="89" t="s">
        <v>295</v>
      </c>
      <c r="M1" s="64" t="s">
        <v>1597</v>
      </c>
      <c r="N1" s="64" t="s">
        <v>1602</v>
      </c>
      <c r="O1" s="15" t="s">
        <v>1512</v>
      </c>
      <c r="P1" s="64" t="s">
        <v>1903</v>
      </c>
      <c r="Q1" s="177" t="s">
        <v>7380</v>
      </c>
      <c r="R1" s="64" t="s">
        <v>4843</v>
      </c>
      <c r="S1" s="142"/>
      <c r="T1" s="143" t="s">
        <v>6999</v>
      </c>
    </row>
    <row r="2" spans="1:20" ht="15" customHeight="1" thickTop="1" x14ac:dyDescent="0.2">
      <c r="A2" s="69" t="str">
        <f t="shared" ref="A2:A33" si="0">CONCATENATE(E2,"-",B2)</f>
        <v>19-1</v>
      </c>
      <c r="B2" s="52">
        <v>1</v>
      </c>
      <c r="C2" s="70">
        <v>2</v>
      </c>
      <c r="D2" s="71" t="str">
        <f>IF(C2=1,K!$D$1,IF(C2=2,K!$D$2,IF(C2=3,K!$D$3,IF(C2=4,K!$D$4,IF(C2=5,K!$D$5,IF(C2=6,K!$D$6,IF(C2=7,K!$D$7,IF(C2=8,K!$D$8))))))))</f>
        <v xml:space="preserve">Maaparanduse rek </v>
      </c>
      <c r="E2" s="72" t="s">
        <v>333</v>
      </c>
      <c r="F2" s="73" t="str">
        <f>LOOKUP(E2,K!$A$1:$B$19)</f>
        <v>Ülenurme vald</v>
      </c>
      <c r="G2" s="74" t="str">
        <f t="shared" ref="G2:G33" si="1">CONCATENATE(H2,"-",I2)</f>
        <v>MV-150</v>
      </c>
      <c r="H2" s="72" t="s">
        <v>32</v>
      </c>
      <c r="I2" s="70">
        <v>150</v>
      </c>
      <c r="J2" s="75" t="s">
        <v>203</v>
      </c>
      <c r="K2" s="75" t="s">
        <v>5072</v>
      </c>
      <c r="L2" s="90" t="str">
        <f t="shared" ref="L2:L33" si="2">E2</f>
        <v>19</v>
      </c>
      <c r="M2" s="52">
        <v>1959</v>
      </c>
      <c r="N2" s="52">
        <v>5</v>
      </c>
      <c r="O2">
        <v>1</v>
      </c>
    </row>
    <row r="3" spans="1:20" customFormat="1" ht="14.25" customHeight="1" x14ac:dyDescent="0.2">
      <c r="A3" s="24" t="str">
        <f t="shared" si="0"/>
        <v>06-1</v>
      </c>
      <c r="B3">
        <v>1</v>
      </c>
      <c r="C3" s="14">
        <v>1</v>
      </c>
      <c r="D3" s="71" t="str">
        <f>IF(C3=1,K!$D$1,IF(C3=2,K!$D$2,IF(C3=3,K!$D$3,IF(C3=4,K!$D$4,IF(C3=5,K!$D$5,IF(C3=6,K!$D$6,IF(C3=7,K!$D$7,IF(C3=8,K!$D$8))))))))</f>
        <v>Maaparandus</v>
      </c>
      <c r="E3" s="12" t="s">
        <v>320</v>
      </c>
      <c r="F3" s="18" t="str">
        <f>LOOKUP(E3,K!$A$1:$B$19)</f>
        <v>Luunja vald</v>
      </c>
      <c r="G3" s="16" t="str">
        <f t="shared" si="1"/>
        <v>PP-658</v>
      </c>
      <c r="H3" s="12" t="s">
        <v>11</v>
      </c>
      <c r="I3" s="14">
        <v>658</v>
      </c>
      <c r="J3" s="1" t="s">
        <v>2763</v>
      </c>
      <c r="K3" s="1" t="s">
        <v>2764</v>
      </c>
      <c r="L3" s="91" t="str">
        <f t="shared" si="2"/>
        <v>06</v>
      </c>
      <c r="M3">
        <v>1971</v>
      </c>
      <c r="N3">
        <v>5</v>
      </c>
    </row>
    <row r="4" spans="1:20" customFormat="1" ht="13.5" customHeight="1" x14ac:dyDescent="0.2">
      <c r="A4" s="24" t="str">
        <f t="shared" si="0"/>
        <v>03-1</v>
      </c>
      <c r="B4">
        <v>1</v>
      </c>
      <c r="C4" s="14">
        <v>1</v>
      </c>
      <c r="D4" s="71" t="str">
        <f>IF(C4=1,K!$D$1,IF(C4=2,K!$D$2,IF(C4=3,K!$D$3,IF(C4=4,K!$D$4,IF(C4=5,K!$D$5,IF(C4=6,K!$D$6,IF(C4=7,K!$D$7,IF(C4=8,K!$D$8))))))))</f>
        <v>Maaparandus</v>
      </c>
      <c r="E4" s="12" t="s">
        <v>317</v>
      </c>
      <c r="F4" s="18" t="str">
        <f>LOOKUP(E4,K!$A$1:$B$19)</f>
        <v>Kambja vald</v>
      </c>
      <c r="G4" s="16" t="str">
        <f t="shared" si="1"/>
        <v>PP-1622</v>
      </c>
      <c r="H4" s="12" t="s">
        <v>11</v>
      </c>
      <c r="I4" s="14">
        <v>1622</v>
      </c>
      <c r="J4" s="1" t="s">
        <v>1811</v>
      </c>
      <c r="K4" s="1" t="s">
        <v>1812</v>
      </c>
      <c r="L4" s="91" t="str">
        <f t="shared" si="2"/>
        <v>03</v>
      </c>
      <c r="M4">
        <v>1989</v>
      </c>
      <c r="N4">
        <v>21</v>
      </c>
      <c r="P4" s="28" t="s">
        <v>4803</v>
      </c>
      <c r="Q4">
        <v>1</v>
      </c>
      <c r="R4" s="28" t="s">
        <v>4804</v>
      </c>
    </row>
    <row r="5" spans="1:20" customFormat="1" ht="13.5" customHeight="1" x14ac:dyDescent="0.2">
      <c r="A5" s="24" t="str">
        <f t="shared" si="0"/>
        <v>17-1</v>
      </c>
      <c r="B5">
        <v>1</v>
      </c>
      <c r="C5" s="14">
        <v>1</v>
      </c>
      <c r="D5" s="71" t="str">
        <f>IF(C5=1,K!$D$1,IF(C5=2,K!$D$2,IF(C5=3,K!$D$3,IF(C5=4,K!$D$4,IF(C5=5,K!$D$5,IF(C5=6,K!$D$6,IF(C5=7,K!$D$7,IF(C5=8,K!$D$8))))))))</f>
        <v>Maaparandus</v>
      </c>
      <c r="E5" s="12" t="s">
        <v>331</v>
      </c>
      <c r="F5" s="18" t="str">
        <f>LOOKUP(E5,K!$A$1:$B$19)</f>
        <v xml:space="preserve">Vara vald </v>
      </c>
      <c r="G5" s="16" t="str">
        <f t="shared" si="1"/>
        <v>PP-482</v>
      </c>
      <c r="H5" s="12" t="s">
        <v>11</v>
      </c>
      <c r="I5" s="14">
        <v>482</v>
      </c>
      <c r="J5" s="1" t="s">
        <v>4777</v>
      </c>
      <c r="K5" s="1" t="s">
        <v>4776</v>
      </c>
      <c r="L5" s="91" t="str">
        <f t="shared" si="2"/>
        <v>17</v>
      </c>
      <c r="M5">
        <v>1965</v>
      </c>
      <c r="N5">
        <v>4</v>
      </c>
      <c r="P5" t="s">
        <v>3571</v>
      </c>
    </row>
    <row r="6" spans="1:20" customFormat="1" ht="13.5" customHeight="1" x14ac:dyDescent="0.2">
      <c r="A6" s="24" t="str">
        <f t="shared" si="0"/>
        <v>18-1</v>
      </c>
      <c r="B6">
        <v>1</v>
      </c>
      <c r="C6" s="14">
        <v>1</v>
      </c>
      <c r="D6" s="71" t="str">
        <f>IF(C6=1,K!$D$1,IF(C6=2,K!$D$2,IF(C6=3,K!$D$3,IF(C6=4,K!$D$4,IF(C6=5,K!$D$5,IF(C6=6,K!$D$6,IF(C6=7,K!$D$7,IF(C6=8,K!$D$8))))))))</f>
        <v>Maaparandus</v>
      </c>
      <c r="E6" s="12" t="s">
        <v>332</v>
      </c>
      <c r="F6" s="18" t="str">
        <f>LOOKUP(E6,K!$A$1:$B$19)</f>
        <v>Võnnu vald</v>
      </c>
      <c r="G6" s="16" t="str">
        <f t="shared" si="1"/>
        <v>PP-1137</v>
      </c>
      <c r="H6" s="12" t="s">
        <v>11</v>
      </c>
      <c r="I6" s="14">
        <v>1137</v>
      </c>
      <c r="J6" s="1" t="s">
        <v>2526</v>
      </c>
      <c r="K6" s="1" t="s">
        <v>2513</v>
      </c>
      <c r="L6" s="91" t="str">
        <f t="shared" si="2"/>
        <v>18</v>
      </c>
      <c r="M6">
        <v>1975</v>
      </c>
      <c r="N6">
        <v>8</v>
      </c>
      <c r="P6" t="s">
        <v>3577</v>
      </c>
    </row>
    <row r="7" spans="1:20" customFormat="1" ht="13.5" customHeight="1" x14ac:dyDescent="0.2">
      <c r="A7" s="24" t="str">
        <f t="shared" si="0"/>
        <v>17-1</v>
      </c>
      <c r="B7">
        <v>1</v>
      </c>
      <c r="C7" s="14">
        <v>2</v>
      </c>
      <c r="D7" s="71" t="str">
        <f>IF(C7=1,K!$D$1,IF(C7=2,K!$D$2,IF(C7=3,K!$D$3,IF(C7=4,K!$D$4,IF(C7=5,K!$D$5,IF(C7=6,K!$D$6,IF(C7=7,K!$D$7,IF(C7=8,K!$D$8))))))))</f>
        <v xml:space="preserve">Maaparanduse rek </v>
      </c>
      <c r="E7" s="12" t="s">
        <v>331</v>
      </c>
      <c r="F7" s="18" t="str">
        <f>LOOKUP(E7,K!$A$1:$B$19)</f>
        <v xml:space="preserve">Vara vald </v>
      </c>
      <c r="G7" s="16" t="str">
        <f t="shared" si="1"/>
        <v>PP-1543</v>
      </c>
      <c r="H7" s="12" t="s">
        <v>11</v>
      </c>
      <c r="I7" s="14">
        <v>1543</v>
      </c>
      <c r="J7" s="1" t="s">
        <v>962</v>
      </c>
      <c r="K7" s="1" t="s">
        <v>4776</v>
      </c>
      <c r="L7" s="91" t="str">
        <f t="shared" si="2"/>
        <v>17</v>
      </c>
      <c r="M7">
        <v>1987</v>
      </c>
      <c r="N7">
        <v>6</v>
      </c>
    </row>
    <row r="8" spans="1:20" customFormat="1" ht="13.5" customHeight="1" x14ac:dyDescent="0.2">
      <c r="A8" s="24" t="str">
        <f t="shared" si="0"/>
        <v>02-1</v>
      </c>
      <c r="B8">
        <v>1</v>
      </c>
      <c r="C8" s="14">
        <v>1</v>
      </c>
      <c r="D8" s="71" t="str">
        <f>IF(C8=1,K!$D$1,IF(C8=2,K!$D$2,IF(C8=3,K!$D$3,IF(C8=4,K!$D$4,IF(C8=5,K!$D$5,IF(C8=6,K!$D$6,IF(C8=7,K!$D$7,IF(C8=8,K!$D$8))))))))</f>
        <v>Maaparandus</v>
      </c>
      <c r="E8" s="12" t="s">
        <v>294</v>
      </c>
      <c r="F8" s="18" t="str">
        <f>LOOKUP(E8,K!$A$1:$B$19)</f>
        <v>Haaslava vald</v>
      </c>
      <c r="G8" s="16" t="str">
        <f t="shared" si="1"/>
        <v>PP-479</v>
      </c>
      <c r="H8" s="12" t="s">
        <v>11</v>
      </c>
      <c r="I8" s="14">
        <v>479</v>
      </c>
      <c r="J8" s="1" t="s">
        <v>1932</v>
      </c>
      <c r="K8" s="1" t="s">
        <v>1931</v>
      </c>
      <c r="L8" s="91" t="str">
        <f t="shared" si="2"/>
        <v>02</v>
      </c>
      <c r="M8">
        <v>1965</v>
      </c>
      <c r="N8">
        <v>4</v>
      </c>
    </row>
    <row r="9" spans="1:20" customFormat="1" ht="13.5" customHeight="1" x14ac:dyDescent="0.2">
      <c r="A9" s="24" t="str">
        <f t="shared" si="0"/>
        <v>01-1</v>
      </c>
      <c r="B9">
        <v>1</v>
      </c>
      <c r="C9" s="14">
        <v>2</v>
      </c>
      <c r="D9" s="71" t="str">
        <f>IF(C9=1,K!$D$1,IF(C9=2,K!$D$2,IF(C9=3,K!$D$3,IF(C9=4,K!$D$4,IF(C9=5,K!$D$5,IF(C9=6,K!$D$6,IF(C9=7,K!$D$7,IF(C9=8,K!$D$8))))))))</f>
        <v xml:space="preserve">Maaparanduse rek </v>
      </c>
      <c r="E9" s="12" t="s">
        <v>291</v>
      </c>
      <c r="F9" s="18" t="str">
        <f>LOOKUP(E9,K!$A$1:$B$19)</f>
        <v>Alatskivi vald</v>
      </c>
      <c r="G9" s="16" t="str">
        <f t="shared" si="1"/>
        <v>MV-1818</v>
      </c>
      <c r="H9" s="12" t="s">
        <v>32</v>
      </c>
      <c r="I9" s="14">
        <v>1818</v>
      </c>
      <c r="J9" s="1" t="s">
        <v>588</v>
      </c>
      <c r="K9" s="26" t="s">
        <v>1601</v>
      </c>
      <c r="L9" s="91" t="str">
        <f t="shared" si="2"/>
        <v>01</v>
      </c>
      <c r="M9">
        <v>1989</v>
      </c>
      <c r="N9">
        <v>2</v>
      </c>
      <c r="P9" t="s">
        <v>3584</v>
      </c>
    </row>
    <row r="10" spans="1:20" customFormat="1" ht="26.25" customHeight="1" x14ac:dyDescent="0.2">
      <c r="A10" s="24" t="str">
        <f t="shared" si="0"/>
        <v>14-1</v>
      </c>
      <c r="B10">
        <v>1</v>
      </c>
      <c r="C10" s="14">
        <v>1</v>
      </c>
      <c r="D10" s="71" t="str">
        <f>IF(C10=1,K!$D$1,IF(C10=2,K!$D$2,IF(C10=3,K!$D$3,IF(C10=4,K!$D$4,IF(C10=5,K!$D$5,IF(C10=6,K!$D$6,IF(C10=7,K!$D$7,IF(C10=8,K!$D$8))))))))</f>
        <v>Maaparandus</v>
      </c>
      <c r="E10" s="12" t="s">
        <v>328</v>
      </c>
      <c r="F10" s="18" t="str">
        <f>LOOKUP(E10,K!$A$1:$B$19)</f>
        <v>Rõngu vald</v>
      </c>
      <c r="G10" s="16" t="str">
        <f t="shared" si="1"/>
        <v>MV-377</v>
      </c>
      <c r="H10" s="12" t="s">
        <v>32</v>
      </c>
      <c r="I10" s="14">
        <v>377</v>
      </c>
      <c r="J10" s="1" t="s">
        <v>3265</v>
      </c>
      <c r="K10" s="1" t="s">
        <v>3263</v>
      </c>
      <c r="L10" s="91" t="str">
        <f t="shared" si="2"/>
        <v>14</v>
      </c>
      <c r="M10">
        <v>1964</v>
      </c>
      <c r="N10">
        <v>4</v>
      </c>
      <c r="P10" t="s">
        <v>3593</v>
      </c>
    </row>
    <row r="11" spans="1:20" customFormat="1" ht="13.5" customHeight="1" x14ac:dyDescent="0.2">
      <c r="A11" s="24" t="str">
        <f t="shared" si="0"/>
        <v>01-1</v>
      </c>
      <c r="B11">
        <v>1</v>
      </c>
      <c r="C11" s="14">
        <v>2</v>
      </c>
      <c r="D11" s="71" t="str">
        <f>IF(C11=1,K!$D$1,IF(C11=2,K!$D$2,IF(C11=3,K!$D$3,IF(C11=4,K!$D$4,IF(C11=5,K!$D$5,IF(C11=6,K!$D$6,IF(C11=7,K!$D$7,IF(C11=8,K!$D$8))))))))</f>
        <v xml:space="preserve">Maaparanduse rek </v>
      </c>
      <c r="E11" s="27" t="s">
        <v>291</v>
      </c>
      <c r="F11" s="18" t="str">
        <f>LOOKUP(E11,K!$A$1:$B$19)</f>
        <v>Alatskivi vald</v>
      </c>
      <c r="G11" s="16" t="str">
        <f t="shared" si="1"/>
        <v>KR-86a</v>
      </c>
      <c r="H11" s="12" t="s">
        <v>37</v>
      </c>
      <c r="I11" s="133" t="s">
        <v>1603</v>
      </c>
      <c r="J11" s="26" t="s">
        <v>1604</v>
      </c>
      <c r="K11" s="26" t="s">
        <v>1601</v>
      </c>
      <c r="L11" s="91" t="str">
        <f t="shared" si="2"/>
        <v>01</v>
      </c>
      <c r="M11">
        <v>1973</v>
      </c>
    </row>
    <row r="12" spans="1:20" customFormat="1" ht="13.5" customHeight="1" x14ac:dyDescent="0.2">
      <c r="A12" s="24" t="str">
        <f t="shared" si="0"/>
        <v>01-1</v>
      </c>
      <c r="B12">
        <v>1</v>
      </c>
      <c r="C12" s="14">
        <v>2</v>
      </c>
      <c r="D12" s="71" t="str">
        <f>IF(C12=1,K!$D$1,IF(C12=2,K!$D$2,IF(C12=3,K!$D$3,IF(C12=4,K!$D$4,IF(C12=5,K!$D$5,IF(C12=6,K!$D$6,IF(C12=7,K!$D$7,IF(C12=8,K!$D$8))))))))</f>
        <v xml:space="preserve">Maaparanduse rek </v>
      </c>
      <c r="E12" s="12" t="s">
        <v>291</v>
      </c>
      <c r="F12" s="18" t="str">
        <f>LOOKUP(E12,K!$A$1:$B$19)</f>
        <v>Alatskivi vald</v>
      </c>
      <c r="G12" s="16" t="str">
        <f t="shared" si="1"/>
        <v>KR-86</v>
      </c>
      <c r="H12" s="12" t="s">
        <v>37</v>
      </c>
      <c r="I12" s="14">
        <v>86</v>
      </c>
      <c r="J12" s="1" t="s">
        <v>931</v>
      </c>
      <c r="K12" s="26" t="s">
        <v>1601</v>
      </c>
      <c r="L12" s="91" t="str">
        <f t="shared" si="2"/>
        <v>01</v>
      </c>
      <c r="M12">
        <v>1972</v>
      </c>
    </row>
    <row r="13" spans="1:20" customFormat="1" ht="26.25" customHeight="1" x14ac:dyDescent="0.2">
      <c r="A13" s="24" t="str">
        <f t="shared" si="0"/>
        <v>15-1</v>
      </c>
      <c r="B13">
        <v>1</v>
      </c>
      <c r="C13" s="14">
        <v>1</v>
      </c>
      <c r="D13" s="71" t="str">
        <f>IF(C13=1,K!$D$1,IF(C13=2,K!$D$2,IF(C13=3,K!$D$3,IF(C13=4,K!$D$4,IF(C13=5,K!$D$5,IF(C13=6,K!$D$6,IF(C13=7,K!$D$7,IF(C13=8,K!$D$8))))))))</f>
        <v>Maaparandus</v>
      </c>
      <c r="E13" s="12" t="s">
        <v>329</v>
      </c>
      <c r="F13" s="18" t="str">
        <f>LOOKUP(E13,K!$A$1:$B$19)</f>
        <v>Tartu vald</v>
      </c>
      <c r="G13" s="16" t="str">
        <f t="shared" si="1"/>
        <v>PP-1352</v>
      </c>
      <c r="H13" s="12" t="s">
        <v>11</v>
      </c>
      <c r="I13" s="14">
        <v>1352</v>
      </c>
      <c r="J13" s="1" t="s">
        <v>1549</v>
      </c>
      <c r="K13" s="1" t="s">
        <v>4675</v>
      </c>
      <c r="L13" s="91" t="str">
        <f t="shared" si="2"/>
        <v>15</v>
      </c>
      <c r="M13">
        <v>1981</v>
      </c>
      <c r="N13">
        <v>12</v>
      </c>
      <c r="O13">
        <v>1</v>
      </c>
      <c r="P13" t="s">
        <v>3688</v>
      </c>
      <c r="R13" t="s">
        <v>984</v>
      </c>
    </row>
    <row r="14" spans="1:20" customFormat="1" ht="13.5" customHeight="1" x14ac:dyDescent="0.2">
      <c r="A14" s="24" t="str">
        <f t="shared" si="0"/>
        <v>09-1</v>
      </c>
      <c r="B14">
        <v>1</v>
      </c>
      <c r="C14" s="14">
        <v>1</v>
      </c>
      <c r="D14" s="71" t="str">
        <f>IF(C14=1,K!$D$1,IF(C14=2,K!$D$2,IF(C14=3,K!$D$3,IF(C14=4,K!$D$4,IF(C14=5,K!$D$5,IF(C14=6,K!$D$6,IF(C14=7,K!$D$7,IF(C14=8,K!$D$8))))))))</f>
        <v>Maaparandus</v>
      </c>
      <c r="E14" s="12" t="s">
        <v>323</v>
      </c>
      <c r="F14" s="18" t="str">
        <f>LOOKUP(E14,K!$A$1:$B$19)</f>
        <v>Nõo vald</v>
      </c>
      <c r="G14" s="16" t="str">
        <f t="shared" si="1"/>
        <v>PP-373</v>
      </c>
      <c r="H14" s="12" t="s">
        <v>11</v>
      </c>
      <c r="I14" s="14">
        <v>373</v>
      </c>
      <c r="J14" s="1" t="s">
        <v>3746</v>
      </c>
      <c r="K14" s="1" t="s">
        <v>3747</v>
      </c>
      <c r="L14" s="91" t="str">
        <f t="shared" si="2"/>
        <v>09</v>
      </c>
      <c r="M14">
        <v>1963</v>
      </c>
      <c r="N14">
        <v>3</v>
      </c>
    </row>
    <row r="15" spans="1:20" customFormat="1" ht="26.25" customHeight="1" x14ac:dyDescent="0.2">
      <c r="A15" s="24" t="str">
        <f t="shared" si="0"/>
        <v>12-1</v>
      </c>
      <c r="B15">
        <v>1</v>
      </c>
      <c r="C15" s="14">
        <v>1</v>
      </c>
      <c r="D15" s="71" t="str">
        <f>IF(C15=1,K!$D$1,IF(C15=2,K!$D$2,IF(C15=3,K!$D$3,IF(C15=4,K!$D$4,IF(C15=5,K!$D$5,IF(C15=6,K!$D$6,IF(C15=7,K!$D$7,IF(C15=8,K!$D$8))))))))</f>
        <v>Maaparandus</v>
      </c>
      <c r="E15" s="12" t="s">
        <v>326</v>
      </c>
      <c r="F15" s="18" t="str">
        <f>LOOKUP(E15,K!$A$1:$B$19)</f>
        <v>Puhja vald</v>
      </c>
      <c r="G15" s="16" t="str">
        <f t="shared" si="1"/>
        <v>PP-655</v>
      </c>
      <c r="H15" s="12" t="s">
        <v>11</v>
      </c>
      <c r="I15" s="14">
        <v>655</v>
      </c>
      <c r="J15" s="1" t="s">
        <v>3597</v>
      </c>
      <c r="K15" s="1" t="s">
        <v>3596</v>
      </c>
      <c r="L15" s="91" t="str">
        <f t="shared" si="2"/>
        <v>12</v>
      </c>
      <c r="M15">
        <v>1968</v>
      </c>
      <c r="N15">
        <v>6</v>
      </c>
      <c r="P15" t="s">
        <v>3688</v>
      </c>
    </row>
    <row r="16" spans="1:20" customFormat="1" ht="26.25" customHeight="1" x14ac:dyDescent="0.2">
      <c r="A16" s="24" t="str">
        <f t="shared" si="0"/>
        <v>07-1</v>
      </c>
      <c r="B16">
        <v>1</v>
      </c>
      <c r="C16" s="14">
        <v>1</v>
      </c>
      <c r="D16" s="71" t="str">
        <f>IF(C16=1,K!$D$1,IF(C16=2,K!$D$2,IF(C16=3,K!$D$3,IF(C16=4,K!$D$4,IF(C16=5,K!$D$5,IF(C16=6,K!$D$6,IF(C16=7,K!$D$7,IF(C16=8,K!$D$8))))))))</f>
        <v>Maaparandus</v>
      </c>
      <c r="E16" s="12" t="s">
        <v>321</v>
      </c>
      <c r="F16" s="18" t="str">
        <f>LOOKUP(E16,K!$A$1:$B$19)</f>
        <v>Meeksi vald</v>
      </c>
      <c r="G16" s="16" t="str">
        <f t="shared" si="1"/>
        <v>PP-504</v>
      </c>
      <c r="H16" s="12" t="s">
        <v>11</v>
      </c>
      <c r="I16" s="14">
        <v>504</v>
      </c>
      <c r="J16" s="1" t="s">
        <v>2027</v>
      </c>
      <c r="K16" s="1" t="s">
        <v>2028</v>
      </c>
      <c r="L16" s="91" t="str">
        <f t="shared" si="2"/>
        <v>07</v>
      </c>
      <c r="M16">
        <v>1966</v>
      </c>
      <c r="N16">
        <v>7</v>
      </c>
      <c r="O16">
        <v>1</v>
      </c>
      <c r="P16" t="s">
        <v>3708</v>
      </c>
      <c r="R16" t="s">
        <v>986</v>
      </c>
    </row>
    <row r="17" spans="1:16" customFormat="1" ht="13.5" customHeight="1" x14ac:dyDescent="0.2">
      <c r="A17" s="24" t="str">
        <f t="shared" si="0"/>
        <v>08-1</v>
      </c>
      <c r="B17">
        <v>1</v>
      </c>
      <c r="C17" s="14">
        <v>1</v>
      </c>
      <c r="D17" s="71" t="str">
        <f>IF(C17=1,K!$D$1,IF(C17=2,K!$D$2,IF(C17=3,K!$D$3,IF(C17=4,K!$D$4,IF(C17=5,K!$D$5,IF(C17=6,K!$D$6,IF(C17=7,K!$D$7,IF(C17=8,K!$D$8))))))))</f>
        <v>Maaparandus</v>
      </c>
      <c r="E17" s="12" t="s">
        <v>322</v>
      </c>
      <c r="F17" s="18" t="str">
        <f>LOOKUP(E17,K!$A$1:$B$19)</f>
        <v>Mäksa vald</v>
      </c>
      <c r="G17" s="16" t="str">
        <f t="shared" si="1"/>
        <v>MV-3</v>
      </c>
      <c r="H17" s="12" t="s">
        <v>32</v>
      </c>
      <c r="I17" s="14">
        <v>3</v>
      </c>
      <c r="J17" s="1" t="s">
        <v>2300</v>
      </c>
      <c r="K17" s="1" t="s">
        <v>2298</v>
      </c>
      <c r="L17" s="91" t="str">
        <f t="shared" si="2"/>
        <v>08</v>
      </c>
      <c r="M17">
        <v>1956</v>
      </c>
      <c r="N17">
        <v>4</v>
      </c>
    </row>
    <row r="18" spans="1:16" customFormat="1" ht="13.5" customHeight="1" x14ac:dyDescent="0.2">
      <c r="A18" s="24" t="str">
        <f t="shared" si="0"/>
        <v>01-1</v>
      </c>
      <c r="B18">
        <v>1</v>
      </c>
      <c r="C18" s="14">
        <v>1</v>
      </c>
      <c r="D18" s="71" t="str">
        <f>IF(C18=1,K!$D$1,IF(C18=2,K!$D$2,IF(C18=3,K!$D$3,IF(C18=4,K!$D$4,IF(C18=5,K!$D$5,IF(C18=6,K!$D$6,IF(C18=7,K!$D$7,IF(C18=8,K!$D$8))))))))</f>
        <v>Maaparandus</v>
      </c>
      <c r="E18" s="12" t="s">
        <v>291</v>
      </c>
      <c r="F18" s="18" t="str">
        <f>LOOKUP(E18,K!$A$1:$B$19)</f>
        <v>Alatskivi vald</v>
      </c>
      <c r="G18" s="16" t="str">
        <f t="shared" si="1"/>
        <v>MV-267</v>
      </c>
      <c r="H18" s="12" t="s">
        <v>32</v>
      </c>
      <c r="I18" s="14">
        <v>267</v>
      </c>
      <c r="J18" s="1" t="s">
        <v>1142</v>
      </c>
      <c r="K18" s="26" t="s">
        <v>1601</v>
      </c>
      <c r="L18" s="91" t="str">
        <f t="shared" si="2"/>
        <v>01</v>
      </c>
      <c r="M18">
        <v>1962</v>
      </c>
      <c r="N18">
        <v>3</v>
      </c>
    </row>
    <row r="19" spans="1:16" customFormat="1" ht="13.5" customHeight="1" x14ac:dyDescent="0.2">
      <c r="A19" s="24" t="str">
        <f t="shared" si="0"/>
        <v>08-1</v>
      </c>
      <c r="B19">
        <v>1</v>
      </c>
      <c r="C19" s="14">
        <v>1</v>
      </c>
      <c r="D19" s="71" t="str">
        <f>IF(C19=1,K!$D$1,IF(C19=2,K!$D$2,IF(C19=3,K!$D$3,IF(C19=4,K!$D$4,IF(C19=5,K!$D$5,IF(C19=6,K!$D$6,IF(C19=7,K!$D$7,IF(C19=8,K!$D$8))))))))</f>
        <v>Maaparandus</v>
      </c>
      <c r="E19" s="12" t="s">
        <v>322</v>
      </c>
      <c r="F19" s="18" t="str">
        <f>LOOKUP(E19,K!$A$1:$B$19)</f>
        <v>Mäksa vald</v>
      </c>
      <c r="G19" s="16" t="str">
        <f t="shared" si="1"/>
        <v>MV-868</v>
      </c>
      <c r="H19" s="12" t="s">
        <v>32</v>
      </c>
      <c r="I19" s="14">
        <v>868</v>
      </c>
      <c r="J19" s="1" t="s">
        <v>2297</v>
      </c>
      <c r="K19" s="1" t="s">
        <v>2298</v>
      </c>
      <c r="L19" s="91" t="str">
        <f t="shared" si="2"/>
        <v>08</v>
      </c>
      <c r="M19">
        <v>1971</v>
      </c>
      <c r="N19">
        <v>3</v>
      </c>
    </row>
    <row r="20" spans="1:16" customFormat="1" ht="13.5" customHeight="1" x14ac:dyDescent="0.2">
      <c r="A20" s="24" t="str">
        <f t="shared" si="0"/>
        <v>08-1</v>
      </c>
      <c r="B20">
        <v>1</v>
      </c>
      <c r="C20" s="14">
        <v>6</v>
      </c>
      <c r="D20" s="71" t="str">
        <f>IF(C20=1,K!$D$1,IF(C20=2,K!$D$2,IF(C20=3,K!$D$3,IF(C20=4,K!$D$4,IF(C20=5,K!$D$5,IF(C20=6,K!$D$6,IF(C20=7,K!$D$7,IF(C20=8,K!$D$8))))))))</f>
        <v>Kultuurtehnikaprojektid</v>
      </c>
      <c r="E20" s="12" t="s">
        <v>322</v>
      </c>
      <c r="F20" s="18" t="str">
        <f>LOOKUP(E20,K!$A$1:$B$19)</f>
        <v>Mäksa vald</v>
      </c>
      <c r="G20" s="16" t="str">
        <f t="shared" si="1"/>
        <v>MV-1315</v>
      </c>
      <c r="H20" s="12" t="s">
        <v>32</v>
      </c>
      <c r="I20" s="14">
        <v>1315</v>
      </c>
      <c r="J20" s="1" t="s">
        <v>2301</v>
      </c>
      <c r="K20" s="1" t="s">
        <v>2298</v>
      </c>
      <c r="L20" s="91" t="str">
        <f t="shared" si="2"/>
        <v>08</v>
      </c>
      <c r="M20">
        <v>1978</v>
      </c>
      <c r="N20">
        <v>1</v>
      </c>
    </row>
    <row r="21" spans="1:16" customFormat="1" ht="13.5" customHeight="1" x14ac:dyDescent="0.2">
      <c r="A21" s="24" t="str">
        <f t="shared" si="0"/>
        <v>09-1</v>
      </c>
      <c r="B21">
        <v>1</v>
      </c>
      <c r="C21" s="14">
        <v>6</v>
      </c>
      <c r="D21" s="71" t="str">
        <f>IF(C21=1,K!$D$1,IF(C21=2,K!$D$2,IF(C21=3,K!$D$3,IF(C21=4,K!$D$4,IF(C21=5,K!$D$5,IF(C21=6,K!$D$6,IF(C21=7,K!$D$7,IF(C21=8,K!$D$8))))))))</f>
        <v>Kultuurtehnikaprojektid</v>
      </c>
      <c r="E21" s="12" t="s">
        <v>323</v>
      </c>
      <c r="F21" s="18" t="str">
        <f>LOOKUP(E21,K!$A$1:$B$19)</f>
        <v>Nõo vald</v>
      </c>
      <c r="G21" s="16" t="str">
        <f t="shared" si="1"/>
        <v>MV-1496</v>
      </c>
      <c r="H21" s="12" t="s">
        <v>32</v>
      </c>
      <c r="I21" s="14">
        <v>1496</v>
      </c>
      <c r="J21" s="1" t="s">
        <v>3757</v>
      </c>
      <c r="K21" s="1" t="s">
        <v>3747</v>
      </c>
      <c r="L21" s="91" t="str">
        <f t="shared" si="2"/>
        <v>09</v>
      </c>
      <c r="M21">
        <v>1983</v>
      </c>
      <c r="N21">
        <v>3</v>
      </c>
    </row>
    <row r="22" spans="1:16" customFormat="1" ht="13.5" customHeight="1" x14ac:dyDescent="0.2">
      <c r="A22" s="24" t="str">
        <f t="shared" si="0"/>
        <v>14-1</v>
      </c>
      <c r="B22">
        <v>1</v>
      </c>
      <c r="C22" s="14">
        <v>1</v>
      </c>
      <c r="D22" s="71" t="str">
        <f>IF(C22=1,K!$D$1,IF(C22=2,K!$D$2,IF(C22=3,K!$D$3,IF(C22=4,K!$D$4,IF(C22=5,K!$D$5,IF(C22=6,K!$D$6,IF(C22=7,K!$D$7,IF(C22=8,K!$D$8))))))))</f>
        <v>Maaparandus</v>
      </c>
      <c r="E22" s="12" t="s">
        <v>328</v>
      </c>
      <c r="F22" s="18" t="str">
        <f>LOOKUP(E22,K!$A$1:$B$19)</f>
        <v>Rõngu vald</v>
      </c>
      <c r="G22" s="16" t="str">
        <f t="shared" si="1"/>
        <v>MV-545</v>
      </c>
      <c r="H22" s="12" t="s">
        <v>32</v>
      </c>
      <c r="I22" s="14">
        <v>545</v>
      </c>
      <c r="J22" s="1" t="s">
        <v>3262</v>
      </c>
      <c r="K22" s="1" t="s">
        <v>3263</v>
      </c>
      <c r="L22" s="91" t="str">
        <f t="shared" si="2"/>
        <v>14</v>
      </c>
      <c r="M22">
        <v>1967</v>
      </c>
      <c r="N22">
        <v>2</v>
      </c>
    </row>
    <row r="23" spans="1:16" customFormat="1" ht="13.5" customHeight="1" x14ac:dyDescent="0.2">
      <c r="A23" s="24" t="str">
        <f t="shared" si="0"/>
        <v>18-1</v>
      </c>
      <c r="B23">
        <v>1</v>
      </c>
      <c r="C23" s="14">
        <v>6</v>
      </c>
      <c r="D23" s="71" t="str">
        <f>IF(C23=1,K!$D$1,IF(C23=2,K!$D$2,IF(C23=3,K!$D$3,IF(C23=4,K!$D$4,IF(C23=5,K!$D$5,IF(C23=6,K!$D$6,IF(C23=7,K!$D$7,IF(C23=8,K!$D$8))))))))</f>
        <v>Kultuurtehnikaprojektid</v>
      </c>
      <c r="E23" s="12" t="s">
        <v>332</v>
      </c>
      <c r="F23" s="18" t="str">
        <f>LOOKUP(E23,K!$A$1:$B$19)</f>
        <v>Võnnu vald</v>
      </c>
      <c r="G23" s="16" t="str">
        <f t="shared" si="1"/>
        <v>MV-1845</v>
      </c>
      <c r="H23" s="12" t="s">
        <v>32</v>
      </c>
      <c r="I23" s="14">
        <v>1845</v>
      </c>
      <c r="J23" s="1" t="s">
        <v>2524</v>
      </c>
      <c r="K23" s="1" t="s">
        <v>2513</v>
      </c>
      <c r="L23" s="91" t="str">
        <f t="shared" si="2"/>
        <v>18</v>
      </c>
      <c r="M23">
        <v>1989</v>
      </c>
      <c r="N23">
        <v>2</v>
      </c>
    </row>
    <row r="24" spans="1:16" customFormat="1" ht="13.5" customHeight="1" x14ac:dyDescent="0.2">
      <c r="A24" s="24" t="str">
        <f t="shared" si="0"/>
        <v>01-1</v>
      </c>
      <c r="B24">
        <v>1</v>
      </c>
      <c r="C24" s="14">
        <v>2</v>
      </c>
      <c r="D24" s="71" t="str">
        <f>IF(C24=1,K!$D$1,IF(C24=2,K!$D$2,IF(C24=3,K!$D$3,IF(C24=4,K!$D$4,IF(C24=5,K!$D$5,IF(C24=6,K!$D$6,IF(C24=7,K!$D$7,IF(C24=8,K!$D$8))))))))</f>
        <v xml:space="preserve">Maaparanduse rek </v>
      </c>
      <c r="E24" s="12" t="s">
        <v>291</v>
      </c>
      <c r="F24" s="18" t="str">
        <f>LOOKUP(E24,K!$A$1:$B$19)</f>
        <v>Alatskivi vald</v>
      </c>
      <c r="G24" s="16" t="str">
        <f t="shared" si="1"/>
        <v>KR-95</v>
      </c>
      <c r="H24" s="12" t="s">
        <v>37</v>
      </c>
      <c r="I24" s="14">
        <v>95</v>
      </c>
      <c r="J24" s="1" t="s">
        <v>1079</v>
      </c>
      <c r="K24" s="26" t="s">
        <v>1601</v>
      </c>
      <c r="L24" s="91" t="str">
        <f t="shared" si="2"/>
        <v>01</v>
      </c>
      <c r="M24">
        <v>1976</v>
      </c>
      <c r="N24">
        <v>9</v>
      </c>
    </row>
    <row r="25" spans="1:16" customFormat="1" ht="26.25" customHeight="1" x14ac:dyDescent="0.2">
      <c r="A25" s="24" t="str">
        <f t="shared" si="0"/>
        <v>09-1</v>
      </c>
      <c r="B25">
        <v>1</v>
      </c>
      <c r="C25" s="14">
        <v>2</v>
      </c>
      <c r="D25" s="71" t="str">
        <f>IF(C25=1,K!$D$1,IF(C25=2,K!$D$2,IF(C25=3,K!$D$3,IF(C25=4,K!$D$4,IF(C25=5,K!$D$5,IF(C25=6,K!$D$6,IF(C25=7,K!$D$7,IF(C25=8,K!$D$8))))))))</f>
        <v xml:space="preserve">Maaparanduse rek </v>
      </c>
      <c r="E25" s="12" t="s">
        <v>323</v>
      </c>
      <c r="F25" s="18" t="str">
        <f>LOOKUP(E25,K!$A$1:$B$19)</f>
        <v>Nõo vald</v>
      </c>
      <c r="G25" s="16" t="str">
        <f t="shared" si="1"/>
        <v>KR-45</v>
      </c>
      <c r="H25" s="12" t="s">
        <v>37</v>
      </c>
      <c r="I25" s="14">
        <v>45</v>
      </c>
      <c r="J25" s="1" t="s">
        <v>3751</v>
      </c>
      <c r="K25" s="1" t="s">
        <v>3747</v>
      </c>
      <c r="L25" s="91" t="str">
        <f t="shared" si="2"/>
        <v>09</v>
      </c>
      <c r="M25">
        <v>1967</v>
      </c>
      <c r="N25">
        <v>1</v>
      </c>
    </row>
    <row r="26" spans="1:16" customFormat="1" ht="13.5" customHeight="1" x14ac:dyDescent="0.2">
      <c r="A26" s="24" t="str">
        <f t="shared" si="0"/>
        <v>14-1</v>
      </c>
      <c r="B26">
        <v>1</v>
      </c>
      <c r="C26" s="14">
        <v>2</v>
      </c>
      <c r="D26" s="71" t="str">
        <f>IF(C26=1,K!$D$1,IF(C26=2,K!$D$2,IF(C26=3,K!$D$3,IF(C26=4,K!$D$4,IF(C26=5,K!$D$5,IF(C26=6,K!$D$6,IF(C26=7,K!$D$7,IF(C26=8,K!$D$8))))))))</f>
        <v xml:space="preserve">Maaparanduse rek </v>
      </c>
      <c r="E26" s="12" t="s">
        <v>328</v>
      </c>
      <c r="F26" s="18" t="str">
        <f>LOOKUP(E26,K!$A$1:$B$19)</f>
        <v>Rõngu vald</v>
      </c>
      <c r="G26" s="16" t="str">
        <f t="shared" si="1"/>
        <v>KR-54</v>
      </c>
      <c r="H26" s="12" t="s">
        <v>37</v>
      </c>
      <c r="I26" s="14">
        <v>54</v>
      </c>
      <c r="J26" s="1" t="s">
        <v>3272</v>
      </c>
      <c r="K26" s="1" t="s">
        <v>3263</v>
      </c>
      <c r="L26" s="91" t="str">
        <f t="shared" si="2"/>
        <v>14</v>
      </c>
      <c r="M26">
        <v>1968</v>
      </c>
      <c r="N26">
        <v>2</v>
      </c>
    </row>
    <row r="27" spans="1:16" customFormat="1" ht="13.5" customHeight="1" x14ac:dyDescent="0.2">
      <c r="A27" s="24" t="str">
        <f t="shared" si="0"/>
        <v>02-1</v>
      </c>
      <c r="B27" s="30">
        <v>1</v>
      </c>
      <c r="C27" s="14">
        <v>2</v>
      </c>
      <c r="D27" s="71" t="str">
        <f>IF(C27=1,K!$D$1,IF(C27=2,K!$D$2,IF(C27=3,K!$D$3,IF(C27=4,K!$D$4,IF(C27=5,K!$D$5,IF(C27=6,K!$D$6,IF(C27=7,K!$D$7,IF(C27=8,K!$D$8))))))))</f>
        <v xml:space="preserve">Maaparanduse rek </v>
      </c>
      <c r="E27" s="12" t="s">
        <v>294</v>
      </c>
      <c r="F27" s="18" t="str">
        <f>LOOKUP(E27,K!$A$1:$B$19)</f>
        <v>Haaslava vald</v>
      </c>
      <c r="G27" s="16" t="str">
        <f t="shared" si="1"/>
        <v>MS-192</v>
      </c>
      <c r="H27" s="12" t="s">
        <v>1650</v>
      </c>
      <c r="I27" s="14">
        <v>192</v>
      </c>
      <c r="J27" s="1" t="s">
        <v>1954</v>
      </c>
      <c r="K27" s="1" t="s">
        <v>1956</v>
      </c>
      <c r="L27" s="91" t="str">
        <f t="shared" si="2"/>
        <v>02</v>
      </c>
      <c r="M27">
        <v>1987</v>
      </c>
      <c r="N27">
        <v>3</v>
      </c>
      <c r="P27">
        <v>70220</v>
      </c>
    </row>
    <row r="28" spans="1:16" customFormat="1" ht="13.5" customHeight="1" x14ac:dyDescent="0.2">
      <c r="A28" s="24" t="str">
        <f t="shared" si="0"/>
        <v>07-1</v>
      </c>
      <c r="B28">
        <v>1</v>
      </c>
      <c r="C28" s="14">
        <v>2</v>
      </c>
      <c r="D28" s="71" t="str">
        <f>IF(C28=1,K!$D$1,IF(C28=2,K!$D$2,IF(C28=3,K!$D$3,IF(C28=4,K!$D$4,IF(C28=5,K!$D$5,IF(C28=6,K!$D$6,IF(C28=7,K!$D$7,IF(C28=8,K!$D$8))))))))</f>
        <v xml:space="preserve">Maaparanduse rek </v>
      </c>
      <c r="E28" s="12" t="s">
        <v>321</v>
      </c>
      <c r="F28" s="18" t="str">
        <f>LOOKUP(E28,K!$A$1:$B$19)</f>
        <v>Meeksi vald</v>
      </c>
      <c r="G28" s="16" t="str">
        <f t="shared" si="1"/>
        <v>MS-91</v>
      </c>
      <c r="H28" s="12" t="s">
        <v>1650</v>
      </c>
      <c r="I28" s="14" t="s">
        <v>2029</v>
      </c>
      <c r="J28" s="1" t="s">
        <v>2030</v>
      </c>
      <c r="K28" s="1" t="s">
        <v>2028</v>
      </c>
      <c r="L28" s="91" t="str">
        <f t="shared" si="2"/>
        <v>07</v>
      </c>
      <c r="M28">
        <v>1982</v>
      </c>
      <c r="N28">
        <v>1</v>
      </c>
      <c r="P28">
        <v>71074</v>
      </c>
    </row>
    <row r="29" spans="1:16" customFormat="1" ht="13.5" customHeight="1" x14ac:dyDescent="0.2">
      <c r="A29" s="24" t="str">
        <f t="shared" si="0"/>
        <v>18-1</v>
      </c>
      <c r="B29">
        <v>1</v>
      </c>
      <c r="C29" s="9">
        <v>1</v>
      </c>
      <c r="D29" s="71" t="str">
        <f>IF(C29=1,K!$D$1,IF(C29=2,K!$D$2,IF(C29=3,K!$D$3,IF(C29=4,K!$D$4,IF(C29=5,K!$D$5,IF(C29=6,K!$D$6,IF(C29=7,K!$D$7,IF(C29=8,K!$D$8))))))))</f>
        <v>Maaparandus</v>
      </c>
      <c r="E29" s="12" t="s">
        <v>332</v>
      </c>
      <c r="F29" s="18" t="str">
        <f>LOOKUP(E29,K!$A$1:$B$19)</f>
        <v>Võnnu vald</v>
      </c>
      <c r="G29" s="16" t="str">
        <f t="shared" si="1"/>
        <v>PP-1137</v>
      </c>
      <c r="H29" s="12" t="s">
        <v>11</v>
      </c>
      <c r="I29" s="14" t="s">
        <v>2531</v>
      </c>
      <c r="J29" s="1" t="s">
        <v>2532</v>
      </c>
      <c r="K29" s="1" t="s">
        <v>2513</v>
      </c>
      <c r="L29" s="91" t="str">
        <f t="shared" si="2"/>
        <v>18</v>
      </c>
      <c r="M29">
        <v>1975</v>
      </c>
      <c r="N29">
        <v>8</v>
      </c>
    </row>
    <row r="30" spans="1:16" customFormat="1" ht="26.25" customHeight="1" x14ac:dyDescent="0.2">
      <c r="A30" s="24" t="str">
        <f t="shared" si="0"/>
        <v>18-1</v>
      </c>
      <c r="B30">
        <v>1</v>
      </c>
      <c r="C30" s="9">
        <v>2</v>
      </c>
      <c r="D30" s="71" t="str">
        <f>IF(C30=1,K!$D$1,IF(C30=2,K!$D$2,IF(C30=3,K!$D$3,IF(C30=4,K!$D$4,IF(C30=5,K!$D$5,IF(C30=6,K!$D$6,IF(C30=7,K!$D$7,IF(C30=8,K!$D$8))))))))</f>
        <v xml:space="preserve">Maaparanduse rek </v>
      </c>
      <c r="E30" s="27" t="s">
        <v>332</v>
      </c>
      <c r="F30" s="18" t="str">
        <f>LOOKUP(E30,K!$A$1:$B$19)</f>
        <v>Võnnu vald</v>
      </c>
      <c r="G30" s="16" t="str">
        <f t="shared" si="1"/>
        <v>MS-93</v>
      </c>
      <c r="H30" s="12" t="s">
        <v>1650</v>
      </c>
      <c r="I30" s="14" t="s">
        <v>2767</v>
      </c>
      <c r="J30" s="1" t="s">
        <v>2768</v>
      </c>
      <c r="K30" s="1" t="s">
        <v>2764</v>
      </c>
      <c r="L30" s="91" t="str">
        <f t="shared" si="2"/>
        <v>18</v>
      </c>
      <c r="M30">
        <v>1982</v>
      </c>
      <c r="N30">
        <v>2</v>
      </c>
    </row>
    <row r="31" spans="1:16" customFormat="1" ht="26.25" customHeight="1" x14ac:dyDescent="0.2">
      <c r="A31" s="24" t="str">
        <f t="shared" si="0"/>
        <v>06-1</v>
      </c>
      <c r="B31">
        <v>1</v>
      </c>
      <c r="C31" s="9">
        <v>1</v>
      </c>
      <c r="D31" s="71" t="str">
        <f>IF(C31=1,K!$D$1,IF(C31=2,K!$D$2,IF(C31=3,K!$D$3,IF(C31=4,K!$D$4,IF(C31=5,K!$D$5,IF(C31=6,K!$D$6,IF(C31=7,K!$D$7,IF(C31=8,K!$D$8))))))))</f>
        <v>Maaparandus</v>
      </c>
      <c r="E31" s="12" t="s">
        <v>320</v>
      </c>
      <c r="F31" s="18" t="str">
        <f>LOOKUP(E31,K!$A$1:$B$19)</f>
        <v>Luunja vald</v>
      </c>
      <c r="G31" s="16" t="str">
        <f t="shared" si="1"/>
        <v>PP-658</v>
      </c>
      <c r="H31" s="12" t="s">
        <v>11</v>
      </c>
      <c r="I31" s="14" t="s">
        <v>2771</v>
      </c>
      <c r="J31" s="1" t="s">
        <v>2772</v>
      </c>
      <c r="K31" s="1" t="s">
        <v>2764</v>
      </c>
      <c r="L31" s="91" t="str">
        <f t="shared" si="2"/>
        <v>06</v>
      </c>
      <c r="M31">
        <v>1968</v>
      </c>
      <c r="N31">
        <v>8</v>
      </c>
    </row>
    <row r="32" spans="1:16" customFormat="1" ht="39" customHeight="1" x14ac:dyDescent="0.2">
      <c r="A32" s="24" t="str">
        <f t="shared" si="0"/>
        <v>09-1</v>
      </c>
      <c r="B32">
        <v>1</v>
      </c>
      <c r="C32" s="9">
        <v>1</v>
      </c>
      <c r="D32" s="71" t="str">
        <f>IF(C32=1,K!$D$1,IF(C32=2,K!$D$2,IF(C32=3,K!$D$3,IF(C32=4,K!$D$4,IF(C32=5,K!$D$5,IF(C32=6,K!$D$6,IF(C32=7,K!$D$7,IF(C32=8,K!$D$8))))))))</f>
        <v>Maaparandus</v>
      </c>
      <c r="E32" s="12" t="s">
        <v>323</v>
      </c>
      <c r="F32" s="18" t="str">
        <f>LOOKUP(E32,K!$A$1:$B$19)</f>
        <v>Nõo vald</v>
      </c>
      <c r="G32" s="16" t="str">
        <f t="shared" si="1"/>
        <v>U-1842</v>
      </c>
      <c r="H32" s="12" t="s">
        <v>2527</v>
      </c>
      <c r="I32" s="14">
        <v>1842</v>
      </c>
      <c r="J32" s="1" t="s">
        <v>3749</v>
      </c>
      <c r="K32" s="1" t="s">
        <v>3747</v>
      </c>
      <c r="L32" s="91" t="str">
        <f t="shared" si="2"/>
        <v>09</v>
      </c>
      <c r="M32">
        <v>1963</v>
      </c>
      <c r="N32">
        <v>2</v>
      </c>
    </row>
    <row r="33" spans="1:45" customFormat="1" ht="13.5" customHeight="1" x14ac:dyDescent="0.2">
      <c r="A33" s="24" t="str">
        <f t="shared" si="0"/>
        <v>13-1</v>
      </c>
      <c r="B33">
        <v>1</v>
      </c>
      <c r="C33" s="9">
        <v>1</v>
      </c>
      <c r="D33" s="71" t="str">
        <f>IF(C33=1,K!$D$1,IF(C33=2,K!$D$2,IF(C33=3,K!$D$3,IF(C33=4,K!$D$4,IF(C33=5,K!$D$5,IF(C33=6,K!$D$6,IF(C33=7,K!$D$7,IF(C33=8,K!$D$8))))))))</f>
        <v>Maaparandus</v>
      </c>
      <c r="E33" s="12" t="s">
        <v>327</v>
      </c>
      <c r="F33" s="18" t="str">
        <f>LOOKUP(E33,K!$A$1:$B$19)</f>
        <v>Rannu vald</v>
      </c>
      <c r="G33" s="16" t="str">
        <f t="shared" si="1"/>
        <v>PP-515</v>
      </c>
      <c r="H33" s="12" t="s">
        <v>11</v>
      </c>
      <c r="I33" s="14" t="s">
        <v>4006</v>
      </c>
      <c r="J33" s="1" t="s">
        <v>4007</v>
      </c>
      <c r="K33" s="1" t="s">
        <v>4003</v>
      </c>
      <c r="L33" s="91" t="str">
        <f t="shared" si="2"/>
        <v>13</v>
      </c>
      <c r="M33">
        <v>1966</v>
      </c>
      <c r="N33">
        <v>4</v>
      </c>
    </row>
    <row r="34" spans="1:45" customFormat="1" ht="13.5" customHeight="1" x14ac:dyDescent="0.2">
      <c r="A34" s="24" t="str">
        <f>CONCATENATE("V","-",B34)</f>
        <v>V-1</v>
      </c>
      <c r="B34">
        <v>1</v>
      </c>
      <c r="C34" s="14">
        <v>3</v>
      </c>
      <c r="D34" s="71" t="str">
        <f>IF(C34=1,K!$D$1,IF(C34=2,K!$D$2,IF(C34=3,K!$D$3,IF(C34=4,K!$D$4,IF(C34=5,K!$D$5,IF(C34=6,K!$D$6,IF(C34=7,K!$D$7,IF(C34=8,K!$D$8))))))))</f>
        <v>Vihmutus</v>
      </c>
      <c r="E34" s="12" t="s">
        <v>291</v>
      </c>
      <c r="F34" s="18" t="str">
        <f>LOOKUP(E34,K!$A$1:$B$19)</f>
        <v>Alatskivi vald</v>
      </c>
      <c r="G34" s="16" t="str">
        <f t="shared" ref="G34:G65" si="3">CONCATENATE(H34,"-",I34)</f>
        <v>PP-1185</v>
      </c>
      <c r="H34" s="12" t="s">
        <v>11</v>
      </c>
      <c r="I34" s="14">
        <v>1185</v>
      </c>
      <c r="J34" s="1" t="s">
        <v>1278</v>
      </c>
      <c r="K34" s="1" t="s">
        <v>1830</v>
      </c>
      <c r="L34" s="91" t="str">
        <f t="shared" ref="L34:L65" si="4">E34</f>
        <v>01</v>
      </c>
      <c r="M34">
        <v>1976</v>
      </c>
      <c r="N34">
        <v>3</v>
      </c>
    </row>
    <row r="35" spans="1:45" customFormat="1" ht="13.5" customHeight="1" x14ac:dyDescent="0.2">
      <c r="A35" s="24" t="str">
        <f t="shared" ref="A35:A67" si="5">CONCATENATE(E35,"-",B35)</f>
        <v>05-2</v>
      </c>
      <c r="B35">
        <v>2</v>
      </c>
      <c r="C35" s="14">
        <v>1</v>
      </c>
      <c r="D35" s="71" t="str">
        <f>IF(C35=1,K!$D$1,IF(C35=2,K!$D$2,IF(C35=3,K!$D$3,IF(C35=4,K!$D$4,IF(C35=5,K!$D$5,IF(C35=6,K!$D$6,IF(C35=7,K!$D$7,IF(C35=8,K!$D$8))))))))</f>
        <v>Maaparandus</v>
      </c>
      <c r="E35" s="12" t="s">
        <v>319</v>
      </c>
      <c r="F35" s="18" t="str">
        <f>LOOKUP(E35,K!$A$1:$B$19)</f>
        <v xml:space="preserve">Laeva vald </v>
      </c>
      <c r="G35" s="16" t="str">
        <f t="shared" si="3"/>
        <v>PP-232</v>
      </c>
      <c r="H35" s="12" t="s">
        <v>11</v>
      </c>
      <c r="I35" s="14">
        <v>232</v>
      </c>
      <c r="J35" s="1" t="s">
        <v>3570</v>
      </c>
      <c r="K35" s="1" t="s">
        <v>3569</v>
      </c>
      <c r="L35" s="91" t="str">
        <f t="shared" si="4"/>
        <v>05</v>
      </c>
      <c r="M35">
        <v>1961</v>
      </c>
      <c r="N35">
        <v>11</v>
      </c>
      <c r="O35">
        <v>1</v>
      </c>
    </row>
    <row r="36" spans="1:45" ht="13.5" customHeight="1" x14ac:dyDescent="0.2">
      <c r="A36" s="24" t="str">
        <f t="shared" si="5"/>
        <v>01-2</v>
      </c>
      <c r="B36">
        <v>2</v>
      </c>
      <c r="C36" s="14">
        <v>1</v>
      </c>
      <c r="D36" s="71" t="str">
        <f>IF(C36=1,K!$D$1,IF(C36=2,K!$D$2,IF(C36=3,K!$D$3,IF(C36=4,K!$D$4,IF(C36=5,K!$D$5,IF(C36=6,K!$D$6,IF(C36=7,K!$D$7,IF(C36=8,K!$D$8))))))))</f>
        <v>Maaparandus</v>
      </c>
      <c r="E36" s="12" t="s">
        <v>291</v>
      </c>
      <c r="F36" s="18" t="str">
        <f>LOOKUP(E36,K!$A$1:$B$19)</f>
        <v>Alatskivi vald</v>
      </c>
      <c r="G36" s="16" t="str">
        <f t="shared" si="3"/>
        <v>PP-583</v>
      </c>
      <c r="H36" s="12" t="s">
        <v>11</v>
      </c>
      <c r="I36" s="14">
        <v>583</v>
      </c>
      <c r="J36" s="1" t="s">
        <v>1622</v>
      </c>
      <c r="K36" s="1" t="s">
        <v>1623</v>
      </c>
      <c r="L36" s="91" t="str">
        <f t="shared" si="4"/>
        <v>01</v>
      </c>
      <c r="M36">
        <v>1970</v>
      </c>
      <c r="N36">
        <v>5</v>
      </c>
      <c r="P36"/>
      <c r="Q36"/>
      <c r="R36"/>
      <c r="S36"/>
      <c r="T36"/>
      <c r="U36"/>
      <c r="V36"/>
      <c r="W36"/>
      <c r="X36"/>
      <c r="Y36"/>
      <c r="Z36"/>
      <c r="AA36"/>
      <c r="AB36"/>
      <c r="AC36"/>
      <c r="AD36"/>
      <c r="AE36"/>
      <c r="AF36"/>
      <c r="AG36"/>
      <c r="AH36"/>
      <c r="AI36"/>
      <c r="AJ36"/>
      <c r="AK36"/>
      <c r="AL36"/>
      <c r="AM36"/>
      <c r="AN36"/>
      <c r="AO36"/>
      <c r="AP36"/>
      <c r="AQ36"/>
      <c r="AR36"/>
      <c r="AS36"/>
    </row>
    <row r="37" spans="1:45" customFormat="1" ht="13.5" customHeight="1" x14ac:dyDescent="0.2">
      <c r="A37" s="69" t="str">
        <f t="shared" si="5"/>
        <v>19-2</v>
      </c>
      <c r="B37" s="52">
        <v>2</v>
      </c>
      <c r="C37" s="70">
        <v>1</v>
      </c>
      <c r="D37" s="71" t="str">
        <f>IF(C37=1,K!$D$1,IF(C37=2,K!$D$2,IF(C37=3,K!$D$3,IF(C37=4,K!$D$4,IF(C37=5,K!$D$5,IF(C37=6,K!$D$6,IF(C37=7,K!$D$7,IF(C37=8,K!$D$8))))))))</f>
        <v>Maaparandus</v>
      </c>
      <c r="E37" s="72" t="s">
        <v>333</v>
      </c>
      <c r="F37" s="73" t="str">
        <f>LOOKUP(E37,K!$A$1:$B$19)</f>
        <v>Ülenurme vald</v>
      </c>
      <c r="G37" s="74" t="str">
        <f t="shared" si="3"/>
        <v>PP-1017</v>
      </c>
      <c r="H37" s="72" t="s">
        <v>11</v>
      </c>
      <c r="I37" s="70">
        <v>1017</v>
      </c>
      <c r="J37" s="75" t="s">
        <v>825</v>
      </c>
      <c r="K37" s="75" t="s">
        <v>5072</v>
      </c>
      <c r="L37" s="90" t="str">
        <f t="shared" si="4"/>
        <v>19</v>
      </c>
      <c r="M37" s="52">
        <v>1973</v>
      </c>
      <c r="N37" s="52">
        <v>26</v>
      </c>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row>
    <row r="38" spans="1:45" customFormat="1" ht="13.5" customHeight="1" x14ac:dyDescent="0.2">
      <c r="A38" s="24" t="str">
        <f t="shared" si="5"/>
        <v>15-2</v>
      </c>
      <c r="B38">
        <v>2</v>
      </c>
      <c r="C38" s="14">
        <v>1</v>
      </c>
      <c r="D38" s="71" t="str">
        <f>IF(C38=1,K!$D$1,IF(C38=2,K!$D$2,IF(C38=3,K!$D$3,IF(C38=4,K!$D$4,IF(C38=5,K!$D$5,IF(C38=6,K!$D$6,IF(C38=7,K!$D$7,IF(C38=8,K!$D$8))))))))</f>
        <v>Maaparandus</v>
      </c>
      <c r="E38" s="12" t="s">
        <v>329</v>
      </c>
      <c r="F38" s="18" t="str">
        <f>LOOKUP(E38,K!$A$1:$B$19)</f>
        <v>Tartu vald</v>
      </c>
      <c r="G38" s="16" t="str">
        <f t="shared" si="3"/>
        <v>PP-1169</v>
      </c>
      <c r="H38" s="12" t="s">
        <v>11</v>
      </c>
      <c r="I38" s="14">
        <v>1169</v>
      </c>
      <c r="J38" s="1" t="s">
        <v>4680</v>
      </c>
      <c r="K38" s="1" t="s">
        <v>4687</v>
      </c>
      <c r="L38" s="91" t="str">
        <f t="shared" si="4"/>
        <v>15</v>
      </c>
      <c r="M38">
        <v>1976</v>
      </c>
      <c r="N38">
        <v>9</v>
      </c>
    </row>
    <row r="39" spans="1:45" customFormat="1" ht="25.5" x14ac:dyDescent="0.2">
      <c r="A39" s="24" t="str">
        <f t="shared" si="5"/>
        <v>04-2</v>
      </c>
      <c r="B39">
        <v>2</v>
      </c>
      <c r="C39" s="14">
        <v>1</v>
      </c>
      <c r="D39" s="71" t="str">
        <f>IF(C39=1,K!$D$1,IF(C39=2,K!$D$2,IF(C39=3,K!$D$3,IF(C39=4,K!$D$4,IF(C39=5,K!$D$5,IF(C39=6,K!$D$6,IF(C39=7,K!$D$7,IF(C39=8,K!$D$8))))))))</f>
        <v>Maaparandus</v>
      </c>
      <c r="E39" s="12" t="s">
        <v>318</v>
      </c>
      <c r="F39" s="18" t="str">
        <f>LOOKUP(E39,K!$A$1:$B$19)</f>
        <v>Konguta vald</v>
      </c>
      <c r="G39" s="16" t="str">
        <f t="shared" si="3"/>
        <v>PP-437</v>
      </c>
      <c r="H39" s="12" t="s">
        <v>11</v>
      </c>
      <c r="I39" s="14">
        <v>437</v>
      </c>
      <c r="J39" s="1" t="s">
        <v>2970</v>
      </c>
      <c r="K39" s="1" t="s">
        <v>2968</v>
      </c>
      <c r="L39" s="91" t="str">
        <f t="shared" si="4"/>
        <v>04</v>
      </c>
      <c r="M39">
        <v>1965</v>
      </c>
      <c r="N39">
        <v>4</v>
      </c>
    </row>
    <row r="40" spans="1:45" customFormat="1" ht="13.5" customHeight="1" x14ac:dyDescent="0.2">
      <c r="A40" s="24" t="str">
        <f t="shared" si="5"/>
        <v>09-2</v>
      </c>
      <c r="B40">
        <v>2</v>
      </c>
      <c r="C40" s="14">
        <v>1</v>
      </c>
      <c r="D40" s="71" t="str">
        <f>IF(C40=1,K!$D$1,IF(C40=2,K!$D$2,IF(C40=3,K!$D$3,IF(C40=4,K!$D$4,IF(C40=5,K!$D$5,IF(C40=6,K!$D$6,IF(C40=7,K!$D$7,IF(C40=8,K!$D$8))))))))</f>
        <v>Maaparandus</v>
      </c>
      <c r="E40" s="12" t="s">
        <v>323</v>
      </c>
      <c r="F40" s="18" t="str">
        <f>LOOKUP(E40,K!$A$1:$B$19)</f>
        <v>Nõo vald</v>
      </c>
      <c r="G40" s="16" t="str">
        <f t="shared" si="3"/>
        <v>PP-505</v>
      </c>
      <c r="H40" s="12" t="s">
        <v>11</v>
      </c>
      <c r="I40" s="14">
        <v>505</v>
      </c>
      <c r="J40" s="1" t="s">
        <v>3763</v>
      </c>
      <c r="K40" s="1" t="s">
        <v>3764</v>
      </c>
      <c r="L40" s="91" t="str">
        <f t="shared" si="4"/>
        <v>09</v>
      </c>
      <c r="M40">
        <v>1966</v>
      </c>
      <c r="N40">
        <v>5</v>
      </c>
      <c r="P40" t="s">
        <v>3765</v>
      </c>
      <c r="Q40">
        <v>1</v>
      </c>
      <c r="R40" t="s">
        <v>5450</v>
      </c>
    </row>
    <row r="41" spans="1:45" customFormat="1" ht="13.5" customHeight="1" x14ac:dyDescent="0.2">
      <c r="A41" s="24" t="str">
        <f t="shared" si="5"/>
        <v>09-2</v>
      </c>
      <c r="B41">
        <v>2</v>
      </c>
      <c r="C41" s="14">
        <v>1</v>
      </c>
      <c r="D41" s="71" t="str">
        <f>IF(C41=1,K!$D$1,IF(C41=2,K!$D$2,IF(C41=3,K!$D$3,IF(C41=4,K!$D$4,IF(C41=5,K!$D$5,IF(C41=6,K!$D$6,IF(C41=7,K!$D$7,IF(C41=8,K!$D$8))))))))</f>
        <v>Maaparandus</v>
      </c>
      <c r="E41" s="12" t="s">
        <v>323</v>
      </c>
      <c r="F41" s="18" t="str">
        <f>LOOKUP(E41,K!$A$1:$B$19)</f>
        <v>Nõo vald</v>
      </c>
      <c r="G41" s="16" t="str">
        <f t="shared" si="3"/>
        <v>PP-691</v>
      </c>
      <c r="H41" s="12" t="s">
        <v>11</v>
      </c>
      <c r="I41" s="14">
        <v>691</v>
      </c>
      <c r="J41" s="1" t="s">
        <v>3766</v>
      </c>
      <c r="K41" s="1" t="s">
        <v>3767</v>
      </c>
      <c r="L41" s="91" t="str">
        <f t="shared" si="4"/>
        <v>09</v>
      </c>
      <c r="M41">
        <v>1969</v>
      </c>
      <c r="N41">
        <v>4</v>
      </c>
      <c r="P41" s="94"/>
      <c r="Q41" s="94"/>
      <c r="R41" s="94"/>
      <c r="S41" s="94"/>
    </row>
    <row r="42" spans="1:45" customFormat="1" ht="13.5" customHeight="1" x14ac:dyDescent="0.2">
      <c r="A42" s="24" t="str">
        <f t="shared" si="5"/>
        <v>17-2</v>
      </c>
      <c r="B42">
        <v>2</v>
      </c>
      <c r="C42" s="14">
        <v>1</v>
      </c>
      <c r="D42" s="71" t="str">
        <f>IF(C42=1,K!$D$1,IF(C42=2,K!$D$2,IF(C42=3,K!$D$3,IF(C42=4,K!$D$4,IF(C42=5,K!$D$5,IF(C42=6,K!$D$6,IF(C42=7,K!$D$7,IF(C42=8,K!$D$8))))))))</f>
        <v>Maaparandus</v>
      </c>
      <c r="E42" s="12" t="s">
        <v>331</v>
      </c>
      <c r="F42" s="18" t="str">
        <f>LOOKUP(E42,K!$A$1:$B$19)</f>
        <v xml:space="preserve">Vara vald </v>
      </c>
      <c r="G42" s="16" t="str">
        <f t="shared" si="3"/>
        <v>PP-399</v>
      </c>
      <c r="H42" s="12" t="s">
        <v>11</v>
      </c>
      <c r="I42" s="14">
        <v>399</v>
      </c>
      <c r="J42" s="145" t="s">
        <v>6998</v>
      </c>
      <c r="K42" s="26" t="s">
        <v>4787</v>
      </c>
      <c r="L42" s="91" t="str">
        <f t="shared" si="4"/>
        <v>17</v>
      </c>
      <c r="M42">
        <v>1964</v>
      </c>
      <c r="N42">
        <v>6</v>
      </c>
      <c r="P42" s="28" t="s">
        <v>4788</v>
      </c>
      <c r="Q42">
        <v>2</v>
      </c>
      <c r="R42" t="s">
        <v>6996</v>
      </c>
      <c r="S42" t="s">
        <v>6997</v>
      </c>
      <c r="T42" s="144" t="s">
        <v>7000</v>
      </c>
      <c r="U42" s="144" t="s">
        <v>7001</v>
      </c>
      <c r="V42" s="144" t="s">
        <v>7002</v>
      </c>
      <c r="W42" s="144" t="s">
        <v>7003</v>
      </c>
      <c r="X42" s="144" t="s">
        <v>7004</v>
      </c>
      <c r="Y42" s="144" t="s">
        <v>7005</v>
      </c>
      <c r="Z42" s="144" t="s">
        <v>7006</v>
      </c>
      <c r="AA42" s="144" t="s">
        <v>7007</v>
      </c>
    </row>
    <row r="43" spans="1:45" customFormat="1" ht="13.5" customHeight="1" x14ac:dyDescent="0.2">
      <c r="A43" s="24" t="str">
        <f t="shared" si="5"/>
        <v>08-2</v>
      </c>
      <c r="B43">
        <v>2</v>
      </c>
      <c r="C43" s="14">
        <v>1</v>
      </c>
      <c r="D43" s="71" t="str">
        <f>IF(C43=1,K!$D$1,IF(C43=2,K!$D$2,IF(C43=3,K!$D$3,IF(C43=4,K!$D$4,IF(C43=5,K!$D$5,IF(C43=6,K!$D$6,IF(C43=7,K!$D$7,IF(C43=8,K!$D$8))))))))</f>
        <v>Maaparandus</v>
      </c>
      <c r="E43" s="12" t="s">
        <v>322</v>
      </c>
      <c r="F43" s="18" t="str">
        <f>LOOKUP(E43,K!$A$1:$B$19)</f>
        <v>Mäksa vald</v>
      </c>
      <c r="G43" s="16" t="str">
        <f t="shared" si="3"/>
        <v>PP-483</v>
      </c>
      <c r="H43" s="12" t="s">
        <v>11</v>
      </c>
      <c r="I43" s="14">
        <v>483</v>
      </c>
      <c r="J43" s="1" t="s">
        <v>2304</v>
      </c>
      <c r="K43" s="1" t="s">
        <v>2305</v>
      </c>
      <c r="L43" s="91" t="str">
        <f t="shared" si="4"/>
        <v>08</v>
      </c>
      <c r="M43">
        <v>1965</v>
      </c>
      <c r="N43">
        <v>5</v>
      </c>
    </row>
    <row r="44" spans="1:45" customFormat="1" ht="13.5" customHeight="1" x14ac:dyDescent="0.2">
      <c r="A44" s="24" t="str">
        <f t="shared" si="5"/>
        <v>14-2</v>
      </c>
      <c r="B44">
        <v>2</v>
      </c>
      <c r="C44" s="14">
        <v>1</v>
      </c>
      <c r="D44" s="71" t="str">
        <f>IF(C44=1,K!$D$1,IF(C44=2,K!$D$2,IF(C44=3,K!$D$3,IF(C44=4,K!$D$4,IF(C44=5,K!$D$5,IF(C44=6,K!$D$6,IF(C44=7,K!$D$7,IF(C44=8,K!$D$8))))))))</f>
        <v>Maaparandus</v>
      </c>
      <c r="E44" s="12" t="s">
        <v>328</v>
      </c>
      <c r="F44" s="18" t="str">
        <f>LOOKUP(E44,K!$A$1:$B$19)</f>
        <v>Rõngu vald</v>
      </c>
      <c r="G44" s="16" t="str">
        <f t="shared" si="3"/>
        <v>PP-370</v>
      </c>
      <c r="H44" s="12" t="s">
        <v>11</v>
      </c>
      <c r="I44" s="14">
        <v>370</v>
      </c>
      <c r="J44" s="1" t="s">
        <v>3277</v>
      </c>
      <c r="K44" s="1" t="s">
        <v>3274</v>
      </c>
      <c r="L44" s="91" t="str">
        <f t="shared" si="4"/>
        <v>14</v>
      </c>
      <c r="M44">
        <v>1963</v>
      </c>
      <c r="N44">
        <v>5</v>
      </c>
    </row>
    <row r="45" spans="1:45" customFormat="1" ht="13.5" customHeight="1" x14ac:dyDescent="0.2">
      <c r="A45" s="24" t="str">
        <f t="shared" si="5"/>
        <v>02-2</v>
      </c>
      <c r="B45">
        <v>2</v>
      </c>
      <c r="C45" s="14">
        <v>1</v>
      </c>
      <c r="D45" s="71" t="str">
        <f>IF(C45=1,K!$D$1,IF(C45=2,K!$D$2,IF(C45=3,K!$D$3,IF(C45=4,K!$D$4,IF(C45=5,K!$D$5,IF(C45=6,K!$D$6,IF(C45=7,K!$D$7,IF(C45=8,K!$D$8))))))))</f>
        <v>Maaparandus</v>
      </c>
      <c r="E45" s="12" t="s">
        <v>294</v>
      </c>
      <c r="F45" s="18" t="str">
        <f>LOOKUP(E45,K!$A$1:$B$19)</f>
        <v>Haaslava vald</v>
      </c>
      <c r="G45" s="16" t="str">
        <f t="shared" si="3"/>
        <v>PP-661</v>
      </c>
      <c r="H45" s="12" t="s">
        <v>11</v>
      </c>
      <c r="I45" s="14">
        <v>661</v>
      </c>
      <c r="J45" s="1" t="s">
        <v>1958</v>
      </c>
      <c r="K45" s="1" t="s">
        <v>1955</v>
      </c>
      <c r="L45" s="91" t="str">
        <f t="shared" si="4"/>
        <v>02</v>
      </c>
      <c r="M45">
        <v>1968</v>
      </c>
      <c r="N45">
        <v>12</v>
      </c>
    </row>
    <row r="46" spans="1:45" customFormat="1" ht="26.25" customHeight="1" x14ac:dyDescent="0.2">
      <c r="A46" s="24" t="str">
        <f t="shared" si="5"/>
        <v>17-2</v>
      </c>
      <c r="B46">
        <v>2</v>
      </c>
      <c r="C46" s="14">
        <v>1</v>
      </c>
      <c r="D46" s="71" t="str">
        <f>IF(C46=1,K!$D$1,IF(C46=2,K!$D$2,IF(C46=3,K!$D$3,IF(C46=4,K!$D$4,IF(C46=5,K!$D$5,IF(C46=6,K!$D$6,IF(C46=7,K!$D$7,IF(C46=8,K!$D$8))))))))</f>
        <v>Maaparandus</v>
      </c>
      <c r="E46" s="12" t="s">
        <v>331</v>
      </c>
      <c r="F46" s="18" t="str">
        <f>LOOKUP(E46,K!$A$1:$B$19)</f>
        <v xml:space="preserve">Vara vald </v>
      </c>
      <c r="G46" s="16" t="str">
        <f t="shared" si="3"/>
        <v>PP-1245</v>
      </c>
      <c r="H46" s="12" t="s">
        <v>11</v>
      </c>
      <c r="I46" s="14">
        <v>1245</v>
      </c>
      <c r="J46" s="1" t="s">
        <v>710</v>
      </c>
      <c r="K46" s="1" t="s">
        <v>4787</v>
      </c>
      <c r="L46" s="91" t="str">
        <f t="shared" si="4"/>
        <v>17</v>
      </c>
      <c r="M46">
        <v>1978</v>
      </c>
      <c r="N46">
        <v>12</v>
      </c>
    </row>
    <row r="47" spans="1:45" customFormat="1" ht="12" customHeight="1" x14ac:dyDescent="0.2">
      <c r="A47" s="24" t="str">
        <f t="shared" si="5"/>
        <v>18-2</v>
      </c>
      <c r="B47">
        <v>2</v>
      </c>
      <c r="C47" s="14">
        <v>1</v>
      </c>
      <c r="D47" s="71" t="str">
        <f>IF(C47=1,K!$D$1,IF(C47=2,K!$D$2,IF(C47=3,K!$D$3,IF(C47=4,K!$D$4,IF(C47=5,K!$D$5,IF(C47=6,K!$D$6,IF(C47=7,K!$D$7,IF(C47=8,K!$D$8))))))))</f>
        <v>Maaparandus</v>
      </c>
      <c r="E47" s="12" t="s">
        <v>332</v>
      </c>
      <c r="F47" s="18" t="str">
        <f>LOOKUP(E47,K!$A$1:$B$19)</f>
        <v>Võnnu vald</v>
      </c>
      <c r="G47" s="16" t="str">
        <f t="shared" si="3"/>
        <v>PP-1383</v>
      </c>
      <c r="H47" s="12" t="s">
        <v>11</v>
      </c>
      <c r="I47" s="14">
        <v>1383</v>
      </c>
      <c r="J47" s="1" t="s">
        <v>2533</v>
      </c>
      <c r="K47" s="1" t="s">
        <v>2534</v>
      </c>
      <c r="L47" s="91" t="str">
        <f t="shared" si="4"/>
        <v>18</v>
      </c>
      <c r="M47">
        <v>1982</v>
      </c>
      <c r="N47">
        <v>9</v>
      </c>
    </row>
    <row r="48" spans="1:45" customFormat="1" ht="12.75" customHeight="1" x14ac:dyDescent="0.2">
      <c r="A48" s="24" t="str">
        <f t="shared" si="5"/>
        <v>12-2</v>
      </c>
      <c r="B48">
        <v>2</v>
      </c>
      <c r="C48" s="14">
        <v>1</v>
      </c>
      <c r="D48" s="71" t="str">
        <f>IF(C48=1,K!$D$1,IF(C48=2,K!$D$2,IF(C48=3,K!$D$3,IF(C48=4,K!$D$4,IF(C48=5,K!$D$5,IF(C48=6,K!$D$6,IF(C48=7,K!$D$7,IF(C48=8,K!$D$8))))))))</f>
        <v>Maaparandus</v>
      </c>
      <c r="E48" s="12" t="s">
        <v>326</v>
      </c>
      <c r="F48" s="18" t="str">
        <f>LOOKUP(E48,K!$A$1:$B$19)</f>
        <v>Puhja vald</v>
      </c>
      <c r="G48" s="16" t="str">
        <f t="shared" si="3"/>
        <v>MV-75</v>
      </c>
      <c r="H48" s="12" t="s">
        <v>32</v>
      </c>
      <c r="I48" s="14">
        <v>75</v>
      </c>
      <c r="J48" s="1" t="s">
        <v>3600</v>
      </c>
      <c r="K48" s="1" t="s">
        <v>3598</v>
      </c>
      <c r="L48" s="91" t="str">
        <f t="shared" si="4"/>
        <v>12</v>
      </c>
      <c r="M48">
        <v>1958</v>
      </c>
      <c r="N48">
        <v>8</v>
      </c>
    </row>
    <row r="49" spans="1:16" customFormat="1" ht="13.5" customHeight="1" x14ac:dyDescent="0.2">
      <c r="A49" s="24" t="str">
        <f t="shared" si="5"/>
        <v>12-2</v>
      </c>
      <c r="B49">
        <v>2</v>
      </c>
      <c r="C49" s="14">
        <v>1</v>
      </c>
      <c r="D49" s="71" t="str">
        <f>IF(C49=1,K!$D$1,IF(C49=2,K!$D$2,IF(C49=3,K!$D$3,IF(C49=4,K!$D$4,IF(C49=5,K!$D$5,IF(C49=6,K!$D$6,IF(C49=7,K!$D$7,IF(C49=8,K!$D$8))))))))</f>
        <v>Maaparandus</v>
      </c>
      <c r="E49" s="12" t="s">
        <v>326</v>
      </c>
      <c r="F49" s="18" t="str">
        <f>LOOKUP(E49,K!$A$1:$B$19)</f>
        <v>Puhja vald</v>
      </c>
      <c r="G49" s="16" t="str">
        <f t="shared" si="3"/>
        <v>MV-427</v>
      </c>
      <c r="H49" s="12" t="s">
        <v>32</v>
      </c>
      <c r="I49" s="14">
        <v>427</v>
      </c>
      <c r="J49" s="1" t="s">
        <v>3601</v>
      </c>
      <c r="K49" s="1" t="s">
        <v>3598</v>
      </c>
      <c r="L49" s="91" t="str">
        <f t="shared" si="4"/>
        <v>12</v>
      </c>
      <c r="M49">
        <v>1965</v>
      </c>
      <c r="N49">
        <v>2</v>
      </c>
    </row>
    <row r="50" spans="1:16" customFormat="1" ht="13.5" customHeight="1" x14ac:dyDescent="0.2">
      <c r="A50" s="24" t="str">
        <f t="shared" si="5"/>
        <v>06-2</v>
      </c>
      <c r="B50">
        <v>2</v>
      </c>
      <c r="C50" s="14">
        <v>1</v>
      </c>
      <c r="D50" s="71" t="str">
        <f>IF(C50=1,K!$D$1,IF(C50=2,K!$D$2,IF(C50=3,K!$D$3,IF(C50=4,K!$D$4,IF(C50=5,K!$D$5,IF(C50=6,K!$D$6,IF(C50=7,K!$D$7,IF(C50=8,K!$D$8))))))))</f>
        <v>Maaparandus</v>
      </c>
      <c r="E50" s="12" t="s">
        <v>320</v>
      </c>
      <c r="F50" s="18" t="str">
        <f>LOOKUP(E50,K!$A$1:$B$19)</f>
        <v>Luunja vald</v>
      </c>
      <c r="G50" s="16" t="str">
        <f t="shared" si="3"/>
        <v>PP-605</v>
      </c>
      <c r="H50" s="12" t="s">
        <v>11</v>
      </c>
      <c r="I50" s="14">
        <v>605</v>
      </c>
      <c r="J50" t="s">
        <v>2783</v>
      </c>
      <c r="K50" t="s">
        <v>2775</v>
      </c>
      <c r="L50" s="91" t="str">
        <f t="shared" si="4"/>
        <v>06</v>
      </c>
      <c r="M50">
        <v>1967</v>
      </c>
      <c r="N50">
        <v>14</v>
      </c>
    </row>
    <row r="51" spans="1:16" customFormat="1" ht="26.25" customHeight="1" x14ac:dyDescent="0.2">
      <c r="A51" s="24" t="str">
        <f t="shared" si="5"/>
        <v>07-2</v>
      </c>
      <c r="B51">
        <v>2</v>
      </c>
      <c r="C51" s="14">
        <v>1</v>
      </c>
      <c r="D51" s="71" t="str">
        <f>IF(C51=1,K!$D$1,IF(C51=2,K!$D$2,IF(C51=3,K!$D$3,IF(C51=4,K!$D$4,IF(C51=5,K!$D$5,IF(C51=6,K!$D$6,IF(C51=7,K!$D$7,IF(C51=8,K!$D$8))))))))</f>
        <v>Maaparandus</v>
      </c>
      <c r="E51" s="12" t="s">
        <v>321</v>
      </c>
      <c r="F51" s="18" t="str">
        <f>LOOKUP(E51,K!$A$1:$B$19)</f>
        <v>Meeksi vald</v>
      </c>
      <c r="G51" s="16" t="str">
        <f t="shared" si="3"/>
        <v>PP-1048</v>
      </c>
      <c r="H51" s="12" t="s">
        <v>11</v>
      </c>
      <c r="I51" s="14">
        <v>1048</v>
      </c>
      <c r="J51" s="1" t="s">
        <v>2041</v>
      </c>
      <c r="K51" s="1" t="s">
        <v>2042</v>
      </c>
      <c r="L51" s="91" t="str">
        <f t="shared" si="4"/>
        <v>07</v>
      </c>
      <c r="M51">
        <v>1974</v>
      </c>
      <c r="N51">
        <v>6</v>
      </c>
      <c r="P51">
        <v>75118</v>
      </c>
    </row>
    <row r="52" spans="1:16" customFormat="1" ht="13.5" customHeight="1" x14ac:dyDescent="0.2">
      <c r="A52" s="24" t="str">
        <f t="shared" si="5"/>
        <v>08-2</v>
      </c>
      <c r="B52">
        <v>2</v>
      </c>
      <c r="C52" s="14">
        <v>6</v>
      </c>
      <c r="D52" s="71" t="str">
        <f>IF(C52=1,K!$D$1,IF(C52=2,K!$D$2,IF(C52=3,K!$D$3,IF(C52=4,K!$D$4,IF(C52=5,K!$D$5,IF(C52=6,K!$D$6,IF(C52=7,K!$D$7,IF(C52=8,K!$D$8))))))))</f>
        <v>Kultuurtehnikaprojektid</v>
      </c>
      <c r="E52" s="12" t="s">
        <v>322</v>
      </c>
      <c r="F52" s="18" t="str">
        <f>LOOKUP(E52,K!$A$1:$B$19)</f>
        <v>Mäksa vald</v>
      </c>
      <c r="G52" s="16" t="str">
        <f t="shared" si="3"/>
        <v>MV-1262</v>
      </c>
      <c r="H52" s="12" t="s">
        <v>32</v>
      </c>
      <c r="I52" s="14">
        <v>1262</v>
      </c>
      <c r="J52" s="1" t="s">
        <v>2307</v>
      </c>
      <c r="K52" s="1" t="s">
        <v>2305</v>
      </c>
      <c r="L52" s="91" t="str">
        <f t="shared" si="4"/>
        <v>08</v>
      </c>
      <c r="M52">
        <v>1977</v>
      </c>
      <c r="N52">
        <v>4</v>
      </c>
    </row>
    <row r="53" spans="1:16" customFormat="1" ht="13.5" customHeight="1" x14ac:dyDescent="0.2">
      <c r="A53" s="24" t="str">
        <f t="shared" si="5"/>
        <v>12-2</v>
      </c>
      <c r="B53">
        <v>2</v>
      </c>
      <c r="C53" s="14">
        <v>6</v>
      </c>
      <c r="D53" s="71" t="str">
        <f>IF(C53=1,K!$D$1,IF(C53=2,K!$D$2,IF(C53=3,K!$D$3,IF(C53=4,K!$D$4,IF(C53=5,K!$D$5,IF(C53=6,K!$D$6,IF(C53=7,K!$D$7,IF(C53=8,K!$D$8))))))))</f>
        <v>Kultuurtehnikaprojektid</v>
      </c>
      <c r="E53" s="12" t="s">
        <v>326</v>
      </c>
      <c r="F53" s="18" t="str">
        <f>LOOKUP(E53,K!$A$1:$B$19)</f>
        <v>Puhja vald</v>
      </c>
      <c r="G53" s="16" t="str">
        <f t="shared" si="3"/>
        <v>MV-1821</v>
      </c>
      <c r="H53" s="12" t="s">
        <v>32</v>
      </c>
      <c r="I53" s="14">
        <v>1821</v>
      </c>
      <c r="J53" s="1" t="s">
        <v>796</v>
      </c>
      <c r="K53" s="1" t="s">
        <v>3598</v>
      </c>
      <c r="L53" s="91" t="str">
        <f t="shared" si="4"/>
        <v>12</v>
      </c>
      <c r="M53">
        <v>1989</v>
      </c>
      <c r="N53">
        <v>3</v>
      </c>
    </row>
    <row r="54" spans="1:16" customFormat="1" ht="13.5" customHeight="1" x14ac:dyDescent="0.2">
      <c r="A54" s="24" t="str">
        <f t="shared" si="5"/>
        <v>17-2</v>
      </c>
      <c r="B54">
        <v>2</v>
      </c>
      <c r="C54" s="14">
        <v>6</v>
      </c>
      <c r="D54" s="71" t="str">
        <f>IF(C54=1,K!$D$1,IF(C54=2,K!$D$2,IF(C54=3,K!$D$3,IF(C54=4,K!$D$4,IF(C54=5,K!$D$5,IF(C54=6,K!$D$6,IF(C54=7,K!$D$7,IF(C54=8,K!$D$8))))))))</f>
        <v>Kultuurtehnikaprojektid</v>
      </c>
      <c r="E54" s="12" t="s">
        <v>331</v>
      </c>
      <c r="F54" s="18" t="str">
        <f>LOOKUP(E54,K!$A$1:$B$19)</f>
        <v xml:space="preserve">Vara vald </v>
      </c>
      <c r="G54" s="16" t="str">
        <f t="shared" si="3"/>
        <v>MV-1770</v>
      </c>
      <c r="H54" s="12" t="s">
        <v>32</v>
      </c>
      <c r="I54" s="14">
        <v>1770</v>
      </c>
      <c r="J54" s="1" t="s">
        <v>4790</v>
      </c>
      <c r="K54" s="1" t="s">
        <v>4787</v>
      </c>
      <c r="L54" s="91" t="str">
        <f t="shared" si="4"/>
        <v>17</v>
      </c>
      <c r="M54">
        <v>1988</v>
      </c>
      <c r="N54">
        <v>2</v>
      </c>
    </row>
    <row r="55" spans="1:16" customFormat="1" ht="13.5" customHeight="1" x14ac:dyDescent="0.2">
      <c r="A55" s="24" t="str">
        <f t="shared" si="5"/>
        <v>12-2</v>
      </c>
      <c r="B55">
        <v>2</v>
      </c>
      <c r="C55" s="14">
        <v>2</v>
      </c>
      <c r="D55" s="71" t="str">
        <f>IF(C55=1,K!$D$1,IF(C55=2,K!$D$2,IF(C55=3,K!$D$3,IF(C55=4,K!$D$4,IF(C55=5,K!$D$5,IF(C55=6,K!$D$6,IF(C55=7,K!$D$7,IF(C55=8,K!$D$8))))))))</f>
        <v xml:space="preserve">Maaparanduse rek </v>
      </c>
      <c r="E55" s="12" t="s">
        <v>326</v>
      </c>
      <c r="F55" s="18" t="str">
        <f>LOOKUP(E55,K!$A$1:$B$19)</f>
        <v>Puhja vald</v>
      </c>
      <c r="G55" s="16" t="str">
        <f t="shared" si="3"/>
        <v>KR-23</v>
      </c>
      <c r="H55" s="12" t="s">
        <v>37</v>
      </c>
      <c r="I55" s="14">
        <v>23</v>
      </c>
      <c r="J55" s="1" t="s">
        <v>3599</v>
      </c>
      <c r="K55" s="1" t="s">
        <v>3598</v>
      </c>
      <c r="L55" s="91" t="str">
        <f t="shared" si="4"/>
        <v>12</v>
      </c>
      <c r="M55">
        <v>1965</v>
      </c>
      <c r="N55">
        <v>1</v>
      </c>
    </row>
    <row r="56" spans="1:16" customFormat="1" ht="14.25" customHeight="1" x14ac:dyDescent="0.2">
      <c r="A56" s="24" t="str">
        <f t="shared" si="5"/>
        <v>02-2</v>
      </c>
      <c r="B56">
        <v>2</v>
      </c>
      <c r="C56" s="14">
        <v>2</v>
      </c>
      <c r="D56" s="71" t="str">
        <f>IF(C56=1,K!$D$1,IF(C56=2,K!$D$2,IF(C56=3,K!$D$3,IF(C56=4,K!$D$4,IF(C56=5,K!$D$5,IF(C56=6,K!$D$6,IF(C56=7,K!$D$7,IF(C56=8,K!$D$8))))))))</f>
        <v xml:space="preserve">Maaparanduse rek </v>
      </c>
      <c r="E56" s="12" t="s">
        <v>294</v>
      </c>
      <c r="F56" s="18" t="str">
        <f>LOOKUP(E56,K!$A$1:$B$19)</f>
        <v>Haaslava vald</v>
      </c>
      <c r="G56" s="16" t="str">
        <f t="shared" si="3"/>
        <v>MS-48</v>
      </c>
      <c r="H56" s="12" t="s">
        <v>1650</v>
      </c>
      <c r="I56" s="14" t="s">
        <v>1952</v>
      </c>
      <c r="J56" s="1" t="s">
        <v>1953</v>
      </c>
      <c r="K56" s="1" t="s">
        <v>1957</v>
      </c>
      <c r="L56" s="91" t="str">
        <f t="shared" si="4"/>
        <v>02</v>
      </c>
      <c r="M56">
        <v>1978</v>
      </c>
    </row>
    <row r="57" spans="1:16" customFormat="1" ht="13.5" customHeight="1" x14ac:dyDescent="0.2">
      <c r="A57" s="24" t="str">
        <f t="shared" si="5"/>
        <v>18-2</v>
      </c>
      <c r="B57">
        <v>2</v>
      </c>
      <c r="C57" s="9">
        <v>1</v>
      </c>
      <c r="D57" s="71" t="str">
        <f>IF(C57=1,K!$D$1,IF(C57=2,K!$D$2,IF(C57=3,K!$D$3,IF(C57=4,K!$D$4,IF(C57=5,K!$D$5,IF(C57=6,K!$D$6,IF(C57=7,K!$D$7,IF(C57=8,K!$D$8))))))))</f>
        <v>Maaparandus</v>
      </c>
      <c r="E57" s="12" t="s">
        <v>332</v>
      </c>
      <c r="F57" s="18" t="str">
        <f>LOOKUP(E57,K!$A$1:$B$19)</f>
        <v>Võnnu vald</v>
      </c>
      <c r="G57" s="16" t="str">
        <f t="shared" si="3"/>
        <v>PP-1384</v>
      </c>
      <c r="H57" s="12" t="s">
        <v>11</v>
      </c>
      <c r="I57" s="14">
        <v>1384</v>
      </c>
      <c r="J57" s="1" t="s">
        <v>2535</v>
      </c>
      <c r="K57" s="1" t="s">
        <v>2534</v>
      </c>
      <c r="L57" s="91" t="str">
        <f t="shared" si="4"/>
        <v>18</v>
      </c>
      <c r="M57">
        <v>1982</v>
      </c>
      <c r="N57">
        <v>2</v>
      </c>
    </row>
    <row r="58" spans="1:16" customFormat="1" ht="13.5" customHeight="1" x14ac:dyDescent="0.2">
      <c r="A58" s="24" t="str">
        <f t="shared" si="5"/>
        <v>18-2</v>
      </c>
      <c r="B58">
        <v>2</v>
      </c>
      <c r="C58" s="9">
        <v>1</v>
      </c>
      <c r="D58" s="71" t="str">
        <f>IF(C58=1,K!$D$1,IF(C58=2,K!$D$2,IF(C58=3,K!$D$3,IF(C58=4,K!$D$4,IF(C58=5,K!$D$5,IF(C58=6,K!$D$6,IF(C58=7,K!$D$7,IF(C58=8,K!$D$8))))))))</f>
        <v>Maaparandus</v>
      </c>
      <c r="E58" s="12" t="s">
        <v>332</v>
      </c>
      <c r="F58" s="18" t="str">
        <f>LOOKUP(E58,K!$A$1:$B$19)</f>
        <v>Võnnu vald</v>
      </c>
      <c r="G58" s="16" t="str">
        <f t="shared" si="3"/>
        <v>PP-1384</v>
      </c>
      <c r="H58" s="12" t="s">
        <v>11</v>
      </c>
      <c r="I58" s="14">
        <v>1384</v>
      </c>
      <c r="J58" s="1" t="s">
        <v>2536</v>
      </c>
      <c r="K58" s="1" t="s">
        <v>2534</v>
      </c>
      <c r="L58" s="91" t="str">
        <f t="shared" si="4"/>
        <v>18</v>
      </c>
      <c r="M58">
        <v>1982</v>
      </c>
      <c r="N58">
        <v>2</v>
      </c>
    </row>
    <row r="59" spans="1:16" customFormat="1" ht="13.5" customHeight="1" x14ac:dyDescent="0.2">
      <c r="A59" s="24" t="str">
        <f t="shared" si="5"/>
        <v>18-2</v>
      </c>
      <c r="B59">
        <v>2</v>
      </c>
      <c r="C59" s="9">
        <v>1</v>
      </c>
      <c r="D59" s="71" t="str">
        <f>IF(C59=1,K!$D$1,IF(C59=2,K!$D$2,IF(C59=3,K!$D$3,IF(C59=4,K!$D$4,IF(C59=5,K!$D$5,IF(C59=6,K!$D$6,IF(C59=7,K!$D$7,IF(C59=8,K!$D$8))))))))</f>
        <v>Maaparandus</v>
      </c>
      <c r="E59" s="12" t="s">
        <v>332</v>
      </c>
      <c r="F59" s="18" t="str">
        <f>LOOKUP(E59,K!$A$1:$B$19)</f>
        <v>Võnnu vald</v>
      </c>
      <c r="G59" s="16" t="str">
        <f t="shared" si="3"/>
        <v>PP-1383</v>
      </c>
      <c r="H59" s="12" t="s">
        <v>11</v>
      </c>
      <c r="I59" s="14" t="s">
        <v>2537</v>
      </c>
      <c r="J59" s="1" t="s">
        <v>2533</v>
      </c>
      <c r="K59" s="1" t="s">
        <v>2534</v>
      </c>
      <c r="L59" s="91" t="str">
        <f t="shared" si="4"/>
        <v>18</v>
      </c>
      <c r="M59">
        <v>1982</v>
      </c>
      <c r="N59">
        <v>9</v>
      </c>
    </row>
    <row r="60" spans="1:16" customFormat="1" ht="13.5" customHeight="1" x14ac:dyDescent="0.2">
      <c r="A60" s="24" t="str">
        <f t="shared" si="5"/>
        <v>06-2</v>
      </c>
      <c r="B60">
        <v>2</v>
      </c>
      <c r="C60" s="9">
        <v>2</v>
      </c>
      <c r="D60" s="71" t="str">
        <f>IF(C60=1,K!$D$1,IF(C60=2,K!$D$2,IF(C60=3,K!$D$3,IF(C60=4,K!$D$4,IF(C60=5,K!$D$5,IF(C60=6,K!$D$6,IF(C60=7,K!$D$7,IF(C60=8,K!$D$8))))))))</f>
        <v xml:space="preserve">Maaparanduse rek </v>
      </c>
      <c r="E60" s="12" t="s">
        <v>320</v>
      </c>
      <c r="F60" s="18" t="str">
        <f>LOOKUP(E60,K!$A$1:$B$19)</f>
        <v>Luunja vald</v>
      </c>
      <c r="G60" s="16" t="str">
        <f t="shared" si="3"/>
        <v>KR-98</v>
      </c>
      <c r="H60" s="12" t="s">
        <v>37</v>
      </c>
      <c r="I60" s="14" t="s">
        <v>2773</v>
      </c>
      <c r="J60" s="1" t="s">
        <v>2774</v>
      </c>
      <c r="K60" s="1" t="s">
        <v>2775</v>
      </c>
      <c r="L60" s="91" t="str">
        <f t="shared" si="4"/>
        <v>06</v>
      </c>
      <c r="M60" t="s">
        <v>2776</v>
      </c>
      <c r="N60">
        <v>7</v>
      </c>
    </row>
    <row r="61" spans="1:16" customFormat="1" ht="13.5" customHeight="1" x14ac:dyDescent="0.2">
      <c r="A61" s="24" t="str">
        <f t="shared" si="5"/>
        <v>06-2</v>
      </c>
      <c r="B61">
        <v>2</v>
      </c>
      <c r="C61" s="9">
        <v>2</v>
      </c>
      <c r="D61" s="71" t="str">
        <f>IF(C61=1,K!$D$1,IF(C61=2,K!$D$2,IF(C61=3,K!$D$3,IF(C61=4,K!$D$4,IF(C61=5,K!$D$5,IF(C61=6,K!$D$6,IF(C61=7,K!$D$7,IF(C61=8,K!$D$8))))))))</f>
        <v xml:space="preserve">Maaparanduse rek </v>
      </c>
      <c r="E61" s="12" t="s">
        <v>320</v>
      </c>
      <c r="F61" s="18" t="str">
        <f>LOOKUP(E61,K!$A$1:$B$19)</f>
        <v>Luunja vald</v>
      </c>
      <c r="G61" s="16" t="str">
        <f t="shared" si="3"/>
        <v>MV-60</v>
      </c>
      <c r="H61" s="12" t="s">
        <v>32</v>
      </c>
      <c r="I61" s="14" t="s">
        <v>2781</v>
      </c>
      <c r="J61" s="1" t="s">
        <v>2782</v>
      </c>
      <c r="K61" s="1" t="s">
        <v>2775</v>
      </c>
      <c r="L61" s="91" t="str">
        <f t="shared" si="4"/>
        <v>06</v>
      </c>
      <c r="M61">
        <v>1957</v>
      </c>
      <c r="N61">
        <v>5</v>
      </c>
    </row>
    <row r="62" spans="1:16" customFormat="1" ht="12.75" customHeight="1" x14ac:dyDescent="0.2">
      <c r="A62" s="24" t="str">
        <f t="shared" si="5"/>
        <v>06-2</v>
      </c>
      <c r="B62">
        <v>2</v>
      </c>
      <c r="C62" s="9">
        <v>2</v>
      </c>
      <c r="D62" s="71" t="str">
        <f>IF(C62=1,K!$D$1,IF(C62=2,K!$D$2,IF(C62=3,K!$D$3,IF(C62=4,K!$D$4,IF(C62=5,K!$D$5,IF(C62=6,K!$D$6,IF(C62=7,K!$D$7,IF(C62=8,K!$D$8))))))))</f>
        <v xml:space="preserve">Maaparanduse rek </v>
      </c>
      <c r="E62" s="12" t="s">
        <v>320</v>
      </c>
      <c r="F62" s="18" t="str">
        <f>LOOKUP(E62,K!$A$1:$B$19)</f>
        <v>Luunja vald</v>
      </c>
      <c r="G62" s="16" t="str">
        <f t="shared" si="3"/>
        <v>KR-98</v>
      </c>
      <c r="H62" s="12" t="s">
        <v>37</v>
      </c>
      <c r="I62" s="14" t="s">
        <v>2773</v>
      </c>
      <c r="J62" s="1" t="s">
        <v>2784</v>
      </c>
      <c r="K62" s="1" t="s">
        <v>2775</v>
      </c>
      <c r="L62" s="91" t="str">
        <f t="shared" si="4"/>
        <v>06</v>
      </c>
      <c r="M62">
        <v>1976</v>
      </c>
      <c r="N62">
        <v>2</v>
      </c>
    </row>
    <row r="63" spans="1:16" customFormat="1" ht="13.5" customHeight="1" x14ac:dyDescent="0.2">
      <c r="A63" s="24" t="str">
        <f t="shared" si="5"/>
        <v>14-2</v>
      </c>
      <c r="B63">
        <v>2</v>
      </c>
      <c r="C63" s="9">
        <v>2</v>
      </c>
      <c r="D63" s="71" t="str">
        <f>IF(C63=1,K!$D$1,IF(C63=2,K!$D$2,IF(C63=3,K!$D$3,IF(C63=4,K!$D$4,IF(C63=5,K!$D$5,IF(C63=6,K!$D$6,IF(C63=7,K!$D$7,IF(C63=8,K!$D$8))))))))</f>
        <v xml:space="preserve">Maaparanduse rek </v>
      </c>
      <c r="E63" s="12" t="s">
        <v>328</v>
      </c>
      <c r="F63" s="18" t="str">
        <f>LOOKUP(E63,K!$A$1:$B$19)</f>
        <v>Rõngu vald</v>
      </c>
      <c r="G63" s="16" t="str">
        <f t="shared" si="3"/>
        <v>MS-19</v>
      </c>
      <c r="H63" s="12" t="s">
        <v>1650</v>
      </c>
      <c r="I63" s="14">
        <v>19</v>
      </c>
      <c r="J63" s="1" t="s">
        <v>3276</v>
      </c>
      <c r="K63" s="1" t="s">
        <v>3274</v>
      </c>
      <c r="L63" s="91" t="str">
        <f t="shared" si="4"/>
        <v>14</v>
      </c>
      <c r="M63">
        <v>1971</v>
      </c>
      <c r="N63">
        <v>2</v>
      </c>
    </row>
    <row r="64" spans="1:16" customFormat="1" ht="13.5" customHeight="1" x14ac:dyDescent="0.2">
      <c r="A64" s="24" t="str">
        <f t="shared" si="5"/>
        <v>09-2</v>
      </c>
      <c r="B64">
        <v>2</v>
      </c>
      <c r="C64" s="9">
        <v>1</v>
      </c>
      <c r="D64" s="71" t="str">
        <f>IF(C64=1,K!$D$1,IF(C64=2,K!$D$2,IF(C64=3,K!$D$3,IF(C64=4,K!$D$4,IF(C64=5,K!$D$5,IF(C64=6,K!$D$6,IF(C64=7,K!$D$7,IF(C64=8,K!$D$8))))))))</f>
        <v>Maaparandus</v>
      </c>
      <c r="E64" s="12" t="s">
        <v>323</v>
      </c>
      <c r="F64" s="18" t="str">
        <f>LOOKUP(E64,K!$A$1:$B$19)</f>
        <v>Nõo vald</v>
      </c>
      <c r="G64" s="16" t="str">
        <f t="shared" si="3"/>
        <v>U-754</v>
      </c>
      <c r="H64" s="12" t="s">
        <v>2527</v>
      </c>
      <c r="I64" s="14" t="s">
        <v>3758</v>
      </c>
      <c r="J64" s="1" t="s">
        <v>3759</v>
      </c>
      <c r="K64" s="1" t="s">
        <v>3760</v>
      </c>
      <c r="L64" s="91" t="str">
        <f t="shared" si="4"/>
        <v>09</v>
      </c>
      <c r="M64">
        <v>1968</v>
      </c>
      <c r="N64">
        <v>4</v>
      </c>
    </row>
    <row r="65" spans="1:45" customFormat="1" ht="13.5" customHeight="1" x14ac:dyDescent="0.2">
      <c r="A65" s="24" t="str">
        <f t="shared" si="5"/>
        <v>09-2</v>
      </c>
      <c r="B65">
        <v>2</v>
      </c>
      <c r="C65" s="9">
        <v>1</v>
      </c>
      <c r="D65" s="71" t="str">
        <f>IF(C65=1,K!$D$1,IF(C65=2,K!$D$2,IF(C65=3,K!$D$3,IF(C65=4,K!$D$4,IF(C65=5,K!$D$5,IF(C65=6,K!$D$6,IF(C65=7,K!$D$7,IF(C65=8,K!$D$8))))))))</f>
        <v>Maaparandus</v>
      </c>
      <c r="E65" s="12" t="s">
        <v>323</v>
      </c>
      <c r="F65" s="18" t="str">
        <f>LOOKUP(E65,K!$A$1:$B$19)</f>
        <v>Nõo vald</v>
      </c>
      <c r="G65" s="16" t="str">
        <f t="shared" si="3"/>
        <v>PK-314</v>
      </c>
      <c r="H65" s="12" t="s">
        <v>34</v>
      </c>
      <c r="I65" s="14">
        <v>314</v>
      </c>
      <c r="J65" s="1" t="s">
        <v>3761</v>
      </c>
      <c r="K65" s="1" t="s">
        <v>3760</v>
      </c>
      <c r="L65" s="91" t="str">
        <f t="shared" si="4"/>
        <v>09</v>
      </c>
      <c r="M65">
        <v>1968</v>
      </c>
      <c r="N65">
        <v>3</v>
      </c>
    </row>
    <row r="66" spans="1:45" customFormat="1" ht="13.5" customHeight="1" x14ac:dyDescent="0.2">
      <c r="A66" s="24" t="str">
        <f t="shared" si="5"/>
        <v>13-2</v>
      </c>
      <c r="B66">
        <v>2</v>
      </c>
      <c r="C66" s="9">
        <v>1</v>
      </c>
      <c r="D66" s="71" t="str">
        <f>IF(C66=1,K!$D$1,IF(C66=2,K!$D$2,IF(C66=3,K!$D$3,IF(C66=4,K!$D$4,IF(C66=5,K!$D$5,IF(C66=6,K!$D$6,IF(C66=7,K!$D$7,IF(C66=8,K!$D$8))))))))</f>
        <v>Maaparandus</v>
      </c>
      <c r="E66" s="12" t="s">
        <v>327</v>
      </c>
      <c r="F66" s="18" t="str">
        <f>LOOKUP(E66,K!$A$1:$B$19)</f>
        <v>Rannu vald</v>
      </c>
      <c r="G66" s="16" t="str">
        <f t="shared" ref="G66:G95" si="6">CONCATENATE(H66,"-",I66)</f>
        <v>PP-586</v>
      </c>
      <c r="H66" s="12" t="s">
        <v>11</v>
      </c>
      <c r="I66" s="14" t="s">
        <v>4013</v>
      </c>
      <c r="J66" s="1" t="s">
        <v>4014</v>
      </c>
      <c r="K66" s="1" t="s">
        <v>1628</v>
      </c>
      <c r="L66" s="91" t="str">
        <f t="shared" ref="L66:L97" si="7">E66</f>
        <v>13</v>
      </c>
      <c r="M66">
        <v>1967</v>
      </c>
      <c r="N66">
        <v>4</v>
      </c>
    </row>
    <row r="67" spans="1:45" customFormat="1" ht="13.5" customHeight="1" x14ac:dyDescent="0.2">
      <c r="A67" s="24" t="str">
        <f t="shared" si="5"/>
        <v>15-2</v>
      </c>
      <c r="B67">
        <v>2</v>
      </c>
      <c r="C67" s="9">
        <v>2</v>
      </c>
      <c r="D67" s="71" t="str">
        <f>IF(C67=1,K!$D$1,IF(C67=2,K!$D$2,IF(C67=3,K!$D$3,IF(C67=4,K!$D$4,IF(C67=5,K!$D$5,IF(C67=6,K!$D$6,IF(C67=7,K!$D$7,IF(C67=8,K!$D$8))))))))</f>
        <v xml:space="preserve">Maaparanduse rek </v>
      </c>
      <c r="E67" s="12" t="s">
        <v>329</v>
      </c>
      <c r="F67" s="18" t="str">
        <f>LOOKUP(E67,K!$A$1:$B$19)</f>
        <v>Tartu vald</v>
      </c>
      <c r="G67" s="16" t="str">
        <f t="shared" si="6"/>
        <v>MS-94</v>
      </c>
      <c r="H67" s="12" t="s">
        <v>1650</v>
      </c>
      <c r="I67" s="14" t="s">
        <v>4156</v>
      </c>
      <c r="J67" s="1" t="s">
        <v>4682</v>
      </c>
      <c r="K67" s="1" t="s">
        <v>4687</v>
      </c>
      <c r="L67" s="91" t="str">
        <f t="shared" si="7"/>
        <v>15</v>
      </c>
      <c r="M67">
        <v>1982</v>
      </c>
      <c r="N67">
        <v>1</v>
      </c>
    </row>
    <row r="68" spans="1:45" ht="26.25" customHeight="1" x14ac:dyDescent="0.2">
      <c r="A68" s="24" t="str">
        <f>CONCATENATE("V","-",B68)</f>
        <v>V-2</v>
      </c>
      <c r="B68">
        <v>2</v>
      </c>
      <c r="C68" s="14">
        <v>3</v>
      </c>
      <c r="D68" s="71" t="str">
        <f>IF(C68=1,K!$D$1,IF(C68=2,K!$D$2,IF(C68=3,K!$D$3,IF(C68=4,K!$D$4,IF(C68=5,K!$D$5,IF(C68=6,K!$D$6,IF(C68=7,K!$D$7,IF(C68=8,K!$D$8))))))))</f>
        <v>Vihmutus</v>
      </c>
      <c r="E68" s="12" t="s">
        <v>327</v>
      </c>
      <c r="F68" s="18" t="str">
        <f>LOOKUP(E68,K!$A$1:$B$19)</f>
        <v>Rannu vald</v>
      </c>
      <c r="G68" s="16" t="str">
        <f t="shared" si="6"/>
        <v>PP-962</v>
      </c>
      <c r="H68" s="12" t="s">
        <v>11</v>
      </c>
      <c r="I68" s="14">
        <v>962</v>
      </c>
      <c r="J68" s="1" t="s">
        <v>1322</v>
      </c>
      <c r="K68" s="1" t="s">
        <v>6300</v>
      </c>
      <c r="L68" s="91" t="str">
        <f t="shared" si="7"/>
        <v>13</v>
      </c>
      <c r="M68">
        <v>1972</v>
      </c>
      <c r="N68">
        <v>10</v>
      </c>
      <c r="P68" t="s">
        <v>6302</v>
      </c>
      <c r="Q68"/>
      <c r="R68" t="s">
        <v>3168</v>
      </c>
      <c r="S68"/>
      <c r="T68"/>
      <c r="U68"/>
      <c r="V68"/>
      <c r="W68"/>
      <c r="X68"/>
      <c r="Y68"/>
      <c r="Z68"/>
      <c r="AA68"/>
      <c r="AB68"/>
      <c r="AC68"/>
      <c r="AD68"/>
      <c r="AE68"/>
      <c r="AF68"/>
      <c r="AG68"/>
      <c r="AH68"/>
      <c r="AI68"/>
      <c r="AJ68"/>
      <c r="AK68"/>
      <c r="AL68"/>
      <c r="AM68"/>
      <c r="AN68"/>
      <c r="AO68"/>
      <c r="AP68"/>
      <c r="AQ68"/>
      <c r="AR68"/>
      <c r="AS68"/>
    </row>
    <row r="69" spans="1:45" ht="13.5" customHeight="1" x14ac:dyDescent="0.2">
      <c r="A69" s="24" t="str">
        <f>CONCATENATE("V","-",B69)</f>
        <v>V-2</v>
      </c>
      <c r="B69">
        <v>2</v>
      </c>
      <c r="C69" s="14">
        <v>3</v>
      </c>
      <c r="D69" s="71" t="str">
        <f>IF(C69=1,K!$D$1,IF(C69=2,K!$D$2,IF(C69=3,K!$D$3,IF(C69=4,K!$D$4,IF(C69=5,K!$D$5,IF(C69=6,K!$D$6,IF(C69=7,K!$D$7,IF(C69=8,K!$D$8))))))))</f>
        <v>Vihmutus</v>
      </c>
      <c r="E69" s="12" t="s">
        <v>327</v>
      </c>
      <c r="F69" s="18" t="str">
        <f>LOOKUP(E69,K!$A$1:$B$19)</f>
        <v>Rannu vald</v>
      </c>
      <c r="G69" s="16" t="str">
        <f t="shared" si="6"/>
        <v>PP-1040</v>
      </c>
      <c r="H69" s="12" t="s">
        <v>11</v>
      </c>
      <c r="I69" s="14">
        <v>1040</v>
      </c>
      <c r="J69" s="1" t="s">
        <v>1324</v>
      </c>
      <c r="K69" s="1" t="s">
        <v>6315</v>
      </c>
      <c r="L69" s="91" t="str">
        <f t="shared" si="7"/>
        <v>13</v>
      </c>
      <c r="M69">
        <v>1974</v>
      </c>
      <c r="N69"/>
      <c r="P69"/>
      <c r="Q69"/>
      <c r="R69"/>
      <c r="S69"/>
      <c r="T69"/>
      <c r="U69"/>
      <c r="V69"/>
      <c r="W69"/>
      <c r="X69"/>
      <c r="Y69"/>
      <c r="Z69"/>
      <c r="AA69"/>
      <c r="AB69"/>
      <c r="AC69"/>
      <c r="AD69"/>
      <c r="AE69"/>
      <c r="AF69"/>
      <c r="AG69"/>
      <c r="AH69"/>
      <c r="AI69"/>
      <c r="AJ69"/>
      <c r="AK69"/>
      <c r="AL69"/>
      <c r="AM69"/>
      <c r="AN69"/>
      <c r="AO69"/>
      <c r="AP69"/>
      <c r="AQ69"/>
      <c r="AR69"/>
      <c r="AS69"/>
    </row>
    <row r="70" spans="1:45" ht="26.25" customHeight="1" x14ac:dyDescent="0.2">
      <c r="A70" s="24" t="str">
        <f>CONCATENATE("V","-",B70)</f>
        <v>V-2</v>
      </c>
      <c r="B70">
        <v>2</v>
      </c>
      <c r="C70" s="14">
        <v>3</v>
      </c>
      <c r="D70" s="71" t="str">
        <f>IF(C70=1,K!$D$1,IF(C70=2,K!$D$2,IF(C70=3,K!$D$3,IF(C70=4,K!$D$4,IF(C70=5,K!$D$5,IF(C70=6,K!$D$6,IF(C70=7,K!$D$7,IF(C70=8,K!$D$8))))))))</f>
        <v>Vihmutus</v>
      </c>
      <c r="E70" s="12" t="s">
        <v>327</v>
      </c>
      <c r="F70" s="18" t="str">
        <f>LOOKUP(E70,K!$A$1:$B$19)</f>
        <v>Rannu vald</v>
      </c>
      <c r="G70" s="16" t="str">
        <f t="shared" si="6"/>
        <v>PP-1341</v>
      </c>
      <c r="H70" s="12" t="s">
        <v>11</v>
      </c>
      <c r="I70" s="14">
        <v>1341</v>
      </c>
      <c r="J70" s="1" t="s">
        <v>411</v>
      </c>
      <c r="K70" s="1" t="s">
        <v>6300</v>
      </c>
      <c r="L70" s="91" t="str">
        <f t="shared" si="7"/>
        <v>13</v>
      </c>
      <c r="M70">
        <v>1978</v>
      </c>
      <c r="N70">
        <v>2</v>
      </c>
      <c r="O70">
        <v>1</v>
      </c>
      <c r="P70">
        <v>1228781</v>
      </c>
      <c r="Q70"/>
      <c r="R70" t="s">
        <v>3168</v>
      </c>
      <c r="S70"/>
      <c r="T70"/>
      <c r="U70"/>
      <c r="V70"/>
      <c r="W70"/>
      <c r="X70"/>
      <c r="Y70"/>
      <c r="Z70"/>
      <c r="AA70"/>
      <c r="AB70"/>
      <c r="AC70"/>
      <c r="AD70"/>
      <c r="AE70"/>
      <c r="AF70"/>
      <c r="AG70"/>
      <c r="AH70"/>
      <c r="AI70"/>
      <c r="AJ70"/>
      <c r="AK70"/>
      <c r="AL70"/>
      <c r="AM70"/>
      <c r="AN70"/>
      <c r="AO70"/>
      <c r="AP70"/>
      <c r="AQ70"/>
      <c r="AR70"/>
      <c r="AS70"/>
    </row>
    <row r="71" spans="1:45" ht="13.5" customHeight="1" x14ac:dyDescent="0.2">
      <c r="A71" s="24" t="str">
        <f t="shared" ref="A71:A102" si="8">CONCATENATE(E71,"-",B71)</f>
        <v>05-3</v>
      </c>
      <c r="B71">
        <v>3</v>
      </c>
      <c r="C71" s="14">
        <v>1</v>
      </c>
      <c r="D71" s="71" t="str">
        <f>IF(C71=1,K!$D$1,IF(C71=2,K!$D$2,IF(C71=3,K!$D$3,IF(C71=4,K!$D$4,IF(C71=5,K!$D$5,IF(C71=6,K!$D$6,IF(C71=7,K!$D$7,IF(C71=8,K!$D$8))))))))</f>
        <v>Maaparandus</v>
      </c>
      <c r="E71" s="12" t="s">
        <v>319</v>
      </c>
      <c r="F71" s="18" t="str">
        <f>LOOKUP(E71,K!$A$1:$B$19)</f>
        <v xml:space="preserve">Laeva vald </v>
      </c>
      <c r="G71" s="16" t="str">
        <f t="shared" si="6"/>
        <v>PP-256</v>
      </c>
      <c r="H71" s="12" t="s">
        <v>11</v>
      </c>
      <c r="I71" s="14">
        <v>256</v>
      </c>
      <c r="J71" s="1" t="s">
        <v>3575</v>
      </c>
      <c r="K71" s="1" t="s">
        <v>3576</v>
      </c>
      <c r="L71" s="91" t="str">
        <f t="shared" si="7"/>
        <v>05</v>
      </c>
      <c r="M71">
        <v>1961</v>
      </c>
      <c r="N71">
        <v>9</v>
      </c>
      <c r="P71"/>
      <c r="Q71"/>
      <c r="R71"/>
      <c r="S71"/>
      <c r="T71"/>
      <c r="U71"/>
      <c r="V71"/>
      <c r="W71"/>
      <c r="X71"/>
      <c r="Y71"/>
      <c r="Z71"/>
      <c r="AA71"/>
      <c r="AB71"/>
      <c r="AC71"/>
      <c r="AD71"/>
      <c r="AE71"/>
      <c r="AF71"/>
      <c r="AG71"/>
      <c r="AH71"/>
      <c r="AI71"/>
      <c r="AJ71"/>
      <c r="AK71"/>
      <c r="AL71"/>
      <c r="AM71"/>
      <c r="AN71"/>
      <c r="AO71"/>
      <c r="AP71"/>
      <c r="AQ71"/>
      <c r="AR71"/>
      <c r="AS71"/>
    </row>
    <row r="72" spans="1:45" customFormat="1" ht="27" customHeight="1" x14ac:dyDescent="0.2">
      <c r="A72" s="69" t="str">
        <f t="shared" si="8"/>
        <v>19-3</v>
      </c>
      <c r="B72" s="52">
        <v>3</v>
      </c>
      <c r="C72" s="70">
        <v>2</v>
      </c>
      <c r="D72" s="71" t="str">
        <f>IF(C72=1,K!$D$1,IF(C72=2,K!$D$2,IF(C72=3,K!$D$3,IF(C72=4,K!$D$4,IF(C72=5,K!$D$5,IF(C72=6,K!$D$6,IF(C72=7,K!$D$7,IF(C72=8,K!$D$8))))))))</f>
        <v xml:space="preserve">Maaparanduse rek </v>
      </c>
      <c r="E72" s="72" t="s">
        <v>333</v>
      </c>
      <c r="F72" s="73" t="str">
        <f>LOOKUP(E72,K!$A$1:$B$19)</f>
        <v>Ülenurme vald</v>
      </c>
      <c r="G72" s="74" t="str">
        <f t="shared" si="6"/>
        <v>PP-1532</v>
      </c>
      <c r="H72" s="72" t="s">
        <v>11</v>
      </c>
      <c r="I72" s="70">
        <v>1532</v>
      </c>
      <c r="J72" s="75" t="s">
        <v>1077</v>
      </c>
      <c r="K72" s="75" t="s">
        <v>5072</v>
      </c>
      <c r="L72" s="90" t="str">
        <f t="shared" si="7"/>
        <v>19</v>
      </c>
      <c r="M72" s="52">
        <v>1986</v>
      </c>
      <c r="N72" s="52">
        <v>3</v>
      </c>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row>
    <row r="73" spans="1:45" customFormat="1" ht="13.5" customHeight="1" x14ac:dyDescent="0.2">
      <c r="A73" s="69" t="str">
        <f t="shared" si="8"/>
        <v>19-3</v>
      </c>
      <c r="B73" s="52">
        <v>3</v>
      </c>
      <c r="C73" s="70">
        <v>2</v>
      </c>
      <c r="D73" s="71" t="str">
        <f>IF(C73=1,K!$D$1,IF(C73=2,K!$D$2,IF(C73=3,K!$D$3,IF(C73=4,K!$D$4,IF(C73=5,K!$D$5,IF(C73=6,K!$D$6,IF(C73=7,K!$D$7,IF(C73=8,K!$D$8))))))))</f>
        <v xml:space="preserve">Maaparanduse rek </v>
      </c>
      <c r="E73" s="72" t="s">
        <v>333</v>
      </c>
      <c r="F73" s="73" t="str">
        <f>LOOKUP(E73,K!$A$1:$B$19)</f>
        <v>Ülenurme vald</v>
      </c>
      <c r="G73" s="74" t="str">
        <f t="shared" si="6"/>
        <v>PP-1563</v>
      </c>
      <c r="H73" s="72" t="s">
        <v>11</v>
      </c>
      <c r="I73" s="70">
        <v>1563</v>
      </c>
      <c r="J73" s="75" t="s">
        <v>1421</v>
      </c>
      <c r="K73" s="75" t="s">
        <v>5072</v>
      </c>
      <c r="L73" s="90" t="str">
        <f t="shared" si="7"/>
        <v>19</v>
      </c>
      <c r="M73" s="52">
        <v>1987</v>
      </c>
      <c r="N73" s="52">
        <v>8</v>
      </c>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row>
    <row r="74" spans="1:45" customFormat="1" ht="13.5" customHeight="1" x14ac:dyDescent="0.2">
      <c r="A74" s="69" t="str">
        <f t="shared" si="8"/>
        <v>19-3</v>
      </c>
      <c r="B74" s="52">
        <v>3</v>
      </c>
      <c r="C74" s="76">
        <v>2</v>
      </c>
      <c r="D74" s="71" t="str">
        <f>IF(C74=1,K!$D$1,IF(C74=2,K!$D$2,IF(C74=3,K!$D$3,IF(C74=4,K!$D$4,IF(C74=5,K!$D$5,IF(C74=6,K!$D$6,IF(C74=7,K!$D$7,IF(C74=8,K!$D$8))))))))</f>
        <v xml:space="preserve">Maaparanduse rek </v>
      </c>
      <c r="E74" s="72" t="s">
        <v>333</v>
      </c>
      <c r="F74" s="73" t="str">
        <f>LOOKUP(E74,K!$A$1:$B$19)</f>
        <v>Ülenurme vald</v>
      </c>
      <c r="G74" s="74" t="str">
        <f t="shared" si="6"/>
        <v>PP-1017A</v>
      </c>
      <c r="H74" s="72" t="s">
        <v>11</v>
      </c>
      <c r="I74" s="134" t="s">
        <v>5079</v>
      </c>
      <c r="J74" s="75" t="s">
        <v>5080</v>
      </c>
      <c r="K74" s="75" t="s">
        <v>5072</v>
      </c>
      <c r="L74" s="90" t="str">
        <f t="shared" si="7"/>
        <v>19</v>
      </c>
      <c r="M74" s="52">
        <v>1986</v>
      </c>
      <c r="N74" s="52">
        <v>2</v>
      </c>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row>
    <row r="75" spans="1:45" customFormat="1" ht="13.5" customHeight="1" x14ac:dyDescent="0.2">
      <c r="A75" s="69" t="str">
        <f t="shared" si="8"/>
        <v>19-3</v>
      </c>
      <c r="B75" s="52">
        <v>3</v>
      </c>
      <c r="C75" s="76">
        <v>7</v>
      </c>
      <c r="D75" s="71" t="str">
        <f>IF(C75=1,K!$D$1,IF(C75=2,K!$D$2,IF(C75=3,K!$D$3,IF(C75=4,K!$D$4,IF(C75=5,K!$D$5,IF(C75=6,K!$D$6,IF(C75=7,K!$D$7,IF(C75=8,K!$D$8))))))))</f>
        <v>Ehitusgeoloogia aruanne</v>
      </c>
      <c r="E75" s="72" t="s">
        <v>333</v>
      </c>
      <c r="F75" s="73" t="str">
        <f>LOOKUP(E75,K!$A$1:$B$19)</f>
        <v>Ülenurme vald</v>
      </c>
      <c r="G75" s="74" t="str">
        <f t="shared" si="6"/>
        <v>PP-1532EG</v>
      </c>
      <c r="H75" s="72" t="s">
        <v>11</v>
      </c>
      <c r="I75" s="134" t="s">
        <v>6573</v>
      </c>
      <c r="J75" s="75" t="s">
        <v>5082</v>
      </c>
      <c r="K75" s="75" t="s">
        <v>5072</v>
      </c>
      <c r="L75" s="90" t="str">
        <f t="shared" si="7"/>
        <v>19</v>
      </c>
      <c r="M75" s="52">
        <v>1987</v>
      </c>
      <c r="N75" s="52">
        <v>13</v>
      </c>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row>
    <row r="76" spans="1:45" customFormat="1" ht="13.5" customHeight="1" x14ac:dyDescent="0.2">
      <c r="A76" s="24" t="str">
        <f t="shared" si="8"/>
        <v>14-3</v>
      </c>
      <c r="B76">
        <v>3</v>
      </c>
      <c r="C76" s="14">
        <v>1</v>
      </c>
      <c r="D76" s="71" t="str">
        <f>IF(C76=1,K!$D$1,IF(C76=2,K!$D$2,IF(C76=3,K!$D$3,IF(C76=4,K!$D$4,IF(C76=5,K!$D$5,IF(C76=6,K!$D$6,IF(C76=7,K!$D$7,IF(C76=8,K!$D$8))))))))</f>
        <v>Maaparandus</v>
      </c>
      <c r="E76" s="12" t="s">
        <v>328</v>
      </c>
      <c r="F76" s="18" t="str">
        <f>LOOKUP(E76,K!$A$1:$B$19)</f>
        <v>Rõngu vald</v>
      </c>
      <c r="G76" s="16" t="str">
        <f t="shared" si="6"/>
        <v>PP-243</v>
      </c>
      <c r="H76" s="12" t="s">
        <v>11</v>
      </c>
      <c r="I76" s="14">
        <v>243</v>
      </c>
      <c r="J76" s="1" t="s">
        <v>3278</v>
      </c>
      <c r="K76" s="1" t="s">
        <v>3281</v>
      </c>
      <c r="L76" s="91" t="str">
        <f t="shared" si="7"/>
        <v>14</v>
      </c>
      <c r="M76">
        <v>1961</v>
      </c>
      <c r="N76">
        <v>5</v>
      </c>
    </row>
    <row r="77" spans="1:45" customFormat="1" ht="13.5" customHeight="1" x14ac:dyDescent="0.2">
      <c r="A77" s="24" t="str">
        <f t="shared" si="8"/>
        <v>03-3</v>
      </c>
      <c r="B77">
        <v>3</v>
      </c>
      <c r="C77" s="14">
        <v>1</v>
      </c>
      <c r="D77" s="71" t="str">
        <f>IF(C77=1,K!$D$1,IF(C77=2,K!$D$2,IF(C77=3,K!$D$3,IF(C77=4,K!$D$4,IF(C77=5,K!$D$5,IF(C77=6,K!$D$6,IF(C77=7,K!$D$7,IF(C77=8,K!$D$8))))))))</f>
        <v>Maaparandus</v>
      </c>
      <c r="E77" s="12" t="s">
        <v>317</v>
      </c>
      <c r="F77" s="18" t="str">
        <f>LOOKUP(E77,K!$A$1:$B$19)</f>
        <v>Kambja vald</v>
      </c>
      <c r="G77" s="16" t="str">
        <f t="shared" si="6"/>
        <v>PP-257</v>
      </c>
      <c r="H77" s="12" t="s">
        <v>11</v>
      </c>
      <c r="I77" s="14">
        <v>257</v>
      </c>
      <c r="J77" s="1" t="s">
        <v>528</v>
      </c>
      <c r="K77" s="1" t="s">
        <v>1850</v>
      </c>
      <c r="L77" s="91" t="str">
        <f t="shared" si="7"/>
        <v>03</v>
      </c>
      <c r="M77">
        <v>1961</v>
      </c>
      <c r="N77">
        <v>14</v>
      </c>
    </row>
    <row r="78" spans="1:45" customFormat="1" ht="13.5" customHeight="1" x14ac:dyDescent="0.2">
      <c r="A78" s="24" t="str">
        <f t="shared" si="8"/>
        <v>08-3</v>
      </c>
      <c r="B78">
        <v>3</v>
      </c>
      <c r="C78" s="14">
        <v>1</v>
      </c>
      <c r="D78" s="71" t="str">
        <f>IF(C78=1,K!$D$1,IF(C78=2,K!$D$2,IF(C78=3,K!$D$3,IF(C78=4,K!$D$4,IF(C78=5,K!$D$5,IF(C78=6,K!$D$6,IF(C78=7,K!$D$7,IF(C78=8,K!$D$8))))))))</f>
        <v>Maaparandus</v>
      </c>
      <c r="E78" s="12" t="s">
        <v>322</v>
      </c>
      <c r="F78" s="18" t="str">
        <f>LOOKUP(E78,K!$A$1:$B$19)</f>
        <v>Mäksa vald</v>
      </c>
      <c r="G78" s="16" t="str">
        <f t="shared" si="6"/>
        <v>PP-484</v>
      </c>
      <c r="H78" s="12" t="s">
        <v>11</v>
      </c>
      <c r="I78" s="14">
        <v>484</v>
      </c>
      <c r="J78" s="1" t="s">
        <v>2310</v>
      </c>
      <c r="K78" s="1" t="s">
        <v>2311</v>
      </c>
      <c r="L78" s="91" t="str">
        <f t="shared" si="7"/>
        <v>08</v>
      </c>
      <c r="M78">
        <v>1985</v>
      </c>
      <c r="N78">
        <v>5</v>
      </c>
    </row>
    <row r="79" spans="1:45" customFormat="1" ht="13.5" customHeight="1" x14ac:dyDescent="0.2">
      <c r="A79" s="24" t="str">
        <f t="shared" si="8"/>
        <v>18-3</v>
      </c>
      <c r="B79">
        <v>3</v>
      </c>
      <c r="C79" s="14">
        <v>1</v>
      </c>
      <c r="D79" s="71" t="str">
        <f>IF(C79=1,K!$D$1,IF(C79=2,K!$D$2,IF(C79=3,K!$D$3,IF(C79=4,K!$D$4,IF(C79=5,K!$D$5,IF(C79=6,K!$D$6,IF(C79=7,K!$D$7,IF(C79=8,K!$D$8))))))))</f>
        <v>Maaparandus</v>
      </c>
      <c r="E79" s="12" t="s">
        <v>332</v>
      </c>
      <c r="F79" s="18" t="str">
        <f>LOOKUP(E79,K!$A$1:$B$19)</f>
        <v>Võnnu vald</v>
      </c>
      <c r="G79" s="16" t="str">
        <f t="shared" si="6"/>
        <v>PP-1179</v>
      </c>
      <c r="H79" s="12" t="s">
        <v>11</v>
      </c>
      <c r="I79" s="14">
        <v>1179</v>
      </c>
      <c r="J79" s="1" t="s">
        <v>2541</v>
      </c>
      <c r="K79" s="1" t="s">
        <v>2540</v>
      </c>
      <c r="L79" s="91" t="str">
        <f t="shared" si="7"/>
        <v>18</v>
      </c>
      <c r="M79">
        <v>1976</v>
      </c>
      <c r="N79">
        <v>7</v>
      </c>
      <c r="R79" t="s">
        <v>7536</v>
      </c>
    </row>
    <row r="80" spans="1:45" customFormat="1" ht="13.5" customHeight="1" x14ac:dyDescent="0.2">
      <c r="A80" s="24" t="str">
        <f t="shared" si="8"/>
        <v>06-3</v>
      </c>
      <c r="B80">
        <v>3</v>
      </c>
      <c r="C80" s="14">
        <v>1</v>
      </c>
      <c r="D80" s="71" t="str">
        <f>IF(C80=1,K!$D$1,IF(C80=2,K!$D$2,IF(C80=3,K!$D$3,IF(C80=4,K!$D$4,IF(C80=5,K!$D$5,IF(C80=6,K!$D$6,IF(C80=7,K!$D$7,IF(C80=8,K!$D$8))))))))</f>
        <v>Maaparandus</v>
      </c>
      <c r="E80" s="12" t="s">
        <v>320</v>
      </c>
      <c r="F80" s="18" t="str">
        <f>LOOKUP(E80,K!$A$1:$B$19)</f>
        <v>Luunja vald</v>
      </c>
      <c r="G80" s="16" t="str">
        <f t="shared" si="6"/>
        <v>MV-533</v>
      </c>
      <c r="H80" s="12" t="s">
        <v>32</v>
      </c>
      <c r="I80" s="14">
        <v>533</v>
      </c>
      <c r="J80" s="1" t="s">
        <v>2792</v>
      </c>
      <c r="K80" s="1" t="s">
        <v>2788</v>
      </c>
      <c r="L80" s="91" t="str">
        <f t="shared" si="7"/>
        <v>06</v>
      </c>
      <c r="M80">
        <v>1966</v>
      </c>
      <c r="N80">
        <v>6</v>
      </c>
      <c r="P80">
        <v>1201872</v>
      </c>
    </row>
    <row r="81" spans="1:16" customFormat="1" ht="13.5" customHeight="1" x14ac:dyDescent="0.2">
      <c r="A81" s="24" t="str">
        <f t="shared" si="8"/>
        <v>04-3</v>
      </c>
      <c r="B81">
        <v>3</v>
      </c>
      <c r="C81" s="14">
        <v>1</v>
      </c>
      <c r="D81" s="71" t="str">
        <f>IF(C81=1,K!$D$1,IF(C81=2,K!$D$2,IF(C81=3,K!$D$3,IF(C81=4,K!$D$4,IF(C81=5,K!$D$5,IF(C81=6,K!$D$6,IF(C81=7,K!$D$7,IF(C81=8,K!$D$8))))))))</f>
        <v>Maaparandus</v>
      </c>
      <c r="E81" s="12" t="s">
        <v>318</v>
      </c>
      <c r="F81" s="18" t="str">
        <f>LOOKUP(E81,K!$A$1:$B$19)</f>
        <v>Konguta vald</v>
      </c>
      <c r="G81" s="16" t="str">
        <f t="shared" si="6"/>
        <v>MV-802</v>
      </c>
      <c r="H81" s="12" t="s">
        <v>32</v>
      </c>
      <c r="I81" s="14">
        <v>802</v>
      </c>
      <c r="J81" s="1" t="s">
        <v>2972</v>
      </c>
      <c r="K81" s="1" t="s">
        <v>2973</v>
      </c>
      <c r="L81" s="91" t="str">
        <f t="shared" si="7"/>
        <v>04</v>
      </c>
      <c r="M81">
        <v>1970</v>
      </c>
      <c r="N81">
        <v>1</v>
      </c>
    </row>
    <row r="82" spans="1:16" customFormat="1" ht="13.5" customHeight="1" x14ac:dyDescent="0.2">
      <c r="A82" s="24" t="str">
        <f t="shared" si="8"/>
        <v>02-3</v>
      </c>
      <c r="B82">
        <v>3</v>
      </c>
      <c r="C82" s="14">
        <v>1</v>
      </c>
      <c r="D82" s="71" t="str">
        <f>IF(C82=1,K!$D$1,IF(C82=2,K!$D$2,IF(C82=3,K!$D$3,IF(C82=4,K!$D$4,IF(C82=5,K!$D$5,IF(C82=6,K!$D$6,IF(C82=7,K!$D$7,IF(C82=8,K!$D$8))))))))</f>
        <v>Maaparandus</v>
      </c>
      <c r="E82" s="12" t="s">
        <v>294</v>
      </c>
      <c r="F82" s="18" t="str">
        <f>LOOKUP(E82,K!$A$1:$B$19)</f>
        <v>Haaslava vald</v>
      </c>
      <c r="G82" s="16" t="str">
        <f t="shared" si="6"/>
        <v>MV-530</v>
      </c>
      <c r="H82" s="12" t="s">
        <v>32</v>
      </c>
      <c r="I82" s="14">
        <v>530</v>
      </c>
      <c r="J82" s="1" t="s">
        <v>1959</v>
      </c>
      <c r="K82" s="1" t="s">
        <v>1960</v>
      </c>
      <c r="L82" s="91" t="str">
        <f t="shared" si="7"/>
        <v>02</v>
      </c>
      <c r="M82">
        <v>1966</v>
      </c>
      <c r="N82">
        <v>5</v>
      </c>
      <c r="P82">
        <v>1201871</v>
      </c>
    </row>
    <row r="83" spans="1:16" customFormat="1" ht="13.5" customHeight="1" x14ac:dyDescent="0.2">
      <c r="A83" s="24" t="str">
        <f t="shared" si="8"/>
        <v>03-3</v>
      </c>
      <c r="B83">
        <v>3</v>
      </c>
      <c r="C83" s="14">
        <v>2</v>
      </c>
      <c r="D83" s="71" t="str">
        <f>IF(C83=1,K!$D$1,IF(C83=2,K!$D$2,IF(C83=3,K!$D$3,IF(C83=4,K!$D$4,IF(C83=5,K!$D$5,IF(C83=6,K!$D$6,IF(C83=7,K!$D$7,IF(C83=8,K!$D$8))))))))</f>
        <v xml:space="preserve">Maaparanduse rek </v>
      </c>
      <c r="E83" s="12" t="s">
        <v>317</v>
      </c>
      <c r="F83" s="18" t="str">
        <f>LOOKUP(E83,K!$A$1:$B$19)</f>
        <v>Kambja vald</v>
      </c>
      <c r="G83" s="16" t="str">
        <f t="shared" si="6"/>
        <v>KR-74</v>
      </c>
      <c r="H83" s="12" t="s">
        <v>37</v>
      </c>
      <c r="I83" s="14">
        <v>74</v>
      </c>
      <c r="J83" s="1" t="s">
        <v>929</v>
      </c>
      <c r="K83" s="1" t="s">
        <v>1850</v>
      </c>
      <c r="L83" s="91" t="str">
        <f t="shared" si="7"/>
        <v>03</v>
      </c>
      <c r="M83">
        <v>1970</v>
      </c>
      <c r="N83">
        <v>4</v>
      </c>
    </row>
    <row r="84" spans="1:16" customFormat="1" ht="13.5" customHeight="1" x14ac:dyDescent="0.2">
      <c r="A84" s="24" t="str">
        <f t="shared" si="8"/>
        <v>06-3</v>
      </c>
      <c r="B84">
        <v>3</v>
      </c>
      <c r="C84" s="14">
        <v>2</v>
      </c>
      <c r="D84" s="71" t="str">
        <f>IF(C84=1,K!$D$1,IF(C84=2,K!$D$2,IF(C84=3,K!$D$3,IF(C84=4,K!$D$4,IF(C84=5,K!$D$5,IF(C84=6,K!$D$6,IF(C84=7,K!$D$7,IF(C84=8,K!$D$8))))))))</f>
        <v xml:space="preserve">Maaparanduse rek </v>
      </c>
      <c r="E84" s="12" t="s">
        <v>320</v>
      </c>
      <c r="F84" s="18" t="str">
        <f>LOOKUP(E84,K!$A$1:$B$19)</f>
        <v>Luunja vald</v>
      </c>
      <c r="G84" s="16" t="str">
        <f t="shared" si="6"/>
        <v>KR-35</v>
      </c>
      <c r="H84" s="12" t="s">
        <v>37</v>
      </c>
      <c r="I84" s="14">
        <v>35</v>
      </c>
      <c r="J84" s="1" t="s">
        <v>2785</v>
      </c>
      <c r="K84" s="1" t="s">
        <v>2788</v>
      </c>
      <c r="L84" s="91" t="str">
        <f t="shared" si="7"/>
        <v>06</v>
      </c>
      <c r="M84">
        <v>1965</v>
      </c>
      <c r="N84">
        <v>3</v>
      </c>
    </row>
    <row r="85" spans="1:16" customFormat="1" ht="14.25" customHeight="1" x14ac:dyDescent="0.2">
      <c r="A85" s="24" t="str">
        <f t="shared" si="8"/>
        <v>06-3</v>
      </c>
      <c r="B85">
        <v>3</v>
      </c>
      <c r="C85" s="14">
        <v>2</v>
      </c>
      <c r="D85" s="71" t="str">
        <f>IF(C85=1,K!$D$1,IF(C85=2,K!$D$2,IF(C85=3,K!$D$3,IF(C85=4,K!$D$4,IF(C85=5,K!$D$5,IF(C85=6,K!$D$6,IF(C85=7,K!$D$7,IF(C85=8,K!$D$8))))))))</f>
        <v xml:space="preserve">Maaparanduse rek </v>
      </c>
      <c r="E85" s="12" t="s">
        <v>320</v>
      </c>
      <c r="F85" s="18" t="str">
        <f>LOOKUP(E85,K!$A$1:$B$19)</f>
        <v>Luunja vald</v>
      </c>
      <c r="G85" s="16" t="str">
        <f t="shared" si="6"/>
        <v>KR-51</v>
      </c>
      <c r="H85" s="12" t="s">
        <v>37</v>
      </c>
      <c r="I85" s="14">
        <v>51</v>
      </c>
      <c r="J85" s="1" t="s">
        <v>2785</v>
      </c>
      <c r="K85" s="1" t="s">
        <v>2788</v>
      </c>
      <c r="L85" s="91" t="str">
        <f t="shared" si="7"/>
        <v>06</v>
      </c>
      <c r="M85">
        <v>1968</v>
      </c>
      <c r="N85">
        <v>2</v>
      </c>
    </row>
    <row r="86" spans="1:16" customFormat="1" ht="24" customHeight="1" x14ac:dyDescent="0.2">
      <c r="A86" s="24" t="str">
        <f t="shared" si="8"/>
        <v>09-3</v>
      </c>
      <c r="B86">
        <v>3</v>
      </c>
      <c r="C86" s="14">
        <v>1</v>
      </c>
      <c r="D86" s="71" t="str">
        <f>IF(C86=1,K!$D$1,IF(C86=2,K!$D$2,IF(C86=3,K!$D$3,IF(C86=4,K!$D$4,IF(C86=5,K!$D$5,IF(C86=6,K!$D$6,IF(C86=7,K!$D$7,IF(C86=8,K!$D$8))))))))</f>
        <v>Maaparandus</v>
      </c>
      <c r="E86" s="12" t="s">
        <v>323</v>
      </c>
      <c r="F86" s="18" t="str">
        <f>LOOKUP(E86,K!$A$1:$B$19)</f>
        <v>Nõo vald</v>
      </c>
      <c r="G86" s="16" t="str">
        <f t="shared" si="6"/>
        <v>PP-1524</v>
      </c>
      <c r="H86" s="12" t="s">
        <v>11</v>
      </c>
      <c r="I86" s="14">
        <v>1524</v>
      </c>
      <c r="J86" s="1" t="s">
        <v>3772</v>
      </c>
      <c r="K86" s="1" t="s">
        <v>3773</v>
      </c>
      <c r="L86" s="91" t="str">
        <f t="shared" si="7"/>
        <v>09</v>
      </c>
      <c r="M86">
        <v>1986</v>
      </c>
      <c r="N86">
        <v>6</v>
      </c>
    </row>
    <row r="87" spans="1:16" customFormat="1" ht="13.5" customHeight="1" x14ac:dyDescent="0.2">
      <c r="A87" s="24" t="str">
        <f t="shared" si="8"/>
        <v>12-3</v>
      </c>
      <c r="B87">
        <v>3</v>
      </c>
      <c r="C87" s="14">
        <v>1</v>
      </c>
      <c r="D87" s="71" t="str">
        <f>IF(C87=1,K!$D$1,IF(C87=2,K!$D$2,IF(C87=3,K!$D$3,IF(C87=4,K!$D$4,IF(C87=5,K!$D$5,IF(C87=6,K!$D$6,IF(C87=7,K!$D$7,IF(C87=8,K!$D$8))))))))</f>
        <v>Maaparandus</v>
      </c>
      <c r="E87" s="12" t="s">
        <v>326</v>
      </c>
      <c r="F87" s="18" t="str">
        <f>LOOKUP(E87,K!$A$1:$B$19)</f>
        <v>Puhja vald</v>
      </c>
      <c r="G87" s="16" t="str">
        <f t="shared" si="6"/>
        <v>PP-338</v>
      </c>
      <c r="H87" s="12" t="s">
        <v>11</v>
      </c>
      <c r="I87" s="14">
        <v>338</v>
      </c>
      <c r="J87" s="1" t="s">
        <v>64</v>
      </c>
      <c r="K87" s="1" t="s">
        <v>3610</v>
      </c>
      <c r="L87" s="91" t="str">
        <f t="shared" si="7"/>
        <v>12</v>
      </c>
      <c r="M87">
        <v>1963</v>
      </c>
      <c r="N87">
        <v>5</v>
      </c>
    </row>
    <row r="88" spans="1:16" customFormat="1" ht="13.5" customHeight="1" x14ac:dyDescent="0.2">
      <c r="A88" s="24" t="str">
        <f t="shared" si="8"/>
        <v>07-3</v>
      </c>
      <c r="B88">
        <v>3</v>
      </c>
      <c r="C88" s="14">
        <v>1</v>
      </c>
      <c r="D88" s="71" t="str">
        <f>IF(C88=1,K!$D$1,IF(C88=2,K!$D$2,IF(C88=3,K!$D$3,IF(C88=4,K!$D$4,IF(C88=5,K!$D$5,IF(C88=6,K!$D$6,IF(C88=7,K!$D$7,IF(C88=8,K!$D$8))))))))</f>
        <v>Maaparandus</v>
      </c>
      <c r="E88" s="12" t="s">
        <v>321</v>
      </c>
      <c r="F88" s="18" t="str">
        <f>LOOKUP(E88,K!$A$1:$B$19)</f>
        <v>Meeksi vald</v>
      </c>
      <c r="G88" s="16" t="str">
        <f t="shared" si="6"/>
        <v>PP-978</v>
      </c>
      <c r="H88" s="12" t="s">
        <v>11</v>
      </c>
      <c r="I88" s="14">
        <v>978</v>
      </c>
      <c r="J88" s="1" t="s">
        <v>2056</v>
      </c>
      <c r="K88" s="1" t="s">
        <v>2047</v>
      </c>
      <c r="L88" s="91" t="str">
        <f t="shared" si="7"/>
        <v>07</v>
      </c>
      <c r="M88">
        <v>1973</v>
      </c>
      <c r="N88">
        <v>7</v>
      </c>
      <c r="P88">
        <v>68027</v>
      </c>
    </row>
    <row r="89" spans="1:16" customFormat="1" ht="26.25" customHeight="1" x14ac:dyDescent="0.2">
      <c r="A89" s="24" t="str">
        <f t="shared" si="8"/>
        <v>01-3</v>
      </c>
      <c r="B89">
        <v>3</v>
      </c>
      <c r="C89" s="14">
        <v>1</v>
      </c>
      <c r="D89" s="71" t="str">
        <f>IF(C89=1,K!$D$1,IF(C89=2,K!$D$2,IF(C89=3,K!$D$3,IF(C89=4,K!$D$4,IF(C89=5,K!$D$5,IF(C89=6,K!$D$6,IF(C89=7,K!$D$7,IF(C89=8,K!$D$8))))))))</f>
        <v>Maaparandus</v>
      </c>
      <c r="E89" s="12" t="s">
        <v>291</v>
      </c>
      <c r="F89" s="18" t="str">
        <f>LOOKUP(E89,K!$A$1:$B$19)</f>
        <v>Alatskivi vald</v>
      </c>
      <c r="G89" s="16" t="str">
        <f t="shared" si="6"/>
        <v>MV-1049</v>
      </c>
      <c r="H89" s="12" t="s">
        <v>32</v>
      </c>
      <c r="I89" s="14">
        <v>1049</v>
      </c>
      <c r="J89" s="1" t="s">
        <v>1627</v>
      </c>
      <c r="K89" s="1" t="s">
        <v>1628</v>
      </c>
      <c r="L89" s="91" t="str">
        <f t="shared" si="7"/>
        <v>01</v>
      </c>
      <c r="M89">
        <v>1973</v>
      </c>
      <c r="N89">
        <v>15</v>
      </c>
      <c r="P89" t="s">
        <v>4727</v>
      </c>
    </row>
    <row r="90" spans="1:16" customFormat="1" ht="13.5" customHeight="1" x14ac:dyDescent="0.2">
      <c r="A90" s="24" t="str">
        <f t="shared" si="8"/>
        <v>12-3</v>
      </c>
      <c r="B90">
        <v>3</v>
      </c>
      <c r="C90" s="14">
        <v>6</v>
      </c>
      <c r="D90" s="71" t="str">
        <f>IF(C90=1,K!$D$1,IF(C90=2,K!$D$2,IF(C90=3,K!$D$3,IF(C90=4,K!$D$4,IF(C90=5,K!$D$5,IF(C90=6,K!$D$6,IF(C90=7,K!$D$7,IF(C90=8,K!$D$8))))))))</f>
        <v>Kultuurtehnikaprojektid</v>
      </c>
      <c r="E90" s="12" t="s">
        <v>326</v>
      </c>
      <c r="F90" s="18" t="str">
        <f>LOOKUP(E90,K!$A$1:$B$19)</f>
        <v>Puhja vald</v>
      </c>
      <c r="G90" s="16" t="str">
        <f t="shared" si="6"/>
        <v>MV-1822</v>
      </c>
      <c r="H90" s="12" t="s">
        <v>32</v>
      </c>
      <c r="I90" s="14">
        <v>1822</v>
      </c>
      <c r="J90" s="1" t="s">
        <v>3615</v>
      </c>
      <c r="K90" s="1" t="s">
        <v>3610</v>
      </c>
      <c r="L90" s="91" t="str">
        <f t="shared" si="7"/>
        <v>12</v>
      </c>
      <c r="M90">
        <v>1989</v>
      </c>
      <c r="N90">
        <v>4</v>
      </c>
      <c r="O90">
        <v>1</v>
      </c>
    </row>
    <row r="91" spans="1:16" customFormat="1" ht="13.5" customHeight="1" x14ac:dyDescent="0.2">
      <c r="A91" s="24" t="str">
        <f t="shared" si="8"/>
        <v>07-3</v>
      </c>
      <c r="B91">
        <v>3</v>
      </c>
      <c r="C91" s="14">
        <v>1</v>
      </c>
      <c r="D91" s="71" t="str">
        <f>IF(C91=1,K!$D$1,IF(C91=2,K!$D$2,IF(C91=3,K!$D$3,IF(C91=4,K!$D$4,IF(C91=5,K!$D$5,IF(C91=6,K!$D$6,IF(C91=7,K!$D$7,IF(C91=8,K!$D$8))))))))</f>
        <v>Maaparandus</v>
      </c>
      <c r="E91" s="12" t="s">
        <v>321</v>
      </c>
      <c r="F91" s="18" t="str">
        <f>LOOKUP(E91,K!$A$1:$B$19)</f>
        <v>Meeksi vald</v>
      </c>
      <c r="G91" s="16" t="str">
        <f t="shared" si="6"/>
        <v>MV-278</v>
      </c>
      <c r="H91" s="12" t="s">
        <v>32</v>
      </c>
      <c r="I91" s="14">
        <v>278</v>
      </c>
      <c r="J91" s="1" t="s">
        <v>2055</v>
      </c>
      <c r="K91" s="1" t="s">
        <v>2047</v>
      </c>
      <c r="L91" s="91" t="str">
        <f t="shared" si="7"/>
        <v>07</v>
      </c>
      <c r="M91">
        <v>1962</v>
      </c>
      <c r="N91">
        <v>1</v>
      </c>
    </row>
    <row r="92" spans="1:16" customFormat="1" ht="13.5" customHeight="1" x14ac:dyDescent="0.2">
      <c r="A92" s="24" t="str">
        <f t="shared" si="8"/>
        <v>07-3</v>
      </c>
      <c r="B92">
        <v>3</v>
      </c>
      <c r="C92" s="14">
        <v>6</v>
      </c>
      <c r="D92" s="71" t="str">
        <f>IF(C92=1,K!$D$1,IF(C92=2,K!$D$2,IF(C92=3,K!$D$3,IF(C92=4,K!$D$4,IF(C92=5,K!$D$5,IF(C92=6,K!$D$6,IF(C92=7,K!$D$7,IF(C92=8,K!$D$8))))))))</f>
        <v>Kultuurtehnikaprojektid</v>
      </c>
      <c r="E92" s="12" t="s">
        <v>321</v>
      </c>
      <c r="F92" s="18" t="str">
        <f>LOOKUP(E92,K!$A$1:$B$19)</f>
        <v>Meeksi vald</v>
      </c>
      <c r="G92" s="16" t="str">
        <f t="shared" si="6"/>
        <v>MV-1756</v>
      </c>
      <c r="H92" s="12" t="s">
        <v>32</v>
      </c>
      <c r="I92" s="14">
        <v>1756</v>
      </c>
      <c r="J92" s="1" t="s">
        <v>2046</v>
      </c>
      <c r="K92" s="1" t="s">
        <v>2047</v>
      </c>
      <c r="L92" s="91" t="str">
        <f t="shared" si="7"/>
        <v>07</v>
      </c>
      <c r="M92">
        <v>1987</v>
      </c>
      <c r="N92">
        <v>1</v>
      </c>
    </row>
    <row r="93" spans="1:16" customFormat="1" ht="13.5" customHeight="1" x14ac:dyDescent="0.2">
      <c r="A93" s="24" t="str">
        <f t="shared" si="8"/>
        <v>17-3</v>
      </c>
      <c r="B93">
        <v>3</v>
      </c>
      <c r="C93" s="14">
        <v>1</v>
      </c>
      <c r="D93" s="71" t="str">
        <f>IF(C93=1,K!$D$1,IF(C93=2,K!$D$2,IF(C93=3,K!$D$3,IF(C93=4,K!$D$4,IF(C93=5,K!$D$5,IF(C93=6,K!$D$6,IF(C93=7,K!$D$7,IF(C93=8,K!$D$8))))))))</f>
        <v>Maaparandus</v>
      </c>
      <c r="E93" s="12" t="s">
        <v>331</v>
      </c>
      <c r="F93" s="18" t="str">
        <f>LOOKUP(E93,K!$A$1:$B$19)</f>
        <v xml:space="preserve">Vara vald </v>
      </c>
      <c r="G93" s="16" t="str">
        <f t="shared" si="6"/>
        <v>MV-414</v>
      </c>
      <c r="H93" s="12" t="s">
        <v>32</v>
      </c>
      <c r="I93" s="14">
        <v>414</v>
      </c>
      <c r="J93" s="1" t="s">
        <v>118</v>
      </c>
      <c r="K93" s="1" t="s">
        <v>4796</v>
      </c>
      <c r="L93" s="91" t="str">
        <f t="shared" si="7"/>
        <v>17</v>
      </c>
      <c r="M93">
        <v>1964</v>
      </c>
      <c r="N93">
        <v>3</v>
      </c>
      <c r="P93">
        <v>9725</v>
      </c>
    </row>
    <row r="94" spans="1:16" customFormat="1" ht="13.5" customHeight="1" x14ac:dyDescent="0.2">
      <c r="A94" s="24" t="str">
        <f t="shared" si="8"/>
        <v>18-3</v>
      </c>
      <c r="B94">
        <v>3</v>
      </c>
      <c r="C94" s="14">
        <v>6</v>
      </c>
      <c r="D94" s="71" t="str">
        <f>IF(C94=1,K!$D$1,IF(C94=2,K!$D$2,IF(C94=3,K!$D$3,IF(C94=4,K!$D$4,IF(C94=5,K!$D$5,IF(C94=6,K!$D$6,IF(C94=7,K!$D$7,IF(C94=8,K!$D$8))))))))</f>
        <v>Kultuurtehnikaprojektid</v>
      </c>
      <c r="E94" s="12" t="s">
        <v>332</v>
      </c>
      <c r="F94" s="18" t="str">
        <f>LOOKUP(E94,K!$A$1:$B$19)</f>
        <v>Võnnu vald</v>
      </c>
      <c r="G94" s="16" t="str">
        <f t="shared" si="6"/>
        <v>MV-1608</v>
      </c>
      <c r="H94" s="12" t="s">
        <v>32</v>
      </c>
      <c r="I94" s="14">
        <v>1608</v>
      </c>
      <c r="J94" s="1" t="s">
        <v>2542</v>
      </c>
      <c r="K94" s="1" t="s">
        <v>2543</v>
      </c>
      <c r="L94" s="91" t="str">
        <f t="shared" si="7"/>
        <v>18</v>
      </c>
      <c r="M94">
        <v>1985</v>
      </c>
      <c r="N94">
        <v>1</v>
      </c>
    </row>
    <row r="95" spans="1:16" customFormat="1" ht="26.25" customHeight="1" x14ac:dyDescent="0.2">
      <c r="A95" s="24" t="str">
        <f t="shared" si="8"/>
        <v>03-3</v>
      </c>
      <c r="B95">
        <v>3</v>
      </c>
      <c r="C95" s="14">
        <v>2</v>
      </c>
      <c r="D95" s="71" t="str">
        <f>IF(C95=1,K!$D$1,IF(C95=2,K!$D$2,IF(C95=3,K!$D$3,IF(C95=4,K!$D$4,IF(C95=5,K!$D$5,IF(C95=6,K!$D$6,IF(C95=7,K!$D$7,IF(C95=8,K!$D$8))))))))</f>
        <v xml:space="preserve">Maaparanduse rek </v>
      </c>
      <c r="E95" s="12" t="s">
        <v>317</v>
      </c>
      <c r="F95" s="18" t="str">
        <f>LOOKUP(E95,K!$A$1:$B$19)</f>
        <v>Kambja vald</v>
      </c>
      <c r="G95" s="16" t="str">
        <f t="shared" si="6"/>
        <v>MS-177</v>
      </c>
      <c r="H95" s="12" t="s">
        <v>1650</v>
      </c>
      <c r="I95" s="14">
        <v>177</v>
      </c>
      <c r="J95" s="1" t="s">
        <v>1855</v>
      </c>
      <c r="K95" s="1" t="s">
        <v>1850</v>
      </c>
      <c r="L95" s="91" t="str">
        <f t="shared" si="7"/>
        <v>03</v>
      </c>
      <c r="M95">
        <v>1986</v>
      </c>
      <c r="N95">
        <v>1</v>
      </c>
      <c r="O95">
        <v>1</v>
      </c>
    </row>
    <row r="96" spans="1:16" customFormat="1" ht="13.5" customHeight="1" x14ac:dyDescent="0.2">
      <c r="A96" s="24" t="str">
        <f t="shared" si="8"/>
        <v>07-3</v>
      </c>
      <c r="B96">
        <v>3</v>
      </c>
      <c r="C96" s="14">
        <v>6</v>
      </c>
      <c r="D96" s="71" t="str">
        <f>IF(C96=1,K!$D$1,IF(C96=2,K!$D$2,IF(C96=3,K!$D$3,IF(C96=4,K!$D$4,IF(C96=5,K!$D$5,IF(C96=6,K!$D$6,IF(C96=7,K!$D$7,IF(C96=8,K!$D$8))))))))</f>
        <v>Kultuurtehnikaprojektid</v>
      </c>
      <c r="E96" s="12" t="s">
        <v>321</v>
      </c>
      <c r="F96" s="18" t="str">
        <f>LOOKUP(E96,K!$A$1:$B$19)</f>
        <v>Meeksi vald</v>
      </c>
      <c r="G96" s="16" t="s">
        <v>2048</v>
      </c>
      <c r="H96" s="12" t="s">
        <v>1650</v>
      </c>
      <c r="I96" s="14">
        <v>193</v>
      </c>
      <c r="J96" s="1" t="s">
        <v>2050</v>
      </c>
      <c r="K96" s="1" t="s">
        <v>2047</v>
      </c>
      <c r="L96" s="91" t="str">
        <f t="shared" si="7"/>
        <v>07</v>
      </c>
      <c r="M96">
        <v>1987</v>
      </c>
      <c r="N96">
        <v>2</v>
      </c>
    </row>
    <row r="97" spans="1:45" customFormat="1" ht="13.5" customHeight="1" x14ac:dyDescent="0.2">
      <c r="A97" s="24" t="str">
        <f t="shared" si="8"/>
        <v>07-3</v>
      </c>
      <c r="B97">
        <v>3</v>
      </c>
      <c r="C97" s="14">
        <v>1</v>
      </c>
      <c r="D97" s="71" t="str">
        <f>IF(C97=1,K!$D$1,IF(C97=2,K!$D$2,IF(C97=3,K!$D$3,IF(C97=4,K!$D$4,IF(C97=5,K!$D$5,IF(C97=6,K!$D$6,IF(C97=7,K!$D$7,IF(C97=8,K!$D$8))))))))</f>
        <v>Maaparandus</v>
      </c>
      <c r="E97" s="12" t="s">
        <v>321</v>
      </c>
      <c r="F97" s="18" t="str">
        <f>LOOKUP(E97,K!$A$1:$B$19)</f>
        <v>Meeksi vald</v>
      </c>
      <c r="G97" s="16" t="str">
        <f t="shared" ref="G97:G128" si="9">CONCATENATE(H97,"-",I97)</f>
        <v>PP-978</v>
      </c>
      <c r="H97" s="12" t="s">
        <v>11</v>
      </c>
      <c r="I97" s="14" t="s">
        <v>2057</v>
      </c>
      <c r="J97" s="1" t="s">
        <v>2058</v>
      </c>
      <c r="K97" s="1" t="s">
        <v>2047</v>
      </c>
      <c r="L97" s="91" t="str">
        <f t="shared" si="7"/>
        <v>07</v>
      </c>
      <c r="M97">
        <v>1974</v>
      </c>
      <c r="N97">
        <v>0</v>
      </c>
      <c r="P97">
        <v>8848</v>
      </c>
    </row>
    <row r="98" spans="1:45" customFormat="1" ht="13.5" customHeight="1" x14ac:dyDescent="0.2">
      <c r="A98" s="24" t="str">
        <f t="shared" si="8"/>
        <v>18-3</v>
      </c>
      <c r="B98">
        <v>3</v>
      </c>
      <c r="C98" s="9">
        <v>1</v>
      </c>
      <c r="D98" s="71" t="str">
        <f>IF(C98=1,K!$D$1,IF(C98=2,K!$D$2,IF(C98=3,K!$D$3,IF(C98=4,K!$D$4,IF(C98=5,K!$D$5,IF(C98=6,K!$D$6,IF(C98=7,K!$D$7,IF(C98=8,K!$D$8))))))))</f>
        <v>Maaparandus</v>
      </c>
      <c r="E98" s="12" t="s">
        <v>332</v>
      </c>
      <c r="F98" s="18" t="str">
        <f>LOOKUP(E98,K!$A$1:$B$19)</f>
        <v>Võnnu vald</v>
      </c>
      <c r="G98" s="16" t="str">
        <f t="shared" si="9"/>
        <v>PP-1179</v>
      </c>
      <c r="H98" s="12" t="s">
        <v>11</v>
      </c>
      <c r="I98" s="14" t="s">
        <v>2546</v>
      </c>
      <c r="J98" s="1" t="s">
        <v>2547</v>
      </c>
      <c r="K98" s="1" t="s">
        <v>2540</v>
      </c>
      <c r="L98" s="91" t="str">
        <f t="shared" ref="L98:L129" si="10">E98</f>
        <v>18</v>
      </c>
      <c r="M98">
        <v>1976</v>
      </c>
      <c r="N98">
        <v>9</v>
      </c>
      <c r="R98" t="s">
        <v>7536</v>
      </c>
    </row>
    <row r="99" spans="1:45" customFormat="1" ht="13.5" customHeight="1" x14ac:dyDescent="0.2">
      <c r="A99" s="24" t="str">
        <f t="shared" si="8"/>
        <v>18-3</v>
      </c>
      <c r="B99">
        <v>3</v>
      </c>
      <c r="C99" s="9">
        <v>1</v>
      </c>
      <c r="D99" s="71" t="str">
        <f>IF(C99=1,K!$D$1,IF(C99=2,K!$D$2,IF(C99=3,K!$D$3,IF(C99=4,K!$D$4,IF(C99=5,K!$D$5,IF(C99=6,K!$D$6,IF(C99=7,K!$D$7,IF(C99=8,K!$D$8))))))))</f>
        <v>Maaparandus</v>
      </c>
      <c r="E99" s="12" t="s">
        <v>332</v>
      </c>
      <c r="F99" s="18" t="str">
        <f>LOOKUP(E99,K!$A$1:$B$19)</f>
        <v>Võnnu vald</v>
      </c>
      <c r="G99" s="16" t="str">
        <f t="shared" si="9"/>
        <v>PP-1179 HG</v>
      </c>
      <c r="H99" s="12" t="s">
        <v>11</v>
      </c>
      <c r="I99" s="133" t="s">
        <v>2548</v>
      </c>
      <c r="J99" s="1" t="s">
        <v>2549</v>
      </c>
      <c r="K99" s="1" t="s">
        <v>2540</v>
      </c>
      <c r="L99" s="91" t="str">
        <f t="shared" si="10"/>
        <v>18</v>
      </c>
      <c r="M99">
        <v>1976</v>
      </c>
      <c r="N99">
        <v>12</v>
      </c>
      <c r="P99">
        <v>6226</v>
      </c>
      <c r="R99" t="s">
        <v>7536</v>
      </c>
    </row>
    <row r="100" spans="1:45" customFormat="1" ht="13.5" customHeight="1" x14ac:dyDescent="0.2">
      <c r="A100" s="24" t="str">
        <f t="shared" si="8"/>
        <v>06-3</v>
      </c>
      <c r="B100">
        <v>3</v>
      </c>
      <c r="C100" s="9">
        <v>2</v>
      </c>
      <c r="D100" s="71" t="str">
        <f>IF(C100=1,K!$D$1,IF(C100=2,K!$D$2,IF(C100=3,K!$D$3,IF(C100=4,K!$D$4,IF(C100=5,K!$D$5,IF(C100=6,K!$D$6,IF(C100=7,K!$D$7,IF(C100=8,K!$D$8))))))))</f>
        <v xml:space="preserve">Maaparanduse rek </v>
      </c>
      <c r="E100" s="12" t="s">
        <v>320</v>
      </c>
      <c r="F100" s="18" t="str">
        <f>LOOKUP(E100,K!$A$1:$B$19)</f>
        <v>Luunja vald</v>
      </c>
      <c r="G100" s="16" t="str">
        <f t="shared" si="9"/>
        <v>KR-35</v>
      </c>
      <c r="H100" s="12" t="s">
        <v>37</v>
      </c>
      <c r="I100" s="14" t="s">
        <v>1750</v>
      </c>
      <c r="J100" s="1" t="s">
        <v>2785</v>
      </c>
      <c r="K100" s="1" t="s">
        <v>2788</v>
      </c>
      <c r="L100" s="91" t="str">
        <f t="shared" si="10"/>
        <v>06</v>
      </c>
      <c r="M100">
        <v>1965</v>
      </c>
      <c r="N100">
        <v>3</v>
      </c>
      <c r="P100">
        <v>8503</v>
      </c>
    </row>
    <row r="101" spans="1:45" customFormat="1" ht="26.25" customHeight="1" x14ac:dyDescent="0.2">
      <c r="A101" s="24" t="str">
        <f t="shared" si="8"/>
        <v>04-3</v>
      </c>
      <c r="B101">
        <v>3</v>
      </c>
      <c r="C101" s="9">
        <v>2</v>
      </c>
      <c r="D101" s="71" t="str">
        <f>IF(C101=1,K!$D$1,IF(C101=2,K!$D$2,IF(C101=3,K!$D$3,IF(C101=4,K!$D$4,IF(C101=5,K!$D$5,IF(C101=6,K!$D$6,IF(C101=7,K!$D$7,IF(C101=8,K!$D$8))))))))</f>
        <v xml:space="preserve">Maaparanduse rek </v>
      </c>
      <c r="E101" s="12" t="s">
        <v>318</v>
      </c>
      <c r="F101" s="18" t="str">
        <f>LOOKUP(E101,K!$A$1:$B$19)</f>
        <v>Konguta vald</v>
      </c>
      <c r="G101" s="16" t="str">
        <f t="shared" si="9"/>
        <v>MS-166</v>
      </c>
      <c r="H101" s="12" t="s">
        <v>1650</v>
      </c>
      <c r="I101" s="14" t="s">
        <v>2975</v>
      </c>
      <c r="J101" s="1" t="s">
        <v>2977</v>
      </c>
      <c r="K101" s="1" t="s">
        <v>2976</v>
      </c>
      <c r="L101" s="91" t="str">
        <f t="shared" si="10"/>
        <v>04</v>
      </c>
      <c r="M101">
        <v>1986</v>
      </c>
      <c r="N101">
        <v>3</v>
      </c>
    </row>
    <row r="102" spans="1:45" customFormat="1" ht="13.5" customHeight="1" x14ac:dyDescent="0.2">
      <c r="A102" s="24" t="str">
        <f t="shared" si="8"/>
        <v>14-3</v>
      </c>
      <c r="B102">
        <v>3</v>
      </c>
      <c r="C102" s="9">
        <v>2</v>
      </c>
      <c r="D102" s="71" t="str">
        <f>IF(C102=1,K!$D$1,IF(C102=2,K!$D$2,IF(C102=3,K!$D$3,IF(C102=4,K!$D$4,IF(C102=5,K!$D$5,IF(C102=6,K!$D$6,IF(C102=7,K!$D$7,IF(C102=8,K!$D$8))))))))</f>
        <v xml:space="preserve">Maaparanduse rek </v>
      </c>
      <c r="E102" s="12" t="s">
        <v>328</v>
      </c>
      <c r="F102" s="18" t="str">
        <f>LOOKUP(E102,K!$A$1:$B$19)</f>
        <v>Rõngu vald</v>
      </c>
      <c r="G102" s="16" t="str">
        <f t="shared" si="9"/>
        <v>MS-185</v>
      </c>
      <c r="H102" s="12" t="s">
        <v>1650</v>
      </c>
      <c r="I102" s="14" t="s">
        <v>3279</v>
      </c>
      <c r="J102" s="1" t="s">
        <v>3280</v>
      </c>
      <c r="K102" s="1" t="s">
        <v>2976</v>
      </c>
      <c r="L102" s="91" t="str">
        <f t="shared" si="10"/>
        <v>14</v>
      </c>
      <c r="M102">
        <v>1987</v>
      </c>
      <c r="N102">
        <v>3</v>
      </c>
      <c r="P102">
        <v>5712</v>
      </c>
    </row>
    <row r="103" spans="1:45" customFormat="1" ht="13.5" customHeight="1" x14ac:dyDescent="0.2">
      <c r="A103" s="24" t="str">
        <f t="shared" ref="A103:A134" si="11">CONCATENATE(E103,"-",B103)</f>
        <v>12-3</v>
      </c>
      <c r="B103">
        <v>3</v>
      </c>
      <c r="C103" s="9">
        <v>2</v>
      </c>
      <c r="D103" s="71" t="str">
        <f>IF(C103=1,K!$D$1,IF(C103=2,K!$D$2,IF(C103=3,K!$D$3,IF(C103=4,K!$D$4,IF(C103=5,K!$D$5,IF(C103=6,K!$D$6,IF(C103=7,K!$D$7,IF(C103=8,K!$D$8))))))))</f>
        <v xml:space="preserve">Maaparanduse rek </v>
      </c>
      <c r="E103" s="12" t="s">
        <v>326</v>
      </c>
      <c r="F103" s="18" t="str">
        <f>LOOKUP(E103,K!$A$1:$B$19)</f>
        <v>Puhja vald</v>
      </c>
      <c r="G103" s="16" t="str">
        <f t="shared" si="9"/>
        <v>MS-89</v>
      </c>
      <c r="H103" s="12" t="s">
        <v>1650</v>
      </c>
      <c r="I103" s="14" t="s">
        <v>3612</v>
      </c>
      <c r="J103" s="1" t="s">
        <v>3613</v>
      </c>
      <c r="K103" s="1" t="s">
        <v>3610</v>
      </c>
      <c r="L103" s="91" t="str">
        <f t="shared" si="10"/>
        <v>12</v>
      </c>
      <c r="M103">
        <v>1982</v>
      </c>
      <c r="N103">
        <v>1</v>
      </c>
    </row>
    <row r="104" spans="1:45" customFormat="1" ht="13.5" customHeight="1" x14ac:dyDescent="0.2">
      <c r="A104" s="24" t="str">
        <f t="shared" si="11"/>
        <v>13-3</v>
      </c>
      <c r="B104">
        <v>3</v>
      </c>
      <c r="C104" s="9">
        <v>7</v>
      </c>
      <c r="D104" s="71" t="str">
        <f>IF(C104=1,K!$D$1,IF(C104=2,K!$D$2,IF(C104=3,K!$D$3,IF(C104=4,K!$D$4,IF(C104=5,K!$D$5,IF(C104=6,K!$D$6,IF(C104=7,K!$D$7,IF(C104=8,K!$D$8))))))))</f>
        <v>Ehitusgeoloogia aruanne</v>
      </c>
      <c r="E104" s="12" t="s">
        <v>327</v>
      </c>
      <c r="F104" s="18" t="str">
        <f>LOOKUP(E104,K!$A$1:$B$19)</f>
        <v>Rannu vald</v>
      </c>
      <c r="G104" s="16" t="str">
        <f t="shared" si="9"/>
        <v>PP-1546</v>
      </c>
      <c r="H104" s="12" t="s">
        <v>11</v>
      </c>
      <c r="I104" s="14" t="s">
        <v>4015</v>
      </c>
      <c r="J104" s="1" t="s">
        <v>4016</v>
      </c>
      <c r="K104" s="1" t="s">
        <v>4017</v>
      </c>
      <c r="L104" s="91" t="str">
        <f t="shared" si="10"/>
        <v>13</v>
      </c>
      <c r="M104">
        <v>1987</v>
      </c>
      <c r="N104">
        <v>9</v>
      </c>
    </row>
    <row r="105" spans="1:45" ht="13.5" customHeight="1" x14ac:dyDescent="0.2">
      <c r="A105" s="24" t="str">
        <f t="shared" si="11"/>
        <v>13-3</v>
      </c>
      <c r="B105">
        <v>3</v>
      </c>
      <c r="C105" s="9">
        <v>2</v>
      </c>
      <c r="D105" s="71" t="str">
        <f>IF(C105=1,K!$D$1,IF(C105=2,K!$D$2,IF(C105=3,K!$D$3,IF(C105=4,K!$D$4,IF(C105=5,K!$D$5,IF(C105=6,K!$D$6,IF(C105=7,K!$D$7,IF(C105=8,K!$D$8))))))))</f>
        <v xml:space="preserve">Maaparanduse rek </v>
      </c>
      <c r="E105" s="12" t="s">
        <v>327</v>
      </c>
      <c r="F105" s="18" t="str">
        <f>LOOKUP(E105,K!$A$1:$B$19)</f>
        <v>Rannu vald</v>
      </c>
      <c r="G105" s="16" t="str">
        <f t="shared" si="9"/>
        <v>PP-1546</v>
      </c>
      <c r="H105" s="12" t="s">
        <v>11</v>
      </c>
      <c r="I105" s="14" t="s">
        <v>4015</v>
      </c>
      <c r="J105" s="1" t="s">
        <v>4021</v>
      </c>
      <c r="K105" s="1" t="s">
        <v>4017</v>
      </c>
      <c r="L105" s="91" t="str">
        <f t="shared" si="10"/>
        <v>13</v>
      </c>
      <c r="M105">
        <v>1987</v>
      </c>
      <c r="N105">
        <v>6</v>
      </c>
      <c r="P105"/>
      <c r="Q105"/>
      <c r="R105"/>
      <c r="S105"/>
      <c r="T105"/>
      <c r="U105"/>
      <c r="V105"/>
      <c r="W105"/>
      <c r="X105"/>
      <c r="Y105"/>
      <c r="Z105"/>
      <c r="AA105"/>
      <c r="AB105"/>
      <c r="AC105"/>
      <c r="AD105"/>
      <c r="AE105"/>
      <c r="AF105"/>
      <c r="AG105"/>
      <c r="AH105"/>
      <c r="AI105"/>
      <c r="AJ105"/>
      <c r="AK105"/>
      <c r="AL105"/>
      <c r="AM105"/>
      <c r="AN105"/>
      <c r="AO105"/>
      <c r="AP105"/>
      <c r="AQ105"/>
      <c r="AR105"/>
      <c r="AS105"/>
    </row>
    <row r="106" spans="1:45" ht="13.5" customHeight="1" x14ac:dyDescent="0.2">
      <c r="A106" s="24" t="str">
        <f t="shared" si="11"/>
        <v>15-3</v>
      </c>
      <c r="B106">
        <v>3</v>
      </c>
      <c r="C106" s="9">
        <v>2</v>
      </c>
      <c r="D106" s="71" t="str">
        <f>IF(C106=1,K!$D$1,IF(C106=2,K!$D$2,IF(C106=3,K!$D$3,IF(C106=4,K!$D$4,IF(C106=5,K!$D$5,IF(C106=6,K!$D$6,IF(C106=7,K!$D$7,IF(C106=8,K!$D$8))))))))</f>
        <v xml:space="preserve">Maaparanduse rek </v>
      </c>
      <c r="E106" s="12" t="s">
        <v>329</v>
      </c>
      <c r="F106" s="18" t="str">
        <f>LOOKUP(E106,K!$A$1:$B$19)</f>
        <v>Tartu vald</v>
      </c>
      <c r="G106" s="16" t="str">
        <f t="shared" si="9"/>
        <v>MS-17</v>
      </c>
      <c r="H106" s="12" t="s">
        <v>1650</v>
      </c>
      <c r="I106" s="14" t="s">
        <v>331</v>
      </c>
      <c r="J106" s="1" t="s">
        <v>4695</v>
      </c>
      <c r="K106" s="1" t="s">
        <v>4689</v>
      </c>
      <c r="L106" s="91" t="str">
        <f t="shared" si="10"/>
        <v>15</v>
      </c>
      <c r="M106">
        <v>1971</v>
      </c>
      <c r="N106">
        <v>2</v>
      </c>
      <c r="P106"/>
      <c r="Q106"/>
      <c r="R106"/>
      <c r="S106"/>
      <c r="T106"/>
      <c r="U106"/>
      <c r="V106"/>
      <c r="W106"/>
      <c r="X106"/>
      <c r="Y106"/>
      <c r="Z106"/>
      <c r="AA106"/>
      <c r="AB106"/>
      <c r="AC106"/>
      <c r="AD106"/>
      <c r="AE106"/>
      <c r="AF106"/>
      <c r="AG106"/>
      <c r="AH106"/>
      <c r="AI106"/>
      <c r="AJ106"/>
      <c r="AK106"/>
      <c r="AL106"/>
      <c r="AM106"/>
      <c r="AN106"/>
      <c r="AO106"/>
      <c r="AP106"/>
      <c r="AQ106"/>
      <c r="AR106"/>
      <c r="AS106"/>
    </row>
    <row r="107" spans="1:45" ht="13.5" customHeight="1" x14ac:dyDescent="0.2">
      <c r="A107" s="24" t="str">
        <f t="shared" si="11"/>
        <v>17-4</v>
      </c>
      <c r="B107">
        <v>4</v>
      </c>
      <c r="C107" s="14">
        <v>1</v>
      </c>
      <c r="D107" s="71" t="str">
        <f>IF(C107=1,K!$D$1,IF(C107=2,K!$D$2,IF(C107=3,K!$D$3,IF(C107=4,K!$D$4,IF(C107=5,K!$D$5,IF(C107=6,K!$D$6,IF(C107=7,K!$D$7,IF(C107=8,K!$D$8))))))))</f>
        <v>Maaparandus</v>
      </c>
      <c r="E107" s="27" t="s">
        <v>331</v>
      </c>
      <c r="F107" s="18" t="str">
        <f>LOOKUP(E107,K!$A$1:$B$19)</f>
        <v xml:space="preserve">Vara vald </v>
      </c>
      <c r="G107" s="16" t="str">
        <f t="shared" si="9"/>
        <v>PP-192</v>
      </c>
      <c r="H107" s="12" t="s">
        <v>11</v>
      </c>
      <c r="I107" s="14">
        <v>192</v>
      </c>
      <c r="J107" s="1" t="s">
        <v>337</v>
      </c>
      <c r="K107" s="26" t="s">
        <v>4802</v>
      </c>
      <c r="L107" s="91" t="str">
        <f t="shared" si="10"/>
        <v>17</v>
      </c>
      <c r="M107">
        <v>1958</v>
      </c>
      <c r="N107">
        <v>16</v>
      </c>
      <c r="P107"/>
      <c r="Q107"/>
      <c r="R107"/>
      <c r="S107"/>
      <c r="T107"/>
      <c r="U107"/>
      <c r="V107"/>
      <c r="W107"/>
      <c r="X107"/>
      <c r="Y107"/>
      <c r="Z107"/>
      <c r="AA107"/>
      <c r="AB107"/>
      <c r="AC107"/>
      <c r="AD107"/>
      <c r="AE107"/>
      <c r="AF107"/>
      <c r="AG107"/>
      <c r="AH107"/>
      <c r="AI107"/>
      <c r="AJ107"/>
      <c r="AK107"/>
      <c r="AL107"/>
      <c r="AM107"/>
      <c r="AN107"/>
      <c r="AO107"/>
      <c r="AP107"/>
      <c r="AQ107"/>
      <c r="AR107"/>
      <c r="AS107"/>
    </row>
    <row r="108" spans="1:45" customFormat="1" ht="13.5" customHeight="1" x14ac:dyDescent="0.2">
      <c r="A108" s="24" t="str">
        <f t="shared" si="11"/>
        <v>05-4</v>
      </c>
      <c r="B108">
        <v>4</v>
      </c>
      <c r="C108" s="14">
        <v>1</v>
      </c>
      <c r="D108" s="71" t="str">
        <f>IF(C108=1,K!$D$1,IF(C108=2,K!$D$2,IF(C108=3,K!$D$3,IF(C108=4,K!$D$4,IF(C108=5,K!$D$5,IF(C108=6,K!$D$6,IF(C108=7,K!$D$7,IF(C108=8,K!$D$8))))))))</f>
        <v>Maaparandus</v>
      </c>
      <c r="E108" s="12" t="s">
        <v>319</v>
      </c>
      <c r="F108" s="18" t="str">
        <f>LOOKUP(E108,K!$A$1:$B$19)</f>
        <v xml:space="preserve">Laeva vald </v>
      </c>
      <c r="G108" s="16" t="str">
        <f t="shared" si="9"/>
        <v>PP-295</v>
      </c>
      <c r="H108" s="12" t="s">
        <v>11</v>
      </c>
      <c r="I108" s="14">
        <v>295</v>
      </c>
      <c r="J108" s="1" t="s">
        <v>3583</v>
      </c>
      <c r="K108" s="1" t="s">
        <v>3581</v>
      </c>
      <c r="L108" s="91" t="str">
        <f t="shared" si="10"/>
        <v>05</v>
      </c>
      <c r="M108">
        <v>1962</v>
      </c>
      <c r="N108">
        <v>9</v>
      </c>
    </row>
    <row r="109" spans="1:45" customFormat="1" ht="13.5" customHeight="1" x14ac:dyDescent="0.2">
      <c r="A109" s="69" t="str">
        <f t="shared" si="11"/>
        <v>19-4</v>
      </c>
      <c r="B109" s="52">
        <v>4</v>
      </c>
      <c r="C109" s="70">
        <v>1</v>
      </c>
      <c r="D109" s="71" t="str">
        <f>IF(C109=1,K!$D$1,IF(C109=2,K!$D$2,IF(C109=3,K!$D$3,IF(C109=4,K!$D$4,IF(C109=5,K!$D$5,IF(C109=6,K!$D$6,IF(C109=7,K!$D$7,IF(C109=8,K!$D$8))))))))</f>
        <v>Maaparandus</v>
      </c>
      <c r="E109" s="72" t="s">
        <v>333</v>
      </c>
      <c r="F109" s="73" t="str">
        <f>LOOKUP(E109,K!$A$1:$B$19)</f>
        <v>Ülenurme vald</v>
      </c>
      <c r="G109" s="74" t="str">
        <f t="shared" si="9"/>
        <v>MV-145</v>
      </c>
      <c r="H109" s="72" t="s">
        <v>32</v>
      </c>
      <c r="I109" s="70">
        <v>145</v>
      </c>
      <c r="J109" s="75" t="s">
        <v>5087</v>
      </c>
      <c r="K109" s="75" t="s">
        <v>5086</v>
      </c>
      <c r="L109" s="90" t="str">
        <f t="shared" si="10"/>
        <v>19</v>
      </c>
      <c r="M109" s="52">
        <v>1959</v>
      </c>
      <c r="N109" s="52">
        <v>7</v>
      </c>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row>
    <row r="110" spans="1:45" customFormat="1" ht="26.25" customHeight="1" x14ac:dyDescent="0.2">
      <c r="A110" s="69" t="str">
        <f t="shared" si="11"/>
        <v>19-4</v>
      </c>
      <c r="B110" s="52">
        <v>4</v>
      </c>
      <c r="C110" s="70">
        <v>1</v>
      </c>
      <c r="D110" s="71" t="str">
        <f>IF(C110=1,K!$D$1,IF(C110=2,K!$D$2,IF(C110=3,K!$D$3,IF(C110=4,K!$D$4,IF(C110=5,K!$D$5,IF(C110=6,K!$D$6,IF(C110=7,K!$D$7,IF(C110=8,K!$D$8))))))))</f>
        <v>Maaparandus</v>
      </c>
      <c r="E110" s="72" t="s">
        <v>333</v>
      </c>
      <c r="F110" s="73" t="str">
        <f>LOOKUP(E110,K!$A$1:$B$19)</f>
        <v>Ülenurme vald</v>
      </c>
      <c r="G110" s="74" t="str">
        <f t="shared" si="9"/>
        <v>MV-254</v>
      </c>
      <c r="H110" s="72" t="s">
        <v>32</v>
      </c>
      <c r="I110" s="70">
        <v>254</v>
      </c>
      <c r="J110" s="75" t="s">
        <v>5085</v>
      </c>
      <c r="K110" s="75" t="s">
        <v>5086</v>
      </c>
      <c r="L110" s="90" t="str">
        <f t="shared" si="10"/>
        <v>19</v>
      </c>
      <c r="M110" s="52">
        <v>1961</v>
      </c>
      <c r="N110" s="52">
        <v>4</v>
      </c>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row>
    <row r="111" spans="1:45" customFormat="1" ht="26.25" customHeight="1" x14ac:dyDescent="0.2">
      <c r="A111" s="69" t="str">
        <f t="shared" si="11"/>
        <v>19-4</v>
      </c>
      <c r="B111" s="52">
        <v>4</v>
      </c>
      <c r="C111" s="76">
        <v>2</v>
      </c>
      <c r="D111" s="71" t="str">
        <f>IF(C111=1,K!$D$1,IF(C111=2,K!$D$2,IF(C111=3,K!$D$3,IF(C111=4,K!$D$4,IF(C111=5,K!$D$5,IF(C111=6,K!$D$6,IF(C111=7,K!$D$7,IF(C111=8,K!$D$8))))))))</f>
        <v xml:space="preserve">Maaparanduse rek </v>
      </c>
      <c r="E111" s="72" t="s">
        <v>333</v>
      </c>
      <c r="F111" s="73" t="str">
        <f>LOOKUP(E111,K!$A$1:$B$19)</f>
        <v>Ülenurme vald</v>
      </c>
      <c r="G111" s="74" t="str">
        <f t="shared" si="9"/>
        <v>MV-146</v>
      </c>
      <c r="H111" s="72" t="s">
        <v>32</v>
      </c>
      <c r="I111" s="70" t="s">
        <v>2260</v>
      </c>
      <c r="J111" s="75" t="s">
        <v>5088</v>
      </c>
      <c r="K111" s="75" t="s">
        <v>5086</v>
      </c>
      <c r="L111" s="90" t="str">
        <f t="shared" si="10"/>
        <v>19</v>
      </c>
      <c r="M111" s="52">
        <v>1959</v>
      </c>
      <c r="N111" s="52">
        <v>3</v>
      </c>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row>
    <row r="112" spans="1:45" customFormat="1" ht="13.5" customHeight="1" x14ac:dyDescent="0.2">
      <c r="A112" s="24" t="str">
        <f t="shared" si="11"/>
        <v>04-4</v>
      </c>
      <c r="B112">
        <v>4</v>
      </c>
      <c r="C112" s="14">
        <v>1</v>
      </c>
      <c r="D112" s="71" t="str">
        <f>IF(C112=1,K!$D$1,IF(C112=2,K!$D$2,IF(C112=3,K!$D$3,IF(C112=4,K!$D$4,IF(C112=5,K!$D$5,IF(C112=6,K!$D$6,IF(C112=7,K!$D$7,IF(C112=8,K!$D$8))))))))</f>
        <v>Maaparandus</v>
      </c>
      <c r="E112" s="12" t="s">
        <v>318</v>
      </c>
      <c r="F112" s="18" t="str">
        <f>LOOKUP(E112,K!$A$1:$B$19)</f>
        <v>Konguta vald</v>
      </c>
      <c r="G112" s="16" t="str">
        <f t="shared" si="9"/>
        <v>PP-575</v>
      </c>
      <c r="H112" s="12" t="s">
        <v>11</v>
      </c>
      <c r="I112" s="14">
        <v>575</v>
      </c>
      <c r="J112" s="1" t="s">
        <v>2984</v>
      </c>
      <c r="K112" s="1" t="s">
        <v>2985</v>
      </c>
      <c r="L112" s="91" t="str">
        <f t="shared" si="10"/>
        <v>04</v>
      </c>
      <c r="M112">
        <v>1967</v>
      </c>
      <c r="N112">
        <v>4</v>
      </c>
      <c r="O112">
        <v>1</v>
      </c>
      <c r="P112" t="s">
        <v>1009</v>
      </c>
    </row>
    <row r="113" spans="1:18" customFormat="1" ht="26.25" customHeight="1" x14ac:dyDescent="0.2">
      <c r="A113" s="24" t="str">
        <f t="shared" si="11"/>
        <v>02-4</v>
      </c>
      <c r="B113">
        <v>4</v>
      </c>
      <c r="C113" s="14">
        <v>1</v>
      </c>
      <c r="D113" s="71" t="str">
        <f>IF(C113=1,K!$D$1,IF(C113=2,K!$D$2,IF(C113=3,K!$D$3,IF(C113=4,K!$D$4,IF(C113=5,K!$D$5,IF(C113=6,K!$D$6,IF(C113=7,K!$D$7,IF(C113=8,K!$D$8))))))))</f>
        <v>Maaparandus</v>
      </c>
      <c r="E113" s="12" t="s">
        <v>294</v>
      </c>
      <c r="F113" s="18" t="str">
        <f>LOOKUP(E113,K!$A$1:$B$19)</f>
        <v>Haaslava vald</v>
      </c>
      <c r="G113" s="16" t="str">
        <f t="shared" si="9"/>
        <v>PP-442</v>
      </c>
      <c r="H113" s="12" t="s">
        <v>11</v>
      </c>
      <c r="I113" s="14" t="s">
        <v>1965</v>
      </c>
      <c r="J113" s="1" t="s">
        <v>1967</v>
      </c>
      <c r="K113" s="1" t="s">
        <v>1966</v>
      </c>
      <c r="L113" s="91" t="str">
        <f t="shared" si="10"/>
        <v>02</v>
      </c>
      <c r="M113">
        <v>1965</v>
      </c>
      <c r="N113">
        <v>9</v>
      </c>
      <c r="P113" t="s">
        <v>3549</v>
      </c>
    </row>
    <row r="114" spans="1:18" customFormat="1" ht="12.75" customHeight="1" x14ac:dyDescent="0.2">
      <c r="A114" s="24" t="str">
        <f t="shared" si="11"/>
        <v>08-4</v>
      </c>
      <c r="B114">
        <v>4</v>
      </c>
      <c r="C114" s="14">
        <v>1</v>
      </c>
      <c r="D114" s="71" t="str">
        <f>IF(C114=1,K!$D$1,IF(C114=2,K!$D$2,IF(C114=3,K!$D$3,IF(C114=4,K!$D$4,IF(C114=5,K!$D$5,IF(C114=6,K!$D$6,IF(C114=7,K!$D$7,IF(C114=8,K!$D$8))))))))</f>
        <v>Maaparandus</v>
      </c>
      <c r="E114" s="12" t="s">
        <v>322</v>
      </c>
      <c r="F114" s="18" t="str">
        <f>LOOKUP(E114,K!$A$1:$B$19)</f>
        <v>Mäksa vald</v>
      </c>
      <c r="G114" s="16" t="str">
        <f t="shared" si="9"/>
        <v>PP-638</v>
      </c>
      <c r="H114" s="12" t="s">
        <v>11</v>
      </c>
      <c r="I114" s="14">
        <v>638</v>
      </c>
      <c r="J114" s="1" t="s">
        <v>2314</v>
      </c>
      <c r="K114" s="1" t="s">
        <v>2315</v>
      </c>
      <c r="L114" s="91" t="str">
        <f t="shared" si="10"/>
        <v>08</v>
      </c>
      <c r="M114">
        <v>1968</v>
      </c>
      <c r="N114">
        <v>8</v>
      </c>
      <c r="P114" t="s">
        <v>2803</v>
      </c>
    </row>
    <row r="115" spans="1:18" customFormat="1" ht="12.75" customHeight="1" x14ac:dyDescent="0.2">
      <c r="A115" s="24" t="str">
        <f t="shared" si="11"/>
        <v>03-4</v>
      </c>
      <c r="B115">
        <v>4</v>
      </c>
      <c r="C115" s="14">
        <v>1</v>
      </c>
      <c r="D115" s="71" t="str">
        <f>IF(C115=1,K!$D$1,IF(C115=2,K!$D$2,IF(C115=3,K!$D$3,IF(C115=4,K!$D$4,IF(C115=5,K!$D$5,IF(C115=6,K!$D$6,IF(C115=7,K!$D$7,IF(C115=8,K!$D$8))))))))</f>
        <v>Maaparandus</v>
      </c>
      <c r="E115" s="12" t="s">
        <v>317</v>
      </c>
      <c r="F115" s="18" t="str">
        <f>LOOKUP(E115,K!$A$1:$B$19)</f>
        <v>Kambja vald</v>
      </c>
      <c r="G115" s="16" t="str">
        <f t="shared" si="9"/>
        <v>PP-1207</v>
      </c>
      <c r="H115" s="12" t="s">
        <v>11</v>
      </c>
      <c r="I115" s="14">
        <v>1207</v>
      </c>
      <c r="J115" s="1" t="s">
        <v>528</v>
      </c>
      <c r="K115" s="1" t="s">
        <v>1856</v>
      </c>
      <c r="L115" s="91" t="str">
        <f t="shared" si="10"/>
        <v>03</v>
      </c>
      <c r="M115">
        <v>1977</v>
      </c>
      <c r="N115">
        <v>15</v>
      </c>
      <c r="P115" t="s">
        <v>3447</v>
      </c>
    </row>
    <row r="116" spans="1:18" customFormat="1" ht="12.75" customHeight="1" x14ac:dyDescent="0.2">
      <c r="A116" s="24" t="str">
        <f t="shared" si="11"/>
        <v>06-4</v>
      </c>
      <c r="B116">
        <v>4</v>
      </c>
      <c r="C116" s="14">
        <v>1</v>
      </c>
      <c r="D116" s="71" t="str">
        <f>IF(C116=1,K!$D$1,IF(C116=2,K!$D$2,IF(C116=3,K!$D$3,IF(C116=4,K!$D$4,IF(C116=5,K!$D$5,IF(C116=6,K!$D$6,IF(C116=7,K!$D$7,IF(C116=8,K!$D$8))))))))</f>
        <v>Maaparandus</v>
      </c>
      <c r="E116" s="12" t="s">
        <v>320</v>
      </c>
      <c r="F116" s="18" t="str">
        <f>LOOKUP(E116,K!$A$1:$B$19)</f>
        <v>Luunja vald</v>
      </c>
      <c r="G116" s="16" t="str">
        <f t="shared" si="9"/>
        <v>MV-217</v>
      </c>
      <c r="H116" s="12" t="s">
        <v>32</v>
      </c>
      <c r="I116" s="14">
        <v>217</v>
      </c>
      <c r="J116" s="1" t="s">
        <v>2794</v>
      </c>
      <c r="K116" s="1" t="s">
        <v>2795</v>
      </c>
      <c r="L116" s="91" t="str">
        <f t="shared" si="10"/>
        <v>06</v>
      </c>
      <c r="M116">
        <v>1962</v>
      </c>
      <c r="N116">
        <v>4</v>
      </c>
    </row>
    <row r="117" spans="1:18" customFormat="1" ht="25.5" customHeight="1" x14ac:dyDescent="0.2">
      <c r="A117" s="24" t="str">
        <f t="shared" si="11"/>
        <v>07-4</v>
      </c>
      <c r="B117">
        <v>4</v>
      </c>
      <c r="C117" s="14">
        <v>1</v>
      </c>
      <c r="D117" s="71" t="str">
        <f>IF(C117=1,K!$D$1,IF(C117=2,K!$D$2,IF(C117=3,K!$D$3,IF(C117=4,K!$D$4,IF(C117=5,K!$D$5,IF(C117=6,K!$D$6,IF(C117=7,K!$D$7,IF(C117=8,K!$D$8))))))))</f>
        <v>Maaparandus</v>
      </c>
      <c r="E117" s="12" t="s">
        <v>321</v>
      </c>
      <c r="F117" s="18" t="str">
        <f>LOOKUP(E117,K!$A$1:$B$19)</f>
        <v>Meeksi vald</v>
      </c>
      <c r="G117" s="16" t="str">
        <f t="shared" si="9"/>
        <v>MV-603</v>
      </c>
      <c r="H117" s="12" t="s">
        <v>32</v>
      </c>
      <c r="I117" s="14">
        <v>603</v>
      </c>
      <c r="J117" s="1" t="s">
        <v>2059</v>
      </c>
      <c r="K117" s="1" t="s">
        <v>2060</v>
      </c>
      <c r="L117" s="91" t="str">
        <f t="shared" si="10"/>
        <v>07</v>
      </c>
      <c r="M117">
        <v>1967</v>
      </c>
      <c r="N117">
        <v>3</v>
      </c>
      <c r="P117" t="s">
        <v>2971</v>
      </c>
    </row>
    <row r="118" spans="1:18" customFormat="1" ht="12.75" customHeight="1" x14ac:dyDescent="0.2">
      <c r="A118" s="24" t="str">
        <f t="shared" si="11"/>
        <v>05-4</v>
      </c>
      <c r="B118">
        <v>4</v>
      </c>
      <c r="C118" s="14">
        <v>2</v>
      </c>
      <c r="D118" s="71" t="str">
        <f>IF(C118=1,K!$D$1,IF(C118=2,K!$D$2,IF(C118=3,K!$D$3,IF(C118=4,K!$D$4,IF(C118=5,K!$D$5,IF(C118=6,K!$D$6,IF(C118=7,K!$D$7,IF(C118=8,K!$D$8))))))))</f>
        <v xml:space="preserve">Maaparanduse rek </v>
      </c>
      <c r="E118" s="12" t="s">
        <v>319</v>
      </c>
      <c r="F118" s="18" t="str">
        <f>LOOKUP(E118,K!$A$1:$B$19)</f>
        <v xml:space="preserve">Laeva vald </v>
      </c>
      <c r="G118" s="16" t="str">
        <f t="shared" si="9"/>
        <v>MV-1238</v>
      </c>
      <c r="H118" s="12" t="s">
        <v>32</v>
      </c>
      <c r="I118" s="14">
        <v>1238</v>
      </c>
      <c r="J118" s="1" t="s">
        <v>3586</v>
      </c>
      <c r="K118" s="1" t="s">
        <v>3581</v>
      </c>
      <c r="L118" s="91" t="str">
        <f t="shared" si="10"/>
        <v>05</v>
      </c>
      <c r="M118">
        <v>1977</v>
      </c>
      <c r="N118">
        <v>2</v>
      </c>
      <c r="P118" t="s">
        <v>3839</v>
      </c>
    </row>
    <row r="119" spans="1:18" customFormat="1" ht="12.75" customHeight="1" x14ac:dyDescent="0.2">
      <c r="A119" s="24" t="str">
        <f t="shared" si="11"/>
        <v>05-4</v>
      </c>
      <c r="B119">
        <v>4</v>
      </c>
      <c r="C119" s="14">
        <v>2</v>
      </c>
      <c r="D119" s="71" t="str">
        <f>IF(C119=1,K!$D$1,IF(C119=2,K!$D$2,IF(C119=3,K!$D$3,IF(C119=4,K!$D$4,IF(C119=5,K!$D$5,IF(C119=6,K!$D$6,IF(C119=7,K!$D$7,IF(C119=8,K!$D$8))))))))</f>
        <v xml:space="preserve">Maaparanduse rek </v>
      </c>
      <c r="E119" s="12" t="s">
        <v>319</v>
      </c>
      <c r="F119" s="18" t="str">
        <f>LOOKUP(E119,K!$A$1:$B$19)</f>
        <v xml:space="preserve">Laeva vald </v>
      </c>
      <c r="G119" s="16" t="str">
        <f t="shared" si="9"/>
        <v>MV-1868</v>
      </c>
      <c r="H119" s="12" t="s">
        <v>32</v>
      </c>
      <c r="I119" s="14">
        <v>1868</v>
      </c>
      <c r="J119" s="1" t="s">
        <v>3580</v>
      </c>
      <c r="K119" s="1" t="s">
        <v>3581</v>
      </c>
      <c r="L119" s="91" t="str">
        <f t="shared" si="10"/>
        <v>05</v>
      </c>
      <c r="M119">
        <v>1991</v>
      </c>
      <c r="N119">
        <v>5</v>
      </c>
    </row>
    <row r="120" spans="1:18" customFormat="1" ht="25.5" customHeight="1" x14ac:dyDescent="0.2">
      <c r="A120" s="24" t="str">
        <f t="shared" si="11"/>
        <v>09-4</v>
      </c>
      <c r="B120">
        <v>4</v>
      </c>
      <c r="C120" s="14">
        <v>1</v>
      </c>
      <c r="D120" s="71" t="str">
        <f>IF(C120=1,K!$D$1,IF(C120=2,K!$D$2,IF(C120=3,K!$D$3,IF(C120=4,K!$D$4,IF(C120=5,K!$D$5,IF(C120=6,K!$D$6,IF(C120=7,K!$D$7,IF(C120=8,K!$D$8))))))))</f>
        <v>Maaparandus</v>
      </c>
      <c r="E120" s="12" t="s">
        <v>323</v>
      </c>
      <c r="F120" s="18" t="str">
        <f>LOOKUP(E120,K!$A$1:$B$19)</f>
        <v>Nõo vald</v>
      </c>
      <c r="G120" s="16" t="str">
        <f t="shared" si="9"/>
        <v>PP-927</v>
      </c>
      <c r="H120" s="12" t="s">
        <v>11</v>
      </c>
      <c r="I120" s="14">
        <v>927</v>
      </c>
      <c r="J120" s="1" t="s">
        <v>3779</v>
      </c>
      <c r="K120" s="1" t="s">
        <v>3780</v>
      </c>
      <c r="L120" s="91" t="str">
        <f t="shared" si="10"/>
        <v>09</v>
      </c>
      <c r="M120">
        <v>1972</v>
      </c>
      <c r="N120">
        <v>13</v>
      </c>
      <c r="P120" t="s">
        <v>2954</v>
      </c>
    </row>
    <row r="121" spans="1:18" customFormat="1" ht="12.75" customHeight="1" x14ac:dyDescent="0.2">
      <c r="A121" s="24" t="str">
        <f t="shared" si="11"/>
        <v>12-4</v>
      </c>
      <c r="B121">
        <v>4</v>
      </c>
      <c r="C121" s="14">
        <v>1</v>
      </c>
      <c r="D121" s="71" t="str">
        <f>IF(C121=1,K!$D$1,IF(C121=2,K!$D$2,IF(C121=3,K!$D$3,IF(C121=4,K!$D$4,IF(C121=5,K!$D$5,IF(C121=6,K!$D$6,IF(C121=7,K!$D$7,IF(C121=8,K!$D$8))))))))</f>
        <v>Maaparandus</v>
      </c>
      <c r="E121" s="12" t="s">
        <v>326</v>
      </c>
      <c r="F121" s="18" t="str">
        <f>LOOKUP(E121,K!$A$1:$B$19)</f>
        <v>Puhja vald</v>
      </c>
      <c r="G121" s="16" t="str">
        <f t="shared" si="9"/>
        <v>PP-218</v>
      </c>
      <c r="H121" s="12" t="s">
        <v>11</v>
      </c>
      <c r="I121" s="14">
        <v>218</v>
      </c>
      <c r="J121" s="1" t="s">
        <v>63</v>
      </c>
      <c r="K121" s="1" t="s">
        <v>3619</v>
      </c>
      <c r="L121" s="91" t="str">
        <f t="shared" si="10"/>
        <v>12</v>
      </c>
      <c r="M121">
        <v>1961</v>
      </c>
      <c r="N121" t="s">
        <v>3620</v>
      </c>
      <c r="P121" t="s">
        <v>3765</v>
      </c>
    </row>
    <row r="122" spans="1:18" customFormat="1" ht="25.5" customHeight="1" x14ac:dyDescent="0.2">
      <c r="A122" s="24" t="str">
        <f t="shared" si="11"/>
        <v>01-4</v>
      </c>
      <c r="B122">
        <v>4</v>
      </c>
      <c r="C122" s="14">
        <v>2</v>
      </c>
      <c r="D122" s="71" t="str">
        <f>IF(C122=1,K!$D$1,IF(C122=2,K!$D$2,IF(C122=3,K!$D$3,IF(C122=4,K!$D$4,IF(C122=5,K!$D$5,IF(C122=6,K!$D$6,IF(C122=7,K!$D$7,IF(C122=8,K!$D$8))))))))</f>
        <v xml:space="preserve">Maaparanduse rek </v>
      </c>
      <c r="E122" s="12" t="s">
        <v>291</v>
      </c>
      <c r="F122" s="18" t="str">
        <f>LOOKUP(E122,K!$A$1:$B$19)</f>
        <v>Alatskivi vald</v>
      </c>
      <c r="G122" s="16" t="str">
        <f t="shared" si="9"/>
        <v>MV-176</v>
      </c>
      <c r="H122" s="12" t="s">
        <v>32</v>
      </c>
      <c r="I122" s="14">
        <v>176</v>
      </c>
      <c r="J122" s="26" t="s">
        <v>1614</v>
      </c>
      <c r="K122" s="26" t="s">
        <v>1634</v>
      </c>
      <c r="L122" s="91" t="str">
        <f t="shared" si="10"/>
        <v>01</v>
      </c>
      <c r="M122">
        <v>1960</v>
      </c>
      <c r="N122">
        <v>1</v>
      </c>
      <c r="P122">
        <v>68123</v>
      </c>
    </row>
    <row r="123" spans="1:18" customFormat="1" ht="12.75" customHeight="1" x14ac:dyDescent="0.2">
      <c r="A123" s="24" t="str">
        <f t="shared" si="11"/>
        <v>01-4</v>
      </c>
      <c r="B123">
        <v>4</v>
      </c>
      <c r="C123" s="14">
        <v>1</v>
      </c>
      <c r="D123" s="71" t="str">
        <f>IF(C123=1,K!$D$1,IF(C123=2,K!$D$2,IF(C123=3,K!$D$3,IF(C123=4,K!$D$4,IF(C123=5,K!$D$5,IF(C123=6,K!$D$6,IF(C123=7,K!$D$7,IF(C123=8,K!$D$8))))))))</f>
        <v>Maaparandus</v>
      </c>
      <c r="E123" s="12" t="s">
        <v>291</v>
      </c>
      <c r="F123" s="18" t="str">
        <f>LOOKUP(E123,K!$A$1:$B$19)</f>
        <v>Alatskivi vald</v>
      </c>
      <c r="G123" s="16" t="str">
        <f t="shared" si="9"/>
        <v>MV-197</v>
      </c>
      <c r="H123" s="12" t="s">
        <v>32</v>
      </c>
      <c r="I123" s="14">
        <v>197</v>
      </c>
      <c r="J123" s="1" t="s">
        <v>1140</v>
      </c>
      <c r="K123" s="26" t="s">
        <v>1634</v>
      </c>
      <c r="L123" s="91" t="str">
        <f t="shared" si="10"/>
        <v>01</v>
      </c>
      <c r="M123">
        <v>1960</v>
      </c>
      <c r="N123">
        <v>2</v>
      </c>
    </row>
    <row r="124" spans="1:18" customFormat="1" ht="12.75" customHeight="1" x14ac:dyDescent="0.2">
      <c r="A124" s="24" t="str">
        <f t="shared" si="11"/>
        <v>12-4</v>
      </c>
      <c r="B124">
        <v>4</v>
      </c>
      <c r="C124" s="14">
        <v>1</v>
      </c>
      <c r="D124" s="71" t="str">
        <f>IF(C124=1,K!$D$1,IF(C124=2,K!$D$2,IF(C124=3,K!$D$3,IF(C124=4,K!$D$4,IF(C124=5,K!$D$5,IF(C124=6,K!$D$6,IF(C124=7,K!$D$7,IF(C124=8,K!$D$8))))))))</f>
        <v>Maaparandus</v>
      </c>
      <c r="E124" s="12" t="s">
        <v>326</v>
      </c>
      <c r="F124" s="18" t="str">
        <f>LOOKUP(E124,K!$A$1:$B$19)</f>
        <v>Puhja vald</v>
      </c>
      <c r="G124" s="16" t="str">
        <f t="shared" si="9"/>
        <v>MV-171</v>
      </c>
      <c r="H124" s="12" t="s">
        <v>32</v>
      </c>
      <c r="I124" s="14">
        <v>171</v>
      </c>
      <c r="J124" s="1" t="s">
        <v>3621</v>
      </c>
      <c r="K124" s="1" t="s">
        <v>3619</v>
      </c>
      <c r="L124" s="91" t="str">
        <f t="shared" si="10"/>
        <v>12</v>
      </c>
      <c r="M124">
        <v>1960</v>
      </c>
      <c r="N124">
        <v>3</v>
      </c>
      <c r="P124" t="s">
        <v>2986</v>
      </c>
    </row>
    <row r="125" spans="1:18" customFormat="1" ht="12.75" customHeight="1" x14ac:dyDescent="0.2">
      <c r="A125" s="24" t="str">
        <f t="shared" si="11"/>
        <v>15-4</v>
      </c>
      <c r="B125">
        <v>4</v>
      </c>
      <c r="C125" s="14">
        <v>2</v>
      </c>
      <c r="D125" s="71" t="str">
        <f>IF(C125=1,K!$D$1,IF(C125=2,K!$D$2,IF(C125=3,K!$D$3,IF(C125=4,K!$D$4,IF(C125=5,K!$D$5,IF(C125=6,K!$D$6,IF(C125=7,K!$D$7,IF(C125=8,K!$D$8))))))))</f>
        <v xml:space="preserve">Maaparanduse rek </v>
      </c>
      <c r="E125" s="12" t="s">
        <v>329</v>
      </c>
      <c r="F125" s="18" t="str">
        <f>LOOKUP(E125,K!$A$1:$B$19)</f>
        <v>Tartu vald</v>
      </c>
      <c r="G125" s="16" t="str">
        <f t="shared" si="9"/>
        <v>KR-17</v>
      </c>
      <c r="H125" s="12" t="s">
        <v>37</v>
      </c>
      <c r="I125" s="14">
        <v>17</v>
      </c>
      <c r="J125" s="1" t="s">
        <v>4692</v>
      </c>
      <c r="K125" s="1" t="s">
        <v>4693</v>
      </c>
      <c r="L125" s="91" t="str">
        <f t="shared" si="10"/>
        <v>15</v>
      </c>
      <c r="M125">
        <v>1964</v>
      </c>
      <c r="N125">
        <v>2</v>
      </c>
      <c r="P125" t="s">
        <v>3068</v>
      </c>
    </row>
    <row r="126" spans="1:18" customFormat="1" ht="12.75" customHeight="1" x14ac:dyDescent="0.2">
      <c r="A126" s="24" t="str">
        <f t="shared" si="11"/>
        <v>12-4</v>
      </c>
      <c r="B126">
        <v>4</v>
      </c>
      <c r="C126" s="14">
        <v>2</v>
      </c>
      <c r="D126" s="71" t="str">
        <f>IF(C126=1,K!$D$1,IF(C126=2,K!$D$2,IF(C126=3,K!$D$3,IF(C126=4,K!$D$4,IF(C126=5,K!$D$5,IF(C126=6,K!$D$6,IF(C126=7,K!$D$7,IF(C126=8,K!$D$8))))))))</f>
        <v xml:space="preserve">Maaparanduse rek </v>
      </c>
      <c r="E126" s="12" t="s">
        <v>326</v>
      </c>
      <c r="F126" s="18" t="str">
        <f>LOOKUP(E126,K!$A$1:$B$19)</f>
        <v>Puhja vald</v>
      </c>
      <c r="G126" s="16" t="str">
        <f t="shared" si="9"/>
        <v>KR-20</v>
      </c>
      <c r="H126" s="12" t="s">
        <v>37</v>
      </c>
      <c r="I126" s="14">
        <v>20</v>
      </c>
      <c r="J126" s="1" t="s">
        <v>3644</v>
      </c>
      <c r="K126" s="1" t="s">
        <v>3619</v>
      </c>
      <c r="L126" s="91" t="str">
        <f t="shared" si="10"/>
        <v>12</v>
      </c>
      <c r="M126">
        <v>1965</v>
      </c>
      <c r="N126">
        <v>1</v>
      </c>
      <c r="P126">
        <v>67263</v>
      </c>
    </row>
    <row r="127" spans="1:18" customFormat="1" ht="12.75" customHeight="1" x14ac:dyDescent="0.2">
      <c r="A127" s="24" t="str">
        <f t="shared" si="11"/>
        <v>03-4</v>
      </c>
      <c r="B127">
        <v>4</v>
      </c>
      <c r="C127" s="14">
        <v>1</v>
      </c>
      <c r="D127" s="71" t="str">
        <f>IF(C127=1,K!$D$1,IF(C127=2,K!$D$2,IF(C127=3,K!$D$3,IF(C127=4,K!$D$4,IF(C127=5,K!$D$5,IF(C127=6,K!$D$6,IF(C127=7,K!$D$7,IF(C127=8,K!$D$8))))))))</f>
        <v>Maaparandus</v>
      </c>
      <c r="E127" s="12" t="s">
        <v>317</v>
      </c>
      <c r="F127" s="18" t="str">
        <f>LOOKUP(E127,K!$A$1:$B$19)</f>
        <v>Kambja vald</v>
      </c>
      <c r="G127" s="16" t="str">
        <f t="shared" si="9"/>
        <v>PP-1207 HG</v>
      </c>
      <c r="H127" s="12" t="s">
        <v>11</v>
      </c>
      <c r="I127" s="14" t="s">
        <v>1858</v>
      </c>
      <c r="J127" s="1" t="s">
        <v>1857</v>
      </c>
      <c r="K127" s="1" t="s">
        <v>1856</v>
      </c>
      <c r="L127" s="91" t="str">
        <f t="shared" si="10"/>
        <v>03</v>
      </c>
      <c r="M127">
        <v>1977</v>
      </c>
      <c r="N127">
        <v>3</v>
      </c>
      <c r="P127">
        <v>68124</v>
      </c>
    </row>
    <row r="128" spans="1:18" customFormat="1" ht="12.75" customHeight="1" x14ac:dyDescent="0.2">
      <c r="A128" s="24" t="str">
        <f t="shared" si="11"/>
        <v>18-4</v>
      </c>
      <c r="B128">
        <v>4</v>
      </c>
      <c r="C128" s="9">
        <v>1</v>
      </c>
      <c r="D128" s="71" t="str">
        <f>IF(C128=1,K!$D$1,IF(C128=2,K!$D$2,IF(C128=3,K!$D$3,IF(C128=4,K!$D$4,IF(C128=5,K!$D$5,IF(C128=6,K!$D$6,IF(C128=7,K!$D$7,IF(C128=8,K!$D$8))))))))</f>
        <v>Maaparandus</v>
      </c>
      <c r="E128" s="12" t="s">
        <v>332</v>
      </c>
      <c r="F128" s="18" t="str">
        <f>LOOKUP(E128,K!$A$1:$B$19)</f>
        <v>Võnnu vald</v>
      </c>
      <c r="G128" s="16" t="str">
        <f t="shared" si="9"/>
        <v>PP-1179A</v>
      </c>
      <c r="H128" s="12" t="s">
        <v>11</v>
      </c>
      <c r="I128" s="14" t="s">
        <v>2550</v>
      </c>
      <c r="J128" s="1" t="s">
        <v>2551</v>
      </c>
      <c r="K128" s="1" t="s">
        <v>2540</v>
      </c>
      <c r="L128" s="91" t="str">
        <f t="shared" si="10"/>
        <v>18</v>
      </c>
      <c r="M128">
        <v>1980</v>
      </c>
      <c r="N128">
        <v>11</v>
      </c>
      <c r="P128" t="s">
        <v>2765</v>
      </c>
      <c r="R128" t="s">
        <v>7536</v>
      </c>
    </row>
    <row r="129" spans="1:45" customFormat="1" ht="12.75" customHeight="1" x14ac:dyDescent="0.2">
      <c r="A129" s="24" t="str">
        <f t="shared" si="11"/>
        <v>05-4</v>
      </c>
      <c r="B129">
        <v>4</v>
      </c>
      <c r="C129" s="9">
        <v>2</v>
      </c>
      <c r="D129" s="71" t="str">
        <f>IF(C129=1,K!$D$1,IF(C129=2,K!$D$2,IF(C129=3,K!$D$3,IF(C129=4,K!$D$4,IF(C129=5,K!$D$5,IF(C129=6,K!$D$6,IF(C129=7,K!$D$7,IF(C129=8,K!$D$8))))))))</f>
        <v xml:space="preserve">Maaparanduse rek </v>
      </c>
      <c r="E129" s="12" t="s">
        <v>319</v>
      </c>
      <c r="F129" s="18" t="str">
        <f>LOOKUP(E129,K!$A$1:$B$19)</f>
        <v xml:space="preserve">Laeva vald </v>
      </c>
      <c r="G129" s="16" t="str">
        <f t="shared" ref="G129:G160" si="12">CONCATENATE(H129,"-",I129)</f>
        <v>MV-1238</v>
      </c>
      <c r="H129" s="12" t="s">
        <v>32</v>
      </c>
      <c r="I129" s="14" t="s">
        <v>3587</v>
      </c>
      <c r="J129" s="46" t="s">
        <v>3588</v>
      </c>
      <c r="K129" s="1" t="s">
        <v>3581</v>
      </c>
      <c r="L129" s="91" t="str">
        <f t="shared" si="10"/>
        <v>05</v>
      </c>
      <c r="M129">
        <v>1980</v>
      </c>
      <c r="N129">
        <v>0</v>
      </c>
      <c r="O129">
        <v>1</v>
      </c>
      <c r="P129" s="52"/>
      <c r="R129" t="s">
        <v>982</v>
      </c>
    </row>
    <row r="130" spans="1:45" customFormat="1" ht="12.75" customHeight="1" x14ac:dyDescent="0.2">
      <c r="A130" s="24" t="str">
        <f t="shared" si="11"/>
        <v>13-4</v>
      </c>
      <c r="B130">
        <v>4</v>
      </c>
      <c r="C130" s="9">
        <v>2</v>
      </c>
      <c r="D130" s="71" t="str">
        <f>IF(C130=1,K!$D$1,IF(C130=2,K!$D$2,IF(C130=3,K!$D$3,IF(C130=4,K!$D$4,IF(C130=5,K!$D$5,IF(C130=6,K!$D$6,IF(C130=7,K!$D$7,IF(C130=8,K!$D$8))))))))</f>
        <v xml:space="preserve">Maaparanduse rek </v>
      </c>
      <c r="E130" s="12" t="s">
        <v>327</v>
      </c>
      <c r="F130" s="18" t="str">
        <f>LOOKUP(E130,K!$A$1:$B$19)</f>
        <v>Rannu vald</v>
      </c>
      <c r="G130" s="16" t="str">
        <f t="shared" si="12"/>
        <v>PP-1577</v>
      </c>
      <c r="H130" s="12" t="s">
        <v>11</v>
      </c>
      <c r="I130" s="14" t="s">
        <v>4023</v>
      </c>
      <c r="J130" s="1" t="s">
        <v>4024</v>
      </c>
      <c r="K130" s="1" t="s">
        <v>4025</v>
      </c>
      <c r="L130" s="91" t="str">
        <f t="shared" ref="L130:L161" si="13">E130</f>
        <v>13</v>
      </c>
      <c r="M130">
        <v>1988</v>
      </c>
      <c r="N130">
        <v>2</v>
      </c>
      <c r="P130" t="s">
        <v>5249</v>
      </c>
      <c r="Q130">
        <v>1</v>
      </c>
    </row>
    <row r="131" spans="1:45" customFormat="1" ht="12.75" customHeight="1" x14ac:dyDescent="0.2">
      <c r="A131" s="24" t="str">
        <f t="shared" si="11"/>
        <v>13-4</v>
      </c>
      <c r="B131">
        <v>4</v>
      </c>
      <c r="C131" s="9">
        <v>2</v>
      </c>
      <c r="D131" s="71" t="str">
        <f>IF(C131=1,K!$D$1,IF(C131=2,K!$D$2,IF(C131=3,K!$D$3,IF(C131=4,K!$D$4,IF(C131=5,K!$D$5,IF(C131=6,K!$D$6,IF(C131=7,K!$D$7,IF(C131=8,K!$D$8))))))))</f>
        <v xml:space="preserve">Maaparanduse rek </v>
      </c>
      <c r="E131" s="12" t="s">
        <v>327</v>
      </c>
      <c r="F131" s="18" t="str">
        <f>LOOKUP(E131,K!$A$1:$B$19)</f>
        <v>Rannu vald</v>
      </c>
      <c r="G131" s="16" t="str">
        <f t="shared" si="12"/>
        <v>PP-1597</v>
      </c>
      <c r="H131" s="12" t="s">
        <v>11</v>
      </c>
      <c r="I131" s="14" t="s">
        <v>4026</v>
      </c>
      <c r="J131" s="1" t="s">
        <v>4027</v>
      </c>
      <c r="K131" s="1" t="s">
        <v>4025</v>
      </c>
      <c r="L131" s="91" t="str">
        <f t="shared" si="13"/>
        <v>13</v>
      </c>
      <c r="M131">
        <v>1988</v>
      </c>
      <c r="N131">
        <v>3</v>
      </c>
    </row>
    <row r="132" spans="1:45" ht="12.75" customHeight="1" x14ac:dyDescent="0.2">
      <c r="A132" s="24" t="str">
        <f t="shared" si="11"/>
        <v>13-4</v>
      </c>
      <c r="B132">
        <v>4</v>
      </c>
      <c r="C132" s="9">
        <v>1</v>
      </c>
      <c r="D132" s="71" t="str">
        <f>IF(C132=1,K!$D$1,IF(C132=2,K!$D$2,IF(C132=3,K!$D$3,IF(C132=4,K!$D$4,IF(C132=5,K!$D$5,IF(C132=6,K!$D$6,IF(C132=7,K!$D$7,IF(C132=8,K!$D$8))))))))</f>
        <v>Maaparandus</v>
      </c>
      <c r="E132" s="12" t="s">
        <v>327</v>
      </c>
      <c r="F132" s="18" t="str">
        <f>LOOKUP(E132,K!$A$1:$B$19)</f>
        <v>Rannu vald</v>
      </c>
      <c r="G132" s="16" t="str">
        <f t="shared" si="12"/>
        <v>PP-261</v>
      </c>
      <c r="H132" s="12" t="s">
        <v>11</v>
      </c>
      <c r="I132" s="14" t="s">
        <v>4031</v>
      </c>
      <c r="J132" s="1" t="s">
        <v>4032</v>
      </c>
      <c r="K132" s="1" t="s">
        <v>4025</v>
      </c>
      <c r="L132" s="91" t="str">
        <f t="shared" si="13"/>
        <v>13</v>
      </c>
      <c r="M132">
        <v>1963</v>
      </c>
      <c r="N132">
        <v>6</v>
      </c>
      <c r="P132"/>
      <c r="Q132"/>
      <c r="R132"/>
      <c r="S132"/>
      <c r="T132"/>
      <c r="U132"/>
      <c r="V132"/>
      <c r="W132"/>
      <c r="X132"/>
      <c r="Y132"/>
      <c r="Z132"/>
      <c r="AA132"/>
      <c r="AB132"/>
      <c r="AC132"/>
      <c r="AD132"/>
      <c r="AE132"/>
      <c r="AF132"/>
      <c r="AG132"/>
      <c r="AH132"/>
      <c r="AI132"/>
      <c r="AJ132"/>
      <c r="AK132"/>
      <c r="AL132"/>
      <c r="AM132"/>
      <c r="AN132"/>
      <c r="AO132"/>
      <c r="AP132"/>
      <c r="AQ132"/>
      <c r="AR132"/>
      <c r="AS132"/>
    </row>
    <row r="133" spans="1:45" ht="12.75" customHeight="1" x14ac:dyDescent="0.2">
      <c r="A133" s="24" t="str">
        <f t="shared" si="11"/>
        <v>15-4</v>
      </c>
      <c r="B133">
        <v>4</v>
      </c>
      <c r="C133" s="9">
        <v>2</v>
      </c>
      <c r="D133" s="71" t="str">
        <f>IF(C133=1,K!$D$1,IF(C133=2,K!$D$2,IF(C133=3,K!$D$3,IF(C133=4,K!$D$4,IF(C133=5,K!$D$5,IF(C133=6,K!$D$6,IF(C133=7,K!$D$7,IF(C133=8,K!$D$8))))))))</f>
        <v xml:space="preserve">Maaparanduse rek </v>
      </c>
      <c r="E133" s="12" t="s">
        <v>329</v>
      </c>
      <c r="F133" s="18" t="str">
        <f>LOOKUP(E133,K!$A$1:$B$19)</f>
        <v>Tartu vald</v>
      </c>
      <c r="G133" s="16" t="str">
        <f t="shared" si="12"/>
        <v>KR-110</v>
      </c>
      <c r="H133" s="12" t="s">
        <v>37</v>
      </c>
      <c r="I133" s="14" t="s">
        <v>4252</v>
      </c>
      <c r="J133" s="1" t="s">
        <v>4698</v>
      </c>
      <c r="K133" s="1" t="s">
        <v>4693</v>
      </c>
      <c r="L133" s="91" t="str">
        <f t="shared" si="13"/>
        <v>15</v>
      </c>
      <c r="M133">
        <v>1979</v>
      </c>
      <c r="N133">
        <v>6</v>
      </c>
      <c r="P133"/>
      <c r="Q133"/>
      <c r="R133"/>
      <c r="S133"/>
      <c r="T133"/>
      <c r="U133"/>
      <c r="V133"/>
      <c r="W133"/>
      <c r="X133"/>
      <c r="Y133"/>
      <c r="Z133"/>
      <c r="AA133"/>
      <c r="AB133"/>
      <c r="AC133"/>
      <c r="AD133"/>
      <c r="AE133"/>
      <c r="AF133"/>
      <c r="AG133"/>
      <c r="AH133"/>
      <c r="AI133"/>
      <c r="AJ133"/>
      <c r="AK133"/>
      <c r="AL133"/>
      <c r="AM133"/>
      <c r="AN133"/>
      <c r="AO133"/>
      <c r="AP133"/>
      <c r="AQ133"/>
      <c r="AR133"/>
      <c r="AS133"/>
    </row>
    <row r="134" spans="1:45" ht="12.75" customHeight="1" x14ac:dyDescent="0.2">
      <c r="A134" s="24" t="str">
        <f t="shared" si="11"/>
        <v>15-4</v>
      </c>
      <c r="B134">
        <v>4</v>
      </c>
      <c r="C134" s="9">
        <v>6</v>
      </c>
      <c r="D134" s="71" t="str">
        <f>IF(C134=1,K!$D$1,IF(C134=2,K!$D$2,IF(C134=3,K!$D$3,IF(C134=4,K!$D$4,IF(C134=5,K!$D$5,IF(C134=6,K!$D$6,IF(C134=7,K!$D$7,IF(C134=8,K!$D$8))))))))</f>
        <v>Kultuurtehnikaprojektid</v>
      </c>
      <c r="E134" s="12" t="s">
        <v>329</v>
      </c>
      <c r="F134" s="18" t="str">
        <f>LOOKUP(E134,K!$A$1:$B$19)</f>
        <v>Tartu vald</v>
      </c>
      <c r="G134" s="16" t="str">
        <f t="shared" si="12"/>
        <v>MV-1773</v>
      </c>
      <c r="H134" s="12" t="s">
        <v>32</v>
      </c>
      <c r="I134" s="14" t="s">
        <v>4701</v>
      </c>
      <c r="J134" s="1" t="s">
        <v>4699</v>
      </c>
      <c r="K134" s="1" t="s">
        <v>4693</v>
      </c>
      <c r="L134" s="91" t="str">
        <f t="shared" si="13"/>
        <v>15</v>
      </c>
      <c r="M134">
        <v>1988</v>
      </c>
      <c r="N134">
        <v>3</v>
      </c>
      <c r="P134"/>
      <c r="Q134"/>
      <c r="R134"/>
      <c r="S134"/>
      <c r="T134"/>
      <c r="U134"/>
      <c r="V134"/>
      <c r="W134"/>
      <c r="X134"/>
      <c r="Y134"/>
      <c r="Z134"/>
      <c r="AA134"/>
      <c r="AB134"/>
      <c r="AC134"/>
      <c r="AD134"/>
      <c r="AE134"/>
      <c r="AF134"/>
      <c r="AG134"/>
      <c r="AH134"/>
      <c r="AI134"/>
      <c r="AJ134"/>
      <c r="AK134"/>
      <c r="AL134"/>
      <c r="AM134"/>
      <c r="AN134"/>
      <c r="AO134"/>
      <c r="AP134"/>
      <c r="AQ134"/>
      <c r="AR134"/>
      <c r="AS134"/>
    </row>
    <row r="135" spans="1:45" customFormat="1" ht="12.75" customHeight="1" x14ac:dyDescent="0.2">
      <c r="A135" s="24" t="str">
        <f t="shared" ref="A135:A166" si="14">CONCATENATE(E135,"-",B135)</f>
        <v>05-5</v>
      </c>
      <c r="B135">
        <v>5</v>
      </c>
      <c r="C135" s="14">
        <v>1</v>
      </c>
      <c r="D135" s="71" t="str">
        <f>IF(C135=1,K!$D$1,IF(C135=2,K!$D$2,IF(C135=3,K!$D$3,IF(C135=4,K!$D$4,IF(C135=5,K!$D$5,IF(C135=6,K!$D$6,IF(C135=7,K!$D$7,IF(C135=8,K!$D$8))))))))</f>
        <v>Maaparandus</v>
      </c>
      <c r="E135" s="12" t="s">
        <v>319</v>
      </c>
      <c r="F135" s="18" t="str">
        <f>LOOKUP(E135,K!$A$1:$B$19)</f>
        <v xml:space="preserve">Laeva vald </v>
      </c>
      <c r="G135" s="16" t="str">
        <f t="shared" si="12"/>
        <v>PP-352</v>
      </c>
      <c r="H135" s="12" t="s">
        <v>11</v>
      </c>
      <c r="I135" s="14">
        <v>352</v>
      </c>
      <c r="J135" s="26" t="s">
        <v>3595</v>
      </c>
      <c r="K135" s="1" t="s">
        <v>3592</v>
      </c>
      <c r="L135" s="91" t="str">
        <f t="shared" si="13"/>
        <v>05</v>
      </c>
      <c r="M135">
        <v>1963</v>
      </c>
      <c r="N135">
        <v>14</v>
      </c>
    </row>
    <row r="136" spans="1:45" ht="12.75" customHeight="1" x14ac:dyDescent="0.2">
      <c r="A136" s="69" t="str">
        <f t="shared" si="14"/>
        <v>19-5</v>
      </c>
      <c r="B136" s="52">
        <v>5</v>
      </c>
      <c r="C136" s="76">
        <v>1</v>
      </c>
      <c r="D136" s="71" t="str">
        <f>IF(C136=1,K!$D$1,IF(C136=2,K!$D$2,IF(C136=3,K!$D$3,IF(C136=4,K!$D$4,IF(C136=5,K!$D$5,IF(C136=6,K!$D$6,IF(C136=7,K!$D$7,IF(C136=8,K!$D$8))))))))</f>
        <v>Maaparandus</v>
      </c>
      <c r="E136" s="72" t="s">
        <v>333</v>
      </c>
      <c r="F136" s="73" t="str">
        <f>LOOKUP(E136,K!$A$1:$B$19)</f>
        <v>Ülenurme vald</v>
      </c>
      <c r="G136" s="74" t="str">
        <f t="shared" si="12"/>
        <v>MV-353</v>
      </c>
      <c r="H136" s="72" t="s">
        <v>32</v>
      </c>
      <c r="I136" s="70" t="s">
        <v>5109</v>
      </c>
      <c r="J136" s="75" t="s">
        <v>5108</v>
      </c>
      <c r="K136" s="75" t="s">
        <v>5107</v>
      </c>
      <c r="L136" s="90" t="str">
        <f t="shared" si="13"/>
        <v>19</v>
      </c>
      <c r="M136" s="52">
        <v>1963</v>
      </c>
      <c r="N136" s="52">
        <v>5</v>
      </c>
    </row>
    <row r="137" spans="1:45" ht="12.75" customHeight="1" x14ac:dyDescent="0.2">
      <c r="A137" s="69" t="str">
        <f t="shared" si="14"/>
        <v>19-5</v>
      </c>
      <c r="B137" s="52">
        <v>5</v>
      </c>
      <c r="C137" s="76">
        <v>1</v>
      </c>
      <c r="D137" s="71" t="str">
        <f>IF(C137=1,K!$D$1,IF(C137=2,K!$D$2,IF(C137=3,K!$D$3,IF(C137=4,K!$D$4,IF(C137=5,K!$D$5,IF(C137=6,K!$D$6,IF(C137=7,K!$D$7,IF(C137=8,K!$D$8))))))))</f>
        <v>Maaparandus</v>
      </c>
      <c r="E137" s="72" t="s">
        <v>333</v>
      </c>
      <c r="F137" s="73" t="str">
        <f>LOOKUP(E137,K!$A$1:$B$19)</f>
        <v>Ülenurme vald</v>
      </c>
      <c r="G137" s="74" t="str">
        <f t="shared" si="12"/>
        <v>MV-422</v>
      </c>
      <c r="H137" s="72" t="s">
        <v>32</v>
      </c>
      <c r="I137" s="70" t="s">
        <v>5110</v>
      </c>
      <c r="J137" s="75" t="s">
        <v>5111</v>
      </c>
      <c r="K137" s="75" t="s">
        <v>5107</v>
      </c>
      <c r="L137" s="90" t="str">
        <f t="shared" si="13"/>
        <v>19</v>
      </c>
      <c r="M137" s="52">
        <v>1964</v>
      </c>
      <c r="N137" s="52">
        <v>4</v>
      </c>
    </row>
    <row r="138" spans="1:45" customFormat="1" ht="25.5" customHeight="1" x14ac:dyDescent="0.2">
      <c r="A138" s="24" t="str">
        <f t="shared" si="14"/>
        <v>01-5</v>
      </c>
      <c r="B138">
        <v>5</v>
      </c>
      <c r="C138" s="14">
        <v>1</v>
      </c>
      <c r="D138" s="71" t="str">
        <f>IF(C138=1,K!$D$1,IF(C138=2,K!$D$2,IF(C138=3,K!$D$3,IF(C138=4,K!$D$4,IF(C138=5,K!$D$5,IF(C138=6,K!$D$6,IF(C138=7,K!$D$7,IF(C138=8,K!$D$8))))))))</f>
        <v>Maaparandus</v>
      </c>
      <c r="E138" s="12" t="s">
        <v>291</v>
      </c>
      <c r="F138" s="18" t="str">
        <f>LOOKUP(E138,K!$A$1:$B$19)</f>
        <v>Alatskivi vald</v>
      </c>
      <c r="G138" s="16" t="str">
        <f t="shared" si="12"/>
        <v>PP-1243</v>
      </c>
      <c r="H138" s="12" t="s">
        <v>11</v>
      </c>
      <c r="I138" s="14">
        <v>1243</v>
      </c>
      <c r="J138" s="1" t="s">
        <v>1643</v>
      </c>
      <c r="K138" s="1" t="s">
        <v>1640</v>
      </c>
      <c r="L138" s="91" t="str">
        <f t="shared" si="13"/>
        <v>01</v>
      </c>
      <c r="P138">
        <v>68117</v>
      </c>
    </row>
    <row r="139" spans="1:45" customFormat="1" ht="12.75" customHeight="1" x14ac:dyDescent="0.2">
      <c r="A139" s="24" t="str">
        <f t="shared" si="14"/>
        <v>06-5</v>
      </c>
      <c r="B139">
        <v>5</v>
      </c>
      <c r="C139" s="14">
        <v>1</v>
      </c>
      <c r="D139" s="71" t="str">
        <f>IF(C139=1,K!$D$1,IF(C139=2,K!$D$2,IF(C139=3,K!$D$3,IF(C139=4,K!$D$4,IF(C139=5,K!$D$5,IF(C139=6,K!$D$6,IF(C139=7,K!$D$7,IF(C139=8,K!$D$8))))))))</f>
        <v>Maaparandus</v>
      </c>
      <c r="E139" s="12" t="s">
        <v>320</v>
      </c>
      <c r="F139" s="18" t="str">
        <f>LOOKUP(E139,K!$A$1:$B$19)</f>
        <v>Luunja vald</v>
      </c>
      <c r="G139" s="16" t="str">
        <f t="shared" si="12"/>
        <v>PP-389</v>
      </c>
      <c r="H139" s="12" t="s">
        <v>11</v>
      </c>
      <c r="I139" s="14">
        <v>389</v>
      </c>
      <c r="J139" s="1" t="s">
        <v>2802</v>
      </c>
      <c r="K139" s="1" t="s">
        <v>2800</v>
      </c>
      <c r="L139" s="91" t="str">
        <f t="shared" si="13"/>
        <v>06</v>
      </c>
      <c r="M139">
        <v>1964</v>
      </c>
      <c r="N139">
        <v>11</v>
      </c>
      <c r="P139">
        <v>69182</v>
      </c>
    </row>
    <row r="140" spans="1:45" customFormat="1" ht="12.75" customHeight="1" x14ac:dyDescent="0.2">
      <c r="A140" s="24" t="str">
        <f t="shared" si="14"/>
        <v>04-5</v>
      </c>
      <c r="B140">
        <v>5</v>
      </c>
      <c r="C140" s="14">
        <v>1</v>
      </c>
      <c r="D140" s="71" t="str">
        <f>IF(C140=1,K!$D$1,IF(C140=2,K!$D$2,IF(C140=3,K!$D$3,IF(C140=4,K!$D$4,IF(C140=5,K!$D$5,IF(C140=6,K!$D$6,IF(C140=7,K!$D$7,IF(C140=8,K!$D$8))))))))</f>
        <v>Maaparandus</v>
      </c>
      <c r="E140" s="12" t="s">
        <v>318</v>
      </c>
      <c r="F140" s="18" t="str">
        <f>LOOKUP(E140,K!$A$1:$B$19)</f>
        <v>Konguta vald</v>
      </c>
      <c r="G140" s="16" t="str">
        <f t="shared" si="12"/>
        <v>PP-683</v>
      </c>
      <c r="H140" s="12" t="s">
        <v>11</v>
      </c>
      <c r="I140" s="14">
        <v>683</v>
      </c>
      <c r="J140" s="1" t="s">
        <v>2988</v>
      </c>
      <c r="K140" s="1" t="s">
        <v>2989</v>
      </c>
      <c r="L140" s="91" t="str">
        <f t="shared" si="13"/>
        <v>04</v>
      </c>
      <c r="M140">
        <v>1969</v>
      </c>
      <c r="N140">
        <v>15</v>
      </c>
      <c r="P140">
        <v>71056</v>
      </c>
      <c r="Q140">
        <v>7</v>
      </c>
    </row>
    <row r="141" spans="1:45" customFormat="1" ht="12.75" customHeight="1" x14ac:dyDescent="0.2">
      <c r="A141" s="24" t="str">
        <f t="shared" si="14"/>
        <v>17-5</v>
      </c>
      <c r="B141">
        <v>5</v>
      </c>
      <c r="C141" s="14">
        <v>5</v>
      </c>
      <c r="D141" s="71" t="str">
        <f>IF(C141=1,K!$D$1,IF(C141=2,K!$D$2,IF(C141=3,K!$D$3,IF(C141=4,K!$D$4,IF(C141=5,K!$D$5,IF(C141=6,K!$D$6,IF(C141=7,K!$D$7,IF(C141=8,K!$D$8))))))))</f>
        <v>Muud maap.ehit.projektid</v>
      </c>
      <c r="E141" s="12" t="s">
        <v>331</v>
      </c>
      <c r="F141" s="18" t="str">
        <f>LOOKUP(E141,K!$A$1:$B$19)</f>
        <v xml:space="preserve">Vara vald </v>
      </c>
      <c r="G141" s="16" t="str">
        <f t="shared" si="12"/>
        <v>PP-1394</v>
      </c>
      <c r="H141" s="12" t="s">
        <v>11</v>
      </c>
      <c r="I141" s="14">
        <v>1394</v>
      </c>
      <c r="J141" s="1" t="s">
        <v>846</v>
      </c>
      <c r="K141" s="26" t="s">
        <v>4812</v>
      </c>
      <c r="L141" s="91" t="str">
        <f t="shared" si="13"/>
        <v>17</v>
      </c>
      <c r="M141">
        <v>1982</v>
      </c>
      <c r="N141">
        <v>3</v>
      </c>
      <c r="P141">
        <v>1226821</v>
      </c>
    </row>
    <row r="142" spans="1:45" customFormat="1" ht="12.75" customHeight="1" x14ac:dyDescent="0.2">
      <c r="A142" s="24" t="str">
        <f t="shared" si="14"/>
        <v>18-5</v>
      </c>
      <c r="B142">
        <v>5</v>
      </c>
      <c r="C142" s="14">
        <v>1</v>
      </c>
      <c r="D142" s="71" t="str">
        <f>IF(C142=1,K!$D$1,IF(C142=2,K!$D$2,IF(C142=3,K!$D$3,IF(C142=4,K!$D$4,IF(C142=5,K!$D$5,IF(C142=6,K!$D$6,IF(C142=7,K!$D$7,IF(C142=8,K!$D$8))))))))</f>
        <v>Maaparandus</v>
      </c>
      <c r="E142" s="12" t="s">
        <v>332</v>
      </c>
      <c r="F142" s="18" t="str">
        <f>LOOKUP(E142,K!$A$1:$B$19)</f>
        <v>Võnnu vald</v>
      </c>
      <c r="G142" s="16" t="str">
        <f t="shared" si="12"/>
        <v>PP-1478</v>
      </c>
      <c r="H142" s="12" t="s">
        <v>11</v>
      </c>
      <c r="I142" s="14">
        <v>1478</v>
      </c>
      <c r="J142" s="1" t="s">
        <v>2580</v>
      </c>
      <c r="K142" s="1" t="s">
        <v>2562</v>
      </c>
      <c r="L142" s="91" t="str">
        <f t="shared" si="13"/>
        <v>18</v>
      </c>
      <c r="M142">
        <v>1985</v>
      </c>
      <c r="N142">
        <v>16</v>
      </c>
      <c r="P142" t="s">
        <v>5271</v>
      </c>
    </row>
    <row r="143" spans="1:45" customFormat="1" ht="12.75" customHeight="1" x14ac:dyDescent="0.2">
      <c r="A143" s="24" t="str">
        <f t="shared" si="14"/>
        <v>15-5</v>
      </c>
      <c r="B143">
        <v>5</v>
      </c>
      <c r="C143" s="14">
        <v>1</v>
      </c>
      <c r="D143" s="71" t="str">
        <f>IF(C143=1,K!$D$1,IF(C143=2,K!$D$2,IF(C143=3,K!$D$3,IF(C143=4,K!$D$4,IF(C143=5,K!$D$5,IF(C143=6,K!$D$6,IF(C143=7,K!$D$7,IF(C143=8,K!$D$8))))))))</f>
        <v>Maaparandus</v>
      </c>
      <c r="E143" s="12" t="s">
        <v>329</v>
      </c>
      <c r="F143" s="18" t="str">
        <f>LOOKUP(E143,K!$A$1:$B$19)</f>
        <v>Tartu vald</v>
      </c>
      <c r="G143" s="16" t="str">
        <f t="shared" si="12"/>
        <v>PP-1208</v>
      </c>
      <c r="H143" s="12" t="s">
        <v>11</v>
      </c>
      <c r="I143" s="14">
        <v>1208</v>
      </c>
      <c r="J143" s="1" t="s">
        <v>4706</v>
      </c>
      <c r="K143" s="1" t="s">
        <v>4705</v>
      </c>
      <c r="L143" s="91" t="str">
        <f t="shared" si="13"/>
        <v>15</v>
      </c>
      <c r="M143">
        <v>1977</v>
      </c>
      <c r="N143">
        <v>19</v>
      </c>
    </row>
    <row r="144" spans="1:45" customFormat="1" ht="24.75" customHeight="1" x14ac:dyDescent="0.2">
      <c r="A144" s="24" t="str">
        <f t="shared" si="14"/>
        <v>02-5</v>
      </c>
      <c r="B144">
        <v>5</v>
      </c>
      <c r="C144" s="14">
        <v>1</v>
      </c>
      <c r="D144" s="71" t="str">
        <f>IF(C144=1,K!$D$1,IF(C144=2,K!$D$2,IF(C144=3,K!$D$3,IF(C144=4,K!$D$4,IF(C144=5,K!$D$5,IF(C144=6,K!$D$6,IF(C144=7,K!$D$7,IF(C144=8,K!$D$8))))))))</f>
        <v>Maaparandus</v>
      </c>
      <c r="E144" s="12" t="s">
        <v>294</v>
      </c>
      <c r="F144" s="18" t="str">
        <f>LOOKUP(E144,K!$A$1:$B$19)</f>
        <v>Haaslava vald</v>
      </c>
      <c r="G144" s="16" t="str">
        <f t="shared" si="12"/>
        <v>MV-1678</v>
      </c>
      <c r="H144" s="12" t="s">
        <v>32</v>
      </c>
      <c r="I144" s="14">
        <v>1678</v>
      </c>
      <c r="J144" s="1" t="s">
        <v>1978</v>
      </c>
      <c r="K144" s="1" t="s">
        <v>194</v>
      </c>
      <c r="L144" s="91" t="str">
        <f t="shared" si="13"/>
        <v>02</v>
      </c>
      <c r="M144">
        <v>1986</v>
      </c>
      <c r="N144">
        <v>10</v>
      </c>
      <c r="P144">
        <v>71055</v>
      </c>
      <c r="Q144">
        <v>2</v>
      </c>
    </row>
    <row r="145" spans="1:18" customFormat="1" ht="32.25" customHeight="1" x14ac:dyDescent="0.2">
      <c r="A145" s="24" t="str">
        <f t="shared" si="14"/>
        <v>08-5</v>
      </c>
      <c r="B145">
        <v>5</v>
      </c>
      <c r="C145" s="14">
        <v>6</v>
      </c>
      <c r="D145" s="71" t="str">
        <f>IF(C145=1,K!$D$1,IF(C145=2,K!$D$2,IF(C145=3,K!$D$3,IF(C145=4,K!$D$4,IF(C145=5,K!$D$5,IF(C145=6,K!$D$6,IF(C145=7,K!$D$7,IF(C145=8,K!$D$8))))))))</f>
        <v>Kultuurtehnikaprojektid</v>
      </c>
      <c r="E145" s="12" t="s">
        <v>322</v>
      </c>
      <c r="F145" s="18" t="str">
        <f>LOOKUP(E145,K!$A$1:$B$19)</f>
        <v>Mäksa vald</v>
      </c>
      <c r="G145" s="16" t="str">
        <f t="shared" si="12"/>
        <v>MV-1681</v>
      </c>
      <c r="H145" s="12" t="s">
        <v>32</v>
      </c>
      <c r="I145" s="14">
        <v>1681</v>
      </c>
      <c r="J145" s="1" t="s">
        <v>2335</v>
      </c>
      <c r="K145" s="1" t="s">
        <v>2329</v>
      </c>
      <c r="L145" s="91" t="str">
        <f t="shared" si="13"/>
        <v>08</v>
      </c>
      <c r="M145">
        <v>1986</v>
      </c>
      <c r="N145">
        <v>3</v>
      </c>
    </row>
    <row r="146" spans="1:18" customFormat="1" ht="10.5" customHeight="1" x14ac:dyDescent="0.2">
      <c r="A146" s="24" t="str">
        <f t="shared" si="14"/>
        <v>08-5</v>
      </c>
      <c r="B146">
        <v>5</v>
      </c>
      <c r="C146" s="14">
        <v>6</v>
      </c>
      <c r="D146" s="71" t="str">
        <f>IF(C146=1,K!$D$1,IF(C146=2,K!$D$2,IF(C146=3,K!$D$3,IF(C146=4,K!$D$4,IF(C146=5,K!$D$5,IF(C146=6,K!$D$6,IF(C146=7,K!$D$7,IF(C146=8,K!$D$8))))))))</f>
        <v>Kultuurtehnikaprojektid</v>
      </c>
      <c r="E146" s="12" t="s">
        <v>322</v>
      </c>
      <c r="F146" s="18" t="str">
        <f>LOOKUP(E146,K!$A$1:$B$19)</f>
        <v>Mäksa vald</v>
      </c>
      <c r="G146" s="16" t="str">
        <f t="shared" si="12"/>
        <v>MV-1724</v>
      </c>
      <c r="H146" s="12" t="s">
        <v>32</v>
      </c>
      <c r="I146" s="14">
        <v>1724</v>
      </c>
      <c r="J146" s="1" t="s">
        <v>2334</v>
      </c>
      <c r="K146" s="1" t="s">
        <v>2329</v>
      </c>
      <c r="L146" s="91" t="str">
        <f t="shared" si="13"/>
        <v>08</v>
      </c>
      <c r="M146">
        <v>1987</v>
      </c>
      <c r="N146">
        <v>4</v>
      </c>
      <c r="P146" t="s">
        <v>5264</v>
      </c>
      <c r="Q146">
        <v>10</v>
      </c>
    </row>
    <row r="147" spans="1:18" customFormat="1" ht="14.25" customHeight="1" x14ac:dyDescent="0.2">
      <c r="A147" s="24" t="str">
        <f t="shared" si="14"/>
        <v>07-5</v>
      </c>
      <c r="B147">
        <v>5</v>
      </c>
      <c r="C147" s="14">
        <v>1</v>
      </c>
      <c r="D147" s="71" t="str">
        <f>IF(C147=1,K!$D$1,IF(C147=2,K!$D$2,IF(C147=3,K!$D$3,IF(C147=4,K!$D$4,IF(C147=5,K!$D$5,IF(C147=6,K!$D$6,IF(C147=7,K!$D$7,IF(C147=8,K!$D$8))))))))</f>
        <v>Maaparandus</v>
      </c>
      <c r="E147" s="12" t="s">
        <v>321</v>
      </c>
      <c r="F147" s="18" t="str">
        <f>LOOKUP(E147,K!$A$1:$B$19)</f>
        <v>Meeksi vald</v>
      </c>
      <c r="G147" s="16" t="str">
        <f t="shared" si="12"/>
        <v>PP-1116</v>
      </c>
      <c r="H147" s="12" t="s">
        <v>11</v>
      </c>
      <c r="I147" s="14">
        <v>1116</v>
      </c>
      <c r="J147" s="1" t="s">
        <v>2063</v>
      </c>
      <c r="K147" s="1" t="s">
        <v>2064</v>
      </c>
      <c r="L147" s="91" t="str">
        <f t="shared" si="13"/>
        <v>07</v>
      </c>
      <c r="M147">
        <v>1975</v>
      </c>
      <c r="N147">
        <v>14</v>
      </c>
      <c r="P147">
        <v>73110</v>
      </c>
      <c r="Q147">
        <v>10</v>
      </c>
      <c r="R147" t="s">
        <v>5078</v>
      </c>
    </row>
    <row r="148" spans="1:18" customFormat="1" ht="15" customHeight="1" x14ac:dyDescent="0.2">
      <c r="A148" s="24" t="str">
        <f t="shared" si="14"/>
        <v>09-5</v>
      </c>
      <c r="B148">
        <v>5</v>
      </c>
      <c r="C148" s="14">
        <v>1</v>
      </c>
      <c r="D148" s="71" t="str">
        <f>IF(C148=1,K!$D$1,IF(C148=2,K!$D$2,IF(C148=3,K!$D$3,IF(C148=4,K!$D$4,IF(C148=5,K!$D$5,IF(C148=6,K!$D$6,IF(C148=7,K!$D$7,IF(C148=8,K!$D$8))))))))</f>
        <v>Maaparandus</v>
      </c>
      <c r="E148" s="12" t="s">
        <v>323</v>
      </c>
      <c r="F148" s="18" t="str">
        <f>LOOKUP(E148,K!$A$1:$B$19)</f>
        <v>Nõo vald</v>
      </c>
      <c r="G148" s="16" t="str">
        <f t="shared" si="12"/>
        <v>PP-297</v>
      </c>
      <c r="H148" s="12" t="s">
        <v>11</v>
      </c>
      <c r="I148" s="14">
        <v>297</v>
      </c>
      <c r="J148" s="1" t="s">
        <v>3783</v>
      </c>
      <c r="K148" s="1" t="s">
        <v>3784</v>
      </c>
      <c r="L148" s="91" t="str">
        <f t="shared" si="13"/>
        <v>09</v>
      </c>
      <c r="M148">
        <v>1962</v>
      </c>
      <c r="N148">
        <v>5</v>
      </c>
    </row>
    <row r="149" spans="1:18" customFormat="1" ht="25.5" x14ac:dyDescent="0.2">
      <c r="A149" s="24" t="str">
        <f t="shared" si="14"/>
        <v>08-5</v>
      </c>
      <c r="B149">
        <v>5</v>
      </c>
      <c r="C149" s="14">
        <v>1</v>
      </c>
      <c r="D149" s="71" t="str">
        <f>IF(C149=1,K!$D$1,IF(C149=2,K!$D$2,IF(C149=3,K!$D$3,IF(C149=4,K!$D$4,IF(C149=5,K!$D$5,IF(C149=6,K!$D$6,IF(C149=7,K!$D$7,IF(C149=8,K!$D$8))))))))</f>
        <v>Maaparandus</v>
      </c>
      <c r="E149" s="12" t="s">
        <v>322</v>
      </c>
      <c r="F149" s="18" t="str">
        <f>LOOKUP(E149,K!$A$1:$B$19)</f>
        <v>Mäksa vald</v>
      </c>
      <c r="G149" s="16" t="str">
        <f t="shared" si="12"/>
        <v>PP-741</v>
      </c>
      <c r="H149" s="12" t="s">
        <v>11</v>
      </c>
      <c r="I149" s="14">
        <v>741</v>
      </c>
      <c r="J149" s="1" t="s">
        <v>2326</v>
      </c>
      <c r="K149" s="1" t="s">
        <v>2320</v>
      </c>
      <c r="L149" s="91" t="str">
        <f t="shared" si="13"/>
        <v>08</v>
      </c>
      <c r="M149">
        <v>1973</v>
      </c>
      <c r="N149">
        <v>5</v>
      </c>
      <c r="P149">
        <v>72031</v>
      </c>
    </row>
    <row r="150" spans="1:18" customFormat="1" ht="12.75" customHeight="1" x14ac:dyDescent="0.2">
      <c r="A150" s="24" t="str">
        <f t="shared" si="14"/>
        <v>12-5</v>
      </c>
      <c r="B150">
        <v>5</v>
      </c>
      <c r="C150" s="14">
        <v>1</v>
      </c>
      <c r="D150" s="71" t="str">
        <f>IF(C150=1,K!$D$1,IF(C150=2,K!$D$2,IF(C150=3,K!$D$3,IF(C150=4,K!$D$4,IF(C150=5,K!$D$5,IF(C150=6,K!$D$6,IF(C150=7,K!$D$7,IF(C150=8,K!$D$8))))))))</f>
        <v>Maaparandus</v>
      </c>
      <c r="E150" s="12" t="s">
        <v>326</v>
      </c>
      <c r="F150" s="18" t="str">
        <f>LOOKUP(E150,K!$A$1:$B$19)</f>
        <v>Puhja vald</v>
      </c>
      <c r="G150" s="16" t="str">
        <f t="shared" si="12"/>
        <v>PP-1168</v>
      </c>
      <c r="H150" s="12" t="s">
        <v>11</v>
      </c>
      <c r="I150" s="14">
        <v>1168</v>
      </c>
      <c r="J150" s="1" t="s">
        <v>3640</v>
      </c>
      <c r="K150" s="1" t="s">
        <v>3638</v>
      </c>
      <c r="L150" s="91" t="str">
        <f t="shared" si="13"/>
        <v>12</v>
      </c>
      <c r="M150">
        <v>1976</v>
      </c>
      <c r="N150" t="s">
        <v>3639</v>
      </c>
      <c r="P150">
        <v>74370</v>
      </c>
      <c r="Q150">
        <v>3</v>
      </c>
    </row>
    <row r="151" spans="1:18" customFormat="1" ht="12.75" customHeight="1" x14ac:dyDescent="0.2">
      <c r="A151" s="24" t="str">
        <f t="shared" si="14"/>
        <v>14-5</v>
      </c>
      <c r="B151">
        <v>5</v>
      </c>
      <c r="C151" s="14">
        <v>1</v>
      </c>
      <c r="D151" s="71" t="str">
        <f>IF(C151=1,K!$D$1,IF(C151=2,K!$D$2,IF(C151=3,K!$D$3,IF(C151=4,K!$D$4,IF(C151=5,K!$D$5,IF(C151=6,K!$D$6,IF(C151=7,K!$D$7,IF(C151=8,K!$D$8))))))))</f>
        <v>Maaparandus</v>
      </c>
      <c r="E151" s="12" t="s">
        <v>328</v>
      </c>
      <c r="F151" s="18" t="str">
        <f>LOOKUP(E151,K!$A$1:$B$19)</f>
        <v>Rõngu vald</v>
      </c>
      <c r="G151" s="16" t="str">
        <f t="shared" si="12"/>
        <v>PP-334</v>
      </c>
      <c r="H151" s="12" t="s">
        <v>11</v>
      </c>
      <c r="I151" s="14">
        <v>334</v>
      </c>
      <c r="J151" s="1" t="s">
        <v>3292</v>
      </c>
      <c r="K151" s="1" t="s">
        <v>3285</v>
      </c>
      <c r="L151" s="91" t="str">
        <f t="shared" si="13"/>
        <v>14</v>
      </c>
      <c r="M151">
        <v>1963</v>
      </c>
      <c r="N151">
        <v>5</v>
      </c>
    </row>
    <row r="152" spans="1:18" customFormat="1" ht="12.75" customHeight="1" x14ac:dyDescent="0.2">
      <c r="A152" s="24" t="str">
        <f t="shared" si="14"/>
        <v>14-5</v>
      </c>
      <c r="B152">
        <v>5</v>
      </c>
      <c r="C152" s="14">
        <v>1</v>
      </c>
      <c r="D152" s="71" t="str">
        <f>IF(C152=1,K!$D$1,IF(C152=2,K!$D$2,IF(C152=3,K!$D$3,IF(C152=4,K!$D$4,IF(C152=5,K!$D$5,IF(C152=6,K!$D$6,IF(C152=7,K!$D$7,IF(C152=8,K!$D$8))))))))</f>
        <v>Maaparandus</v>
      </c>
      <c r="E152" s="12" t="s">
        <v>328</v>
      </c>
      <c r="F152" s="18" t="str">
        <f>LOOKUP(E152,K!$A$1:$B$19)</f>
        <v>Rõngu vald</v>
      </c>
      <c r="G152" s="16" t="str">
        <f t="shared" si="12"/>
        <v>PP-1112</v>
      </c>
      <c r="H152" s="12" t="s">
        <v>11</v>
      </c>
      <c r="I152" s="14">
        <v>1112</v>
      </c>
      <c r="J152" s="1" t="s">
        <v>3299</v>
      </c>
      <c r="K152" s="1" t="s">
        <v>3285</v>
      </c>
      <c r="L152" s="91" t="str">
        <f t="shared" si="13"/>
        <v>14</v>
      </c>
      <c r="M152">
        <v>1975</v>
      </c>
      <c r="N152">
        <v>8</v>
      </c>
      <c r="O152">
        <v>1</v>
      </c>
      <c r="P152" t="s">
        <v>1006</v>
      </c>
      <c r="Q152">
        <v>1</v>
      </c>
    </row>
    <row r="153" spans="1:18" customFormat="1" ht="12.75" customHeight="1" x14ac:dyDescent="0.2">
      <c r="A153" s="24" t="str">
        <f t="shared" si="14"/>
        <v>17-5</v>
      </c>
      <c r="B153">
        <v>5</v>
      </c>
      <c r="C153" s="14">
        <v>6</v>
      </c>
      <c r="D153" s="71" t="str">
        <f>IF(C153=1,K!$D$1,IF(C153=2,K!$D$2,IF(C153=3,K!$D$3,IF(C153=4,K!$D$4,IF(C153=5,K!$D$5,IF(C153=6,K!$D$6,IF(C153=7,K!$D$7,IF(C153=8,K!$D$8))))))))</f>
        <v>Kultuurtehnikaprojektid</v>
      </c>
      <c r="E153" s="12" t="s">
        <v>331</v>
      </c>
      <c r="F153" s="18" t="str">
        <f>LOOKUP(E153,K!$A$1:$B$19)</f>
        <v xml:space="preserve">Vara vald </v>
      </c>
      <c r="G153" s="16" t="str">
        <f t="shared" si="12"/>
        <v>MV-555</v>
      </c>
      <c r="H153" s="12" t="s">
        <v>32</v>
      </c>
      <c r="I153" s="14">
        <v>555</v>
      </c>
      <c r="J153" s="1" t="s">
        <v>1163</v>
      </c>
      <c r="K153" s="26" t="s">
        <v>4812</v>
      </c>
      <c r="L153" s="91" t="str">
        <f t="shared" si="13"/>
        <v>17</v>
      </c>
      <c r="M153">
        <v>1967</v>
      </c>
      <c r="N153">
        <v>1</v>
      </c>
      <c r="P153" t="s">
        <v>5758</v>
      </c>
    </row>
    <row r="154" spans="1:18" customFormat="1" ht="12.75" customHeight="1" x14ac:dyDescent="0.2">
      <c r="A154" s="24" t="str">
        <f t="shared" si="14"/>
        <v>12-5</v>
      </c>
      <c r="B154">
        <v>5</v>
      </c>
      <c r="C154" s="14">
        <v>1</v>
      </c>
      <c r="D154" s="71" t="str">
        <f>IF(C154=1,K!$D$1,IF(C154=2,K!$D$2,IF(C154=3,K!$D$3,IF(C154=4,K!$D$4,IF(C154=5,K!$D$5,IF(C154=6,K!$D$6,IF(C154=7,K!$D$7,IF(C154=8,K!$D$8))))))))</f>
        <v>Maaparandus</v>
      </c>
      <c r="E154" s="12" t="s">
        <v>326</v>
      </c>
      <c r="F154" s="18" t="str">
        <f>LOOKUP(E154,K!$A$1:$B$19)</f>
        <v>Puhja vald</v>
      </c>
      <c r="G154" s="16" t="str">
        <f t="shared" si="12"/>
        <v>MV-114</v>
      </c>
      <c r="H154" s="12" t="s">
        <v>32</v>
      </c>
      <c r="I154" s="14">
        <v>114</v>
      </c>
      <c r="J154" s="1" t="s">
        <v>3643</v>
      </c>
      <c r="K154" s="1" t="s">
        <v>3638</v>
      </c>
      <c r="L154" s="91" t="str">
        <f t="shared" si="13"/>
        <v>12</v>
      </c>
      <c r="M154">
        <v>1958</v>
      </c>
      <c r="N154">
        <v>3</v>
      </c>
    </row>
    <row r="155" spans="1:18" customFormat="1" ht="12.75" customHeight="1" x14ac:dyDescent="0.2">
      <c r="A155" s="24" t="str">
        <f t="shared" si="14"/>
        <v>14-5</v>
      </c>
      <c r="B155">
        <v>5</v>
      </c>
      <c r="C155" s="14">
        <v>6</v>
      </c>
      <c r="D155" s="71" t="str">
        <f>IF(C155=1,K!$D$1,IF(C155=2,K!$D$2,IF(C155=3,K!$D$3,IF(C155=4,K!$D$4,IF(C155=5,K!$D$5,IF(C155=6,K!$D$6,IF(C155=7,K!$D$7,IF(C155=8,K!$D$8))))))))</f>
        <v>Kultuurtehnikaprojektid</v>
      </c>
      <c r="E155" s="12" t="s">
        <v>328</v>
      </c>
      <c r="F155" s="18" t="str">
        <f>LOOKUP(E155,K!$A$1:$B$19)</f>
        <v>Rõngu vald</v>
      </c>
      <c r="G155" s="16" t="str">
        <f t="shared" si="12"/>
        <v>MV-1802</v>
      </c>
      <c r="H155" s="12" t="s">
        <v>32</v>
      </c>
      <c r="I155" s="14">
        <v>1802</v>
      </c>
      <c r="J155" s="1" t="s">
        <v>3294</v>
      </c>
      <c r="K155" s="1" t="s">
        <v>3285</v>
      </c>
      <c r="L155" s="91" t="str">
        <f t="shared" si="13"/>
        <v>14</v>
      </c>
      <c r="M155">
        <v>1988</v>
      </c>
      <c r="N155">
        <v>2</v>
      </c>
    </row>
    <row r="156" spans="1:18" customFormat="1" ht="25.5" customHeight="1" x14ac:dyDescent="0.2">
      <c r="A156" s="24" t="str">
        <f t="shared" si="14"/>
        <v>03-5</v>
      </c>
      <c r="B156">
        <v>5</v>
      </c>
      <c r="C156" s="14">
        <v>1</v>
      </c>
      <c r="D156" s="71" t="str">
        <f>IF(C156=1,K!$D$1,IF(C156=2,K!$D$2,IF(C156=3,K!$D$3,IF(C156=4,K!$D$4,IF(C156=5,K!$D$5,IF(C156=6,K!$D$6,IF(C156=7,K!$D$7,IF(C156=8,K!$D$8))))))))</f>
        <v>Maaparandus</v>
      </c>
      <c r="E156" s="12" t="s">
        <v>317</v>
      </c>
      <c r="F156" s="18" t="str">
        <f>LOOKUP(E156,K!$A$1:$B$19)</f>
        <v>Kambja vald</v>
      </c>
      <c r="G156" s="16" t="str">
        <f t="shared" si="12"/>
        <v>MV-66</v>
      </c>
      <c r="H156" s="12" t="s">
        <v>32</v>
      </c>
      <c r="I156" s="14">
        <v>66</v>
      </c>
      <c r="J156" s="1" t="s">
        <v>780</v>
      </c>
      <c r="K156" s="1" t="s">
        <v>1861</v>
      </c>
      <c r="L156" s="91" t="str">
        <f t="shared" si="13"/>
        <v>03</v>
      </c>
      <c r="M156">
        <v>1958</v>
      </c>
      <c r="N156">
        <v>6</v>
      </c>
    </row>
    <row r="157" spans="1:18" customFormat="1" ht="12.75" customHeight="1" x14ac:dyDescent="0.2">
      <c r="A157" s="24" t="str">
        <f t="shared" si="14"/>
        <v>04-5</v>
      </c>
      <c r="B157">
        <v>5</v>
      </c>
      <c r="C157" s="14">
        <v>1</v>
      </c>
      <c r="D157" s="71" t="str">
        <f>IF(C157=1,K!$D$1,IF(C157=2,K!$D$2,IF(C157=3,K!$D$3,IF(C157=4,K!$D$4,IF(C157=5,K!$D$5,IF(C157=6,K!$D$6,IF(C157=7,K!$D$7,IF(C157=8,K!$D$8))))))))</f>
        <v>Maaparandus</v>
      </c>
      <c r="E157" s="12" t="s">
        <v>318</v>
      </c>
      <c r="F157" s="18" t="str">
        <f>LOOKUP(E157,K!$A$1:$B$19)</f>
        <v>Konguta vald</v>
      </c>
      <c r="G157" s="16" t="str">
        <f t="shared" si="12"/>
        <v>MV-67</v>
      </c>
      <c r="H157" s="12" t="s">
        <v>32</v>
      </c>
      <c r="I157" s="14">
        <v>67</v>
      </c>
      <c r="J157" s="1" t="s">
        <v>2990</v>
      </c>
      <c r="K157" s="1" t="s">
        <v>2989</v>
      </c>
      <c r="L157" s="91" t="str">
        <f t="shared" si="13"/>
        <v>04</v>
      </c>
      <c r="M157">
        <v>1958</v>
      </c>
      <c r="N157">
        <v>7</v>
      </c>
      <c r="P157" t="s">
        <v>3010</v>
      </c>
    </row>
    <row r="158" spans="1:18" customFormat="1" ht="12" customHeight="1" x14ac:dyDescent="0.2">
      <c r="A158" s="24" t="str">
        <f t="shared" si="14"/>
        <v>03-5</v>
      </c>
      <c r="B158">
        <v>5</v>
      </c>
      <c r="C158" s="14">
        <v>1</v>
      </c>
      <c r="D158" s="71" t="str">
        <f>IF(C158=1,K!$D$1,IF(C158=2,K!$D$2,IF(C158=3,K!$D$3,IF(C158=4,K!$D$4,IF(C158=5,K!$D$5,IF(C158=6,K!$D$6,IF(C158=7,K!$D$7,IF(C158=8,K!$D$8))))))))</f>
        <v>Maaparandus</v>
      </c>
      <c r="E158" s="12" t="s">
        <v>317</v>
      </c>
      <c r="F158" s="18" t="str">
        <f>LOOKUP(E158,K!$A$1:$B$19)</f>
        <v>Kambja vald</v>
      </c>
      <c r="G158" s="16" t="str">
        <f t="shared" si="12"/>
        <v>MV-521</v>
      </c>
      <c r="H158" s="12" t="s">
        <v>32</v>
      </c>
      <c r="I158" s="14">
        <v>521</v>
      </c>
      <c r="J158" s="1" t="s">
        <v>124</v>
      </c>
      <c r="K158" s="1" t="s">
        <v>1861</v>
      </c>
      <c r="L158" s="91" t="str">
        <f t="shared" si="13"/>
        <v>03</v>
      </c>
      <c r="M158">
        <v>1966</v>
      </c>
      <c r="N158">
        <v>3</v>
      </c>
      <c r="P158">
        <v>8126</v>
      </c>
    </row>
    <row r="159" spans="1:18" customFormat="1" ht="12.75" customHeight="1" x14ac:dyDescent="0.2">
      <c r="A159" s="24" t="str">
        <f t="shared" si="14"/>
        <v>03-5</v>
      </c>
      <c r="B159">
        <v>5</v>
      </c>
      <c r="C159" s="14">
        <v>1</v>
      </c>
      <c r="D159" s="71" t="str">
        <f>IF(C159=1,K!$D$1,IF(C159=2,K!$D$2,IF(C159=3,K!$D$3,IF(C159=4,K!$D$4,IF(C159=5,K!$D$5,IF(C159=6,K!$D$6,IF(C159=7,K!$D$7,IF(C159=8,K!$D$8))))))))</f>
        <v>Maaparandus</v>
      </c>
      <c r="E159" s="12" t="s">
        <v>317</v>
      </c>
      <c r="F159" s="18" t="str">
        <f>LOOKUP(E159,K!$A$1:$B$19)</f>
        <v>Kambja vald</v>
      </c>
      <c r="G159" s="16" t="str">
        <f t="shared" si="12"/>
        <v>MV-1223</v>
      </c>
      <c r="H159" s="12" t="s">
        <v>32</v>
      </c>
      <c r="I159" s="14">
        <v>1223</v>
      </c>
      <c r="J159" s="1" t="s">
        <v>1977</v>
      </c>
      <c r="K159" s="1" t="s">
        <v>194</v>
      </c>
      <c r="L159" s="91" t="str">
        <f t="shared" si="13"/>
        <v>03</v>
      </c>
      <c r="M159">
        <v>1977</v>
      </c>
      <c r="N159">
        <v>15</v>
      </c>
    </row>
    <row r="160" spans="1:18" customFormat="1" ht="12.75" customHeight="1" x14ac:dyDescent="0.2">
      <c r="A160" s="24" t="str">
        <f t="shared" si="14"/>
        <v>12-5</v>
      </c>
      <c r="B160">
        <v>5</v>
      </c>
      <c r="C160" s="14">
        <v>2</v>
      </c>
      <c r="D160" s="71" t="str">
        <f>IF(C160=1,K!$D$1,IF(C160=2,K!$D$2,IF(C160=3,K!$D$3,IF(C160=4,K!$D$4,IF(C160=5,K!$D$5,IF(C160=6,K!$D$6,IF(C160=7,K!$D$7,IF(C160=8,K!$D$8))))))))</f>
        <v xml:space="preserve">Maaparanduse rek </v>
      </c>
      <c r="E160" s="12" t="s">
        <v>326</v>
      </c>
      <c r="F160" s="18" t="str">
        <f>LOOKUP(E160,K!$A$1:$B$19)</f>
        <v>Puhja vald</v>
      </c>
      <c r="G160" s="16" t="str">
        <f t="shared" si="12"/>
        <v>KR-19</v>
      </c>
      <c r="H160" s="12" t="s">
        <v>37</v>
      </c>
      <c r="I160" s="14">
        <v>19</v>
      </c>
      <c r="J160" s="1" t="s">
        <v>3642</v>
      </c>
      <c r="K160" s="1" t="s">
        <v>3638</v>
      </c>
      <c r="L160" s="91" t="str">
        <f t="shared" si="13"/>
        <v>12</v>
      </c>
      <c r="M160">
        <v>1965</v>
      </c>
      <c r="N160">
        <v>1</v>
      </c>
    </row>
    <row r="161" spans="1:18" customFormat="1" ht="25.5" customHeight="1" x14ac:dyDescent="0.2">
      <c r="A161" s="24" t="str">
        <f t="shared" si="14"/>
        <v>12-5</v>
      </c>
      <c r="B161">
        <v>5</v>
      </c>
      <c r="C161" s="14">
        <v>2</v>
      </c>
      <c r="D161" s="71" t="str">
        <f>IF(C161=1,K!$D$1,IF(C161=2,K!$D$2,IF(C161=3,K!$D$3,IF(C161=4,K!$D$4,IF(C161=5,K!$D$5,IF(C161=6,K!$D$6,IF(C161=7,K!$D$7,IF(C161=8,K!$D$8))))))))</f>
        <v xml:space="preserve">Maaparanduse rek </v>
      </c>
      <c r="E161" s="12" t="s">
        <v>326</v>
      </c>
      <c r="F161" s="18" t="str">
        <f>LOOKUP(E161,K!$A$1:$B$19)</f>
        <v>Puhja vald</v>
      </c>
      <c r="G161" s="16" t="str">
        <f t="shared" ref="G161:G171" si="15">CONCATENATE(H161,"-",I161)</f>
        <v>KR-72</v>
      </c>
      <c r="H161" s="12" t="s">
        <v>37</v>
      </c>
      <c r="I161" s="14">
        <v>72</v>
      </c>
      <c r="J161" s="1" t="s">
        <v>3641</v>
      </c>
      <c r="K161" s="1" t="s">
        <v>3638</v>
      </c>
      <c r="L161" s="91" t="str">
        <f t="shared" si="13"/>
        <v>12</v>
      </c>
      <c r="M161">
        <v>1970</v>
      </c>
      <c r="N161">
        <v>1</v>
      </c>
    </row>
    <row r="162" spans="1:18" customFormat="1" ht="25.5" customHeight="1" x14ac:dyDescent="0.2">
      <c r="A162" s="24" t="str">
        <f t="shared" si="14"/>
        <v>08-5</v>
      </c>
      <c r="B162">
        <v>5</v>
      </c>
      <c r="C162" s="9">
        <v>1</v>
      </c>
      <c r="D162" s="71" t="str">
        <f>IF(C162=1,K!$D$1,IF(C162=2,K!$D$2,IF(C162=3,K!$D$3,IF(C162=4,K!$D$4,IF(C162=5,K!$D$5,IF(C162=6,K!$D$6,IF(C162=7,K!$D$7,IF(C162=8,K!$D$8))))))))</f>
        <v>Maaparandus</v>
      </c>
      <c r="E162" s="12" t="s">
        <v>322</v>
      </c>
      <c r="F162" s="18" t="str">
        <f>LOOKUP(E162,K!$A$1:$B$19)</f>
        <v>Mäksa vald</v>
      </c>
      <c r="G162" s="16" t="str">
        <f t="shared" si="15"/>
        <v>PP-741</v>
      </c>
      <c r="H162" s="12" t="s">
        <v>11</v>
      </c>
      <c r="I162" s="14" t="s">
        <v>2323</v>
      </c>
      <c r="J162" s="1" t="s">
        <v>2324</v>
      </c>
      <c r="K162" s="1" t="s">
        <v>2320</v>
      </c>
      <c r="L162" s="91" t="str">
        <f t="shared" ref="L162:L171" si="16">E162</f>
        <v>08</v>
      </c>
      <c r="M162">
        <v>1971</v>
      </c>
      <c r="N162">
        <v>5</v>
      </c>
    </row>
    <row r="163" spans="1:18" customFormat="1" ht="12.75" customHeight="1" x14ac:dyDescent="0.2">
      <c r="A163" s="24" t="str">
        <f t="shared" si="14"/>
        <v>08-5</v>
      </c>
      <c r="B163">
        <v>5</v>
      </c>
      <c r="C163" s="9">
        <v>1</v>
      </c>
      <c r="D163" s="71" t="str">
        <f>IF(C163=1,K!$D$1,IF(C163=2,K!$D$2,IF(C163=3,K!$D$3,IF(C163=4,K!$D$4,IF(C163=5,K!$D$5,IF(C163=6,K!$D$6,IF(C163=7,K!$D$7,IF(C163=8,K!$D$8))))))))</f>
        <v>Maaparandus</v>
      </c>
      <c r="E163" s="12" t="s">
        <v>322</v>
      </c>
      <c r="F163" s="18" t="str">
        <f>LOOKUP(E163,K!$A$1:$B$19)</f>
        <v>Mäksa vald</v>
      </c>
      <c r="G163" s="16" t="str">
        <f t="shared" si="15"/>
        <v>PP-741</v>
      </c>
      <c r="H163" s="12" t="s">
        <v>11</v>
      </c>
      <c r="I163" s="14" t="s">
        <v>2323</v>
      </c>
      <c r="J163" s="1" t="s">
        <v>2327</v>
      </c>
      <c r="K163" s="1" t="s">
        <v>2320</v>
      </c>
      <c r="L163" s="91" t="str">
        <f t="shared" si="16"/>
        <v>08</v>
      </c>
      <c r="M163">
        <v>1969</v>
      </c>
      <c r="N163">
        <v>8</v>
      </c>
    </row>
    <row r="164" spans="1:18" customFormat="1" ht="14.25" customHeight="1" x14ac:dyDescent="0.2">
      <c r="A164" s="24" t="str">
        <f t="shared" si="14"/>
        <v>18-5</v>
      </c>
      <c r="B164">
        <v>5</v>
      </c>
      <c r="C164" s="9">
        <v>1</v>
      </c>
      <c r="D164" s="71" t="str">
        <f>IF(C164=1,K!$D$1,IF(C164=2,K!$D$2,IF(C164=3,K!$D$3,IF(C164=4,K!$D$4,IF(C164=5,K!$D$5,IF(C164=6,K!$D$6,IF(C164=7,K!$D$7,IF(C164=8,K!$D$8))))))))</f>
        <v>Maaparandus</v>
      </c>
      <c r="E164" s="12" t="s">
        <v>332</v>
      </c>
      <c r="F164" s="18" t="str">
        <f>LOOKUP(E164,K!$A$1:$B$19)</f>
        <v>Võnnu vald</v>
      </c>
      <c r="G164" s="16" t="str">
        <f t="shared" si="15"/>
        <v>PP-1478</v>
      </c>
      <c r="H164" s="12" t="s">
        <v>11</v>
      </c>
      <c r="I164" s="14" t="s">
        <v>2578</v>
      </c>
      <c r="J164" s="1" t="s">
        <v>2579</v>
      </c>
      <c r="K164" s="1" t="s">
        <v>2562</v>
      </c>
      <c r="L164" s="91" t="str">
        <f t="shared" si="16"/>
        <v>18</v>
      </c>
      <c r="M164">
        <v>1985</v>
      </c>
      <c r="N164">
        <v>16</v>
      </c>
    </row>
    <row r="165" spans="1:18" customFormat="1" ht="12.75" customHeight="1" x14ac:dyDescent="0.2">
      <c r="A165" s="24" t="str">
        <f t="shared" si="14"/>
        <v>18-5</v>
      </c>
      <c r="B165">
        <v>5</v>
      </c>
      <c r="C165" s="9">
        <v>1</v>
      </c>
      <c r="D165" s="71" t="str">
        <f>IF(C165=1,K!$D$1,IF(C165=2,K!$D$2,IF(C165=3,K!$D$3,IF(C165=4,K!$D$4,IF(C165=5,K!$D$5,IF(C165=6,K!$D$6,IF(C165=7,K!$D$7,IF(C165=8,K!$D$8))))))))</f>
        <v>Maaparandus</v>
      </c>
      <c r="E165" s="12" t="s">
        <v>332</v>
      </c>
      <c r="F165" s="18" t="str">
        <f>LOOKUP(E165,K!$A$1:$B$19)</f>
        <v>Võnnu vald</v>
      </c>
      <c r="G165" s="16" t="str">
        <f t="shared" si="15"/>
        <v>PP-1478 EG</v>
      </c>
      <c r="H165" s="12" t="s">
        <v>11</v>
      </c>
      <c r="I165" s="14" t="s">
        <v>2590</v>
      </c>
      <c r="J165" s="1" t="s">
        <v>2591</v>
      </c>
      <c r="K165" s="1" t="s">
        <v>2592</v>
      </c>
      <c r="L165" s="91" t="str">
        <f t="shared" si="16"/>
        <v>18</v>
      </c>
      <c r="M165">
        <v>1985</v>
      </c>
      <c r="N165">
        <v>5</v>
      </c>
    </row>
    <row r="166" spans="1:18" customFormat="1" ht="12.75" customHeight="1" x14ac:dyDescent="0.2">
      <c r="A166" s="24" t="str">
        <f t="shared" si="14"/>
        <v>14-5</v>
      </c>
      <c r="B166">
        <v>5</v>
      </c>
      <c r="C166" s="9">
        <v>2</v>
      </c>
      <c r="D166" s="71" t="str">
        <f>IF(C166=1,K!$D$1,IF(C166=2,K!$D$2,IF(C166=3,K!$D$3,IF(C166=4,K!$D$4,IF(C166=5,K!$D$5,IF(C166=6,K!$D$6,IF(C166=7,K!$D$7,IF(C166=8,K!$D$8))))))))</f>
        <v xml:space="preserve">Maaparanduse rek </v>
      </c>
      <c r="E166" s="12" t="s">
        <v>328</v>
      </c>
      <c r="F166" s="18" t="str">
        <f>LOOKUP(E166,K!$A$1:$B$19)</f>
        <v>Rõngu vald</v>
      </c>
      <c r="G166" s="16" t="str">
        <f t="shared" si="15"/>
        <v>PK-202</v>
      </c>
      <c r="H166" s="12" t="s">
        <v>34</v>
      </c>
      <c r="I166" s="14" t="s">
        <v>3295</v>
      </c>
      <c r="J166" s="1" t="s">
        <v>3296</v>
      </c>
      <c r="K166" s="1" t="s">
        <v>3285</v>
      </c>
      <c r="L166" s="91" t="str">
        <f t="shared" si="16"/>
        <v>14</v>
      </c>
      <c r="M166">
        <v>1964</v>
      </c>
      <c r="N166">
        <v>3</v>
      </c>
      <c r="P166">
        <v>77118</v>
      </c>
    </row>
    <row r="167" spans="1:18" customFormat="1" ht="12.75" customHeight="1" x14ac:dyDescent="0.2">
      <c r="A167" s="24" t="str">
        <f t="shared" ref="A167:A171" si="17">CONCATENATE(E167,"-",B167)</f>
        <v>14-5</v>
      </c>
      <c r="B167">
        <v>5</v>
      </c>
      <c r="C167" s="9">
        <v>1</v>
      </c>
      <c r="D167" s="71" t="str">
        <f>IF(C167=1,K!$D$1,IF(C167=2,K!$D$2,IF(C167=3,K!$D$3,IF(C167=4,K!$D$4,IF(C167=5,K!$D$5,IF(C167=6,K!$D$6,IF(C167=7,K!$D$7,IF(C167=8,K!$D$8))))))))</f>
        <v>Maaparandus</v>
      </c>
      <c r="E167" s="12" t="s">
        <v>328</v>
      </c>
      <c r="F167" s="18" t="str">
        <f>LOOKUP(E167,K!$A$1:$B$19)</f>
        <v>Rõngu vald</v>
      </c>
      <c r="G167" s="16" t="str">
        <f t="shared" si="15"/>
        <v>PP-1112 ÜP</v>
      </c>
      <c r="H167" s="12" t="s">
        <v>11</v>
      </c>
      <c r="I167" s="14" t="s">
        <v>3300</v>
      </c>
      <c r="J167" s="1" t="s">
        <v>3301</v>
      </c>
      <c r="K167" s="1" t="s">
        <v>3285</v>
      </c>
      <c r="L167" s="91" t="str">
        <f t="shared" si="16"/>
        <v>14</v>
      </c>
      <c r="M167">
        <v>1978</v>
      </c>
      <c r="N167">
        <v>3</v>
      </c>
    </row>
    <row r="168" spans="1:18" customFormat="1" ht="12.75" customHeight="1" x14ac:dyDescent="0.2">
      <c r="A168" s="24" t="str">
        <f t="shared" si="17"/>
        <v>13-5</v>
      </c>
      <c r="B168">
        <v>5</v>
      </c>
      <c r="C168" s="9">
        <v>6</v>
      </c>
      <c r="D168" s="71" t="str">
        <f>IF(C168=1,K!$D$1,IF(C168=2,K!$D$2,IF(C168=3,K!$D$3,IF(C168=4,K!$D$4,IF(C168=5,K!$D$5,IF(C168=6,K!$D$6,IF(C168=7,K!$D$7,IF(C168=8,K!$D$8))))))))</f>
        <v>Kultuurtehnikaprojektid</v>
      </c>
      <c r="E168" s="12" t="s">
        <v>327</v>
      </c>
      <c r="F168" s="18" t="str">
        <f>LOOKUP(E168,K!$A$1:$B$19)</f>
        <v>Rannu vald</v>
      </c>
      <c r="G168" s="16" t="str">
        <f t="shared" si="15"/>
        <v>MV-1362</v>
      </c>
      <c r="H168" s="12" t="s">
        <v>32</v>
      </c>
      <c r="I168" s="14" t="s">
        <v>4039</v>
      </c>
      <c r="J168" s="1" t="s">
        <v>4040</v>
      </c>
      <c r="K168" s="1" t="s">
        <v>4035</v>
      </c>
      <c r="L168" s="91" t="str">
        <f t="shared" si="16"/>
        <v>13</v>
      </c>
      <c r="M168">
        <v>1980</v>
      </c>
      <c r="N168">
        <v>3</v>
      </c>
    </row>
    <row r="169" spans="1:18" customFormat="1" ht="12.75" customHeight="1" x14ac:dyDescent="0.2">
      <c r="A169" s="24" t="str">
        <f t="shared" si="17"/>
        <v>13-5</v>
      </c>
      <c r="B169">
        <v>5</v>
      </c>
      <c r="C169" s="9">
        <v>1</v>
      </c>
      <c r="D169" s="71" t="str">
        <f>IF(C169=1,K!$D$1,IF(C169=2,K!$D$2,IF(C169=3,K!$D$3,IF(C169=4,K!$D$4,IF(C169=5,K!$D$5,IF(C169=6,K!$D$6,IF(C169=7,K!$D$7,IF(C169=8,K!$D$8))))))))</f>
        <v>Maaparandus</v>
      </c>
      <c r="E169" s="12" t="s">
        <v>327</v>
      </c>
      <c r="F169" s="18" t="str">
        <f>LOOKUP(E169,K!$A$1:$B$19)</f>
        <v>Rannu vald</v>
      </c>
      <c r="G169" s="16" t="str">
        <f t="shared" si="15"/>
        <v>PP-732</v>
      </c>
      <c r="H169" s="12" t="s">
        <v>11</v>
      </c>
      <c r="I169" s="14" t="s">
        <v>4041</v>
      </c>
      <c r="J169" s="1" t="s">
        <v>4042</v>
      </c>
      <c r="K169" s="1" t="s">
        <v>4035</v>
      </c>
      <c r="L169" s="91" t="str">
        <f t="shared" si="16"/>
        <v>13</v>
      </c>
      <c r="M169">
        <v>1969</v>
      </c>
      <c r="N169">
        <v>15</v>
      </c>
    </row>
    <row r="170" spans="1:18" customFormat="1" ht="12.75" customHeight="1" x14ac:dyDescent="0.2">
      <c r="A170" s="24" t="str">
        <f t="shared" si="17"/>
        <v>15-5</v>
      </c>
      <c r="B170">
        <v>5</v>
      </c>
      <c r="C170" s="9">
        <v>7</v>
      </c>
      <c r="D170" s="71" t="str">
        <f>IF(C170=1,K!$D$1,IF(C170=2,K!$D$2,IF(C170=3,K!$D$3,IF(C170=4,K!$D$4,IF(C170=5,K!$D$5,IF(C170=6,K!$D$6,IF(C170=7,K!$D$7,IF(C170=8,K!$D$8))))))))</f>
        <v>Ehitusgeoloogia aruanne</v>
      </c>
      <c r="E170" s="12" t="s">
        <v>329</v>
      </c>
      <c r="F170" s="18" t="str">
        <f>LOOKUP(E170,K!$A$1:$B$19)</f>
        <v>Tartu vald</v>
      </c>
      <c r="G170" s="16" t="str">
        <f t="shared" si="15"/>
        <v>PP-1208</v>
      </c>
      <c r="H170" s="12" t="s">
        <v>11</v>
      </c>
      <c r="I170" s="14" t="s">
        <v>4707</v>
      </c>
      <c r="J170" s="1" t="s">
        <v>4708</v>
      </c>
      <c r="K170" s="1" t="s">
        <v>4705</v>
      </c>
      <c r="L170" s="91" t="str">
        <f t="shared" si="16"/>
        <v>15</v>
      </c>
      <c r="M170">
        <v>1977</v>
      </c>
      <c r="N170">
        <v>12</v>
      </c>
    </row>
    <row r="171" spans="1:18" customFormat="1" ht="25.5" customHeight="1" x14ac:dyDescent="0.2">
      <c r="A171" s="24" t="str">
        <f t="shared" si="17"/>
        <v>17-5</v>
      </c>
      <c r="B171">
        <v>5</v>
      </c>
      <c r="C171" s="14">
        <v>1</v>
      </c>
      <c r="D171" s="71" t="str">
        <f>IF(C171=1,K!$D$1,IF(C171=2,K!$D$2,IF(C171=3,K!$D$3,IF(C171=4,K!$D$4,IF(C171=5,K!$D$5,IF(C171=6,K!$D$6,IF(C171=7,K!$D$7,IF(C171=8,K!$D$8))))))))</f>
        <v>Maaparandus</v>
      </c>
      <c r="E171" s="12" t="s">
        <v>331</v>
      </c>
      <c r="F171" s="18" t="str">
        <f>LOOKUP(E171,K!$A$1:$B$19)</f>
        <v xml:space="preserve">Vara vald </v>
      </c>
      <c r="G171" s="16" t="str">
        <f t="shared" si="15"/>
        <v>PP-1044</v>
      </c>
      <c r="H171" s="12" t="s">
        <v>11</v>
      </c>
      <c r="I171" s="14">
        <v>1044</v>
      </c>
      <c r="J171" s="1" t="s">
        <v>5757</v>
      </c>
      <c r="K171" s="1" t="s">
        <v>4812</v>
      </c>
      <c r="L171" s="91" t="str">
        <f t="shared" si="16"/>
        <v>17</v>
      </c>
      <c r="M171">
        <v>1974</v>
      </c>
      <c r="N171">
        <v>7</v>
      </c>
      <c r="P171">
        <v>73362</v>
      </c>
      <c r="Q171">
        <v>1</v>
      </c>
      <c r="R171" t="s">
        <v>4916</v>
      </c>
    </row>
    <row r="172" spans="1:18" ht="12.75" customHeight="1" x14ac:dyDescent="0.2">
      <c r="A172" s="69" t="s">
        <v>5121</v>
      </c>
      <c r="B172" s="52">
        <v>6</v>
      </c>
      <c r="C172" s="70">
        <v>1</v>
      </c>
      <c r="D172" s="71" t="str">
        <f>IF(C172=1,K!$D$1,IF(C172=2,K!$D$2,IF(C172=3,K!$D$3,IF(C172=4,K!$D$4,IF(C172=5,K!$D$5,IF(C172=6,K!$D$6,IF(C172=7,K!$D$7,IF(C172=8,K!$D$8))))))))</f>
        <v>Maaparandus</v>
      </c>
      <c r="E172" s="72" t="s">
        <v>333</v>
      </c>
      <c r="F172" s="73" t="s">
        <v>5090</v>
      </c>
      <c r="G172" s="74" t="s">
        <v>5122</v>
      </c>
      <c r="H172" s="72" t="s">
        <v>11</v>
      </c>
      <c r="I172" s="70">
        <v>623</v>
      </c>
      <c r="J172" s="75" t="s">
        <v>5123</v>
      </c>
      <c r="K172" s="75" t="s">
        <v>5119</v>
      </c>
      <c r="L172" s="90" t="s">
        <v>333</v>
      </c>
      <c r="M172" s="52">
        <v>1968</v>
      </c>
      <c r="N172" s="52">
        <v>4</v>
      </c>
      <c r="P172" s="52">
        <v>63288</v>
      </c>
    </row>
    <row r="173" spans="1:18" ht="12.75" customHeight="1" x14ac:dyDescent="0.2">
      <c r="A173" s="69" t="str">
        <f t="shared" ref="A173:A236" si="18">CONCATENATE(E173,"-",B173)</f>
        <v>19-6</v>
      </c>
      <c r="B173" s="52">
        <v>6</v>
      </c>
      <c r="C173" s="70">
        <v>5</v>
      </c>
      <c r="D173" s="71" t="str">
        <f>IF(C173=1,K!$D$1,IF(C173=2,K!$D$2,IF(C173=3,K!$D$3,IF(C173=4,K!$D$4,IF(C173=5,K!$D$5,IF(C173=6,K!$D$6,IF(C173=7,K!$D$7,IF(C173=8,K!$D$8))))))))</f>
        <v>Muud maap.ehit.projektid</v>
      </c>
      <c r="E173" s="72" t="s">
        <v>333</v>
      </c>
      <c r="F173" s="73" t="str">
        <f>LOOKUP(E173,K!$A$1:$B$19)</f>
        <v>Ülenurme vald</v>
      </c>
      <c r="G173" s="74" t="str">
        <f t="shared" ref="G173:G236" si="19">CONCATENATE(H173,"-",I173)</f>
        <v>PP-1600</v>
      </c>
      <c r="H173" s="72" t="s">
        <v>11</v>
      </c>
      <c r="I173" s="70">
        <v>1600</v>
      </c>
      <c r="J173" s="75" t="s">
        <v>1445</v>
      </c>
      <c r="K173" s="75" t="s">
        <v>5119</v>
      </c>
      <c r="L173" s="90" t="str">
        <f t="shared" ref="L173:L204" si="20">E173</f>
        <v>19</v>
      </c>
      <c r="N173" s="52">
        <v>3</v>
      </c>
      <c r="P173" s="52">
        <v>69383</v>
      </c>
      <c r="Q173" s="52">
        <v>3</v>
      </c>
    </row>
    <row r="174" spans="1:18" customFormat="1" ht="12.75" customHeight="1" x14ac:dyDescent="0.2">
      <c r="A174" s="24" t="str">
        <f t="shared" si="18"/>
        <v>15-6</v>
      </c>
      <c r="B174">
        <v>6</v>
      </c>
      <c r="C174" s="14">
        <v>1</v>
      </c>
      <c r="D174" s="71" t="str">
        <f>IF(C174=1,K!$D$1,IF(C174=2,K!$D$2,IF(C174=3,K!$D$3,IF(C174=4,K!$D$4,IF(C174=5,K!$D$5,IF(C174=6,K!$D$6,IF(C174=7,K!$D$7,IF(C174=8,K!$D$8))))))))</f>
        <v>Maaparandus</v>
      </c>
      <c r="E174" s="12" t="s">
        <v>329</v>
      </c>
      <c r="F174" s="18" t="str">
        <f>LOOKUP(E174,K!$A$1:$B$19)</f>
        <v>Tartu vald</v>
      </c>
      <c r="G174" s="16" t="str">
        <f t="shared" si="19"/>
        <v>PP-1569</v>
      </c>
      <c r="H174" s="12" t="s">
        <v>11</v>
      </c>
      <c r="I174" s="14">
        <v>1569</v>
      </c>
      <c r="J174" s="1" t="s">
        <v>4718</v>
      </c>
      <c r="K174" s="1" t="s">
        <v>4715</v>
      </c>
      <c r="L174" s="91" t="str">
        <f t="shared" si="20"/>
        <v>15</v>
      </c>
      <c r="M174">
        <v>1987</v>
      </c>
      <c r="N174">
        <v>3</v>
      </c>
    </row>
    <row r="175" spans="1:18" customFormat="1" ht="25.5" customHeight="1" x14ac:dyDescent="0.2">
      <c r="A175" s="24" t="str">
        <f t="shared" si="18"/>
        <v>15-6</v>
      </c>
      <c r="B175">
        <v>6</v>
      </c>
      <c r="C175" s="14">
        <v>2</v>
      </c>
      <c r="D175" s="71" t="str">
        <f>IF(C175=1,K!$D$1,IF(C175=2,K!$D$2,IF(C175=3,K!$D$3,IF(C175=4,K!$D$4,IF(C175=5,K!$D$5,IF(C175=6,K!$D$6,IF(C175=7,K!$D$7,IF(C175=8,K!$D$8))))))))</f>
        <v xml:space="preserve">Maaparanduse rek </v>
      </c>
      <c r="E175" s="12" t="s">
        <v>329</v>
      </c>
      <c r="F175" s="18" t="str">
        <f>LOOKUP(E175,K!$A$1:$B$19)</f>
        <v>Tartu vald</v>
      </c>
      <c r="G175" s="16" t="str">
        <f t="shared" si="19"/>
        <v>PP-1591</v>
      </c>
      <c r="H175" s="12" t="s">
        <v>11</v>
      </c>
      <c r="I175" s="14">
        <v>1591</v>
      </c>
      <c r="J175" s="1" t="s">
        <v>4719</v>
      </c>
      <c r="K175" s="1" t="s">
        <v>4715</v>
      </c>
      <c r="L175" s="91" t="str">
        <f t="shared" si="20"/>
        <v>15</v>
      </c>
      <c r="M175">
        <v>1988</v>
      </c>
      <c r="N175">
        <v>7</v>
      </c>
    </row>
    <row r="176" spans="1:18" customFormat="1" ht="12.75" customHeight="1" x14ac:dyDescent="0.2">
      <c r="A176" s="24" t="str">
        <f t="shared" si="18"/>
        <v>04-6</v>
      </c>
      <c r="B176">
        <v>6</v>
      </c>
      <c r="C176" s="14">
        <v>1</v>
      </c>
      <c r="D176" s="71" t="str">
        <f>IF(C176=1,K!$D$1,IF(C176=2,K!$D$2,IF(C176=3,K!$D$3,IF(C176=4,K!$D$4,IF(C176=5,K!$D$5,IF(C176=6,K!$D$6,IF(C176=7,K!$D$7,IF(C176=8,K!$D$8))))))))</f>
        <v>Maaparandus</v>
      </c>
      <c r="E176" s="12" t="s">
        <v>318</v>
      </c>
      <c r="F176" s="18" t="str">
        <f>LOOKUP(E176,K!$A$1:$B$19)</f>
        <v>Konguta vald</v>
      </c>
      <c r="G176" s="16" t="str">
        <f t="shared" si="19"/>
        <v>PP-216</v>
      </c>
      <c r="H176" s="12" t="s">
        <v>11</v>
      </c>
      <c r="I176" s="14">
        <v>216</v>
      </c>
      <c r="J176" s="1" t="s">
        <v>526</v>
      </c>
      <c r="K176" s="1" t="s">
        <v>3030</v>
      </c>
      <c r="L176" s="91" t="str">
        <f t="shared" si="20"/>
        <v>04</v>
      </c>
      <c r="M176">
        <v>1961</v>
      </c>
      <c r="N176">
        <v>6</v>
      </c>
    </row>
    <row r="177" spans="1:17" customFormat="1" ht="25.5" customHeight="1" x14ac:dyDescent="0.2">
      <c r="A177" s="24" t="str">
        <f t="shared" si="18"/>
        <v>02-6</v>
      </c>
      <c r="B177">
        <v>6</v>
      </c>
      <c r="C177" s="14">
        <v>1</v>
      </c>
      <c r="D177" s="71" t="str">
        <f>IF(C177=1,K!$D$1,IF(C177=2,K!$D$2,IF(C177=3,K!$D$3,IF(C177=4,K!$D$4,IF(C177=5,K!$D$5,IF(C177=6,K!$D$6,IF(C177=7,K!$D$7,IF(C177=8,K!$D$8))))))))</f>
        <v>Maaparandus</v>
      </c>
      <c r="E177" s="12" t="s">
        <v>294</v>
      </c>
      <c r="F177" s="18" t="str">
        <f>LOOKUP(E177,K!$A$1:$B$19)</f>
        <v>Haaslava vald</v>
      </c>
      <c r="G177" s="16" t="str">
        <f t="shared" si="19"/>
        <v>PP-359</v>
      </c>
      <c r="H177" s="12" t="s">
        <v>11</v>
      </c>
      <c r="I177" s="14">
        <v>359</v>
      </c>
      <c r="J177" s="1" t="s">
        <v>1970</v>
      </c>
      <c r="K177" s="1" t="s">
        <v>1971</v>
      </c>
      <c r="L177" s="91" t="str">
        <f t="shared" si="20"/>
        <v>02</v>
      </c>
      <c r="M177">
        <v>1963</v>
      </c>
      <c r="N177">
        <v>5</v>
      </c>
      <c r="P177" t="s">
        <v>5138</v>
      </c>
    </row>
    <row r="178" spans="1:17" customFormat="1" ht="25.5" customHeight="1" x14ac:dyDescent="0.2">
      <c r="A178" s="24" t="str">
        <f t="shared" si="18"/>
        <v>08-6</v>
      </c>
      <c r="B178">
        <v>6</v>
      </c>
      <c r="C178" s="14">
        <v>1</v>
      </c>
      <c r="D178" s="71" t="str">
        <f>IF(C178=1,K!$D$1,IF(C178=2,K!$D$2,IF(C178=3,K!$D$3,IF(C178=4,K!$D$4,IF(C178=5,K!$D$5,IF(C178=6,K!$D$6,IF(C178=7,K!$D$7,IF(C178=8,K!$D$8))))))))</f>
        <v>Maaparandus</v>
      </c>
      <c r="E178" s="12" t="s">
        <v>322</v>
      </c>
      <c r="F178" s="18" t="str">
        <f>LOOKUP(E178,K!$A$1:$B$19)</f>
        <v>Mäksa vald</v>
      </c>
      <c r="G178" s="16" t="str">
        <f t="shared" si="19"/>
        <v>PP-473</v>
      </c>
      <c r="H178" s="12" t="s">
        <v>11</v>
      </c>
      <c r="I178" s="14">
        <v>473</v>
      </c>
      <c r="J178" s="1" t="s">
        <v>2343</v>
      </c>
      <c r="K178" s="1" t="s">
        <v>2337</v>
      </c>
      <c r="L178" s="91" t="str">
        <f t="shared" si="20"/>
        <v>08</v>
      </c>
      <c r="M178">
        <v>1965</v>
      </c>
      <c r="N178">
        <v>6</v>
      </c>
    </row>
    <row r="179" spans="1:17" customFormat="1" ht="25.5" customHeight="1" x14ac:dyDescent="0.2">
      <c r="A179" s="24" t="str">
        <f t="shared" si="18"/>
        <v>17-6</v>
      </c>
      <c r="B179">
        <v>6</v>
      </c>
      <c r="C179" s="14">
        <v>1</v>
      </c>
      <c r="D179" s="71" t="str">
        <f>IF(C179=1,K!$D$1,IF(C179=2,K!$D$2,IF(C179=3,K!$D$3,IF(C179=4,K!$D$4,IF(C179=5,K!$D$5,IF(C179=6,K!$D$6,IF(C179=7,K!$D$7,IF(C179=8,K!$D$8))))))))</f>
        <v>Maaparandus</v>
      </c>
      <c r="E179" s="12" t="s">
        <v>331</v>
      </c>
      <c r="F179" s="18" t="str">
        <f>LOOKUP(E179,K!$A$1:$B$19)</f>
        <v xml:space="preserve">Vara vald </v>
      </c>
      <c r="G179" s="16" t="str">
        <f t="shared" si="19"/>
        <v>PP-900</v>
      </c>
      <c r="H179" s="12" t="s">
        <v>11</v>
      </c>
      <c r="I179" s="14">
        <v>900</v>
      </c>
      <c r="J179" s="1" t="s">
        <v>1467</v>
      </c>
      <c r="K179" s="26" t="s">
        <v>4821</v>
      </c>
      <c r="L179" s="91" t="str">
        <f t="shared" si="20"/>
        <v>17</v>
      </c>
      <c r="M179">
        <v>1971</v>
      </c>
      <c r="N179">
        <v>9</v>
      </c>
      <c r="P179" t="s">
        <v>5285</v>
      </c>
    </row>
    <row r="180" spans="1:17" customFormat="1" ht="25.5" customHeight="1" x14ac:dyDescent="0.2">
      <c r="A180" s="24" t="str">
        <f t="shared" si="18"/>
        <v>17-6</v>
      </c>
      <c r="B180">
        <v>6</v>
      </c>
      <c r="C180" s="14">
        <v>1</v>
      </c>
      <c r="D180" s="71" t="str">
        <f>IF(C180=1,K!$D$1,IF(C180=2,K!$D$2,IF(C180=3,K!$D$3,IF(C180=4,K!$D$4,IF(C180=5,K!$D$5,IF(C180=6,K!$D$6,IF(C180=7,K!$D$7,IF(C180=8,K!$D$8))))))))</f>
        <v>Maaparandus</v>
      </c>
      <c r="E180" s="12" t="s">
        <v>331</v>
      </c>
      <c r="F180" s="18" t="str">
        <f>LOOKUP(E180,K!$A$1:$B$19)</f>
        <v xml:space="preserve">Vara vald </v>
      </c>
      <c r="G180" s="16" t="str">
        <f t="shared" si="19"/>
        <v>PP-1139</v>
      </c>
      <c r="H180" s="12" t="s">
        <v>11</v>
      </c>
      <c r="I180" s="14">
        <v>1139</v>
      </c>
      <c r="J180" s="1" t="s">
        <v>1478</v>
      </c>
      <c r="K180" s="26" t="s">
        <v>4821</v>
      </c>
      <c r="L180" s="91" t="str">
        <f t="shared" si="20"/>
        <v>17</v>
      </c>
      <c r="M180">
        <v>1975</v>
      </c>
      <c r="N180">
        <v>14</v>
      </c>
      <c r="P180" t="s">
        <v>5284</v>
      </c>
    </row>
    <row r="181" spans="1:17" customFormat="1" ht="12.75" customHeight="1" x14ac:dyDescent="0.2">
      <c r="A181" s="24" t="str">
        <f t="shared" si="18"/>
        <v>12-6</v>
      </c>
      <c r="B181">
        <v>6</v>
      </c>
      <c r="C181" s="14">
        <v>1</v>
      </c>
      <c r="D181" s="71" t="str">
        <f>IF(C181=1,K!$D$1,IF(C181=2,K!$D$2,IF(C181=3,K!$D$3,IF(C181=4,K!$D$4,IF(C181=5,K!$D$5,IF(C181=6,K!$D$6,IF(C181=7,K!$D$7,IF(C181=8,K!$D$8))))))))</f>
        <v>Maaparandus</v>
      </c>
      <c r="E181" s="12" t="s">
        <v>326</v>
      </c>
      <c r="F181" s="18" t="str">
        <f>LOOKUP(E181,K!$A$1:$B$19)</f>
        <v>Puhja vald</v>
      </c>
      <c r="G181" s="16" t="str">
        <f t="shared" si="19"/>
        <v>PP-947</v>
      </c>
      <c r="H181" s="12" t="s">
        <v>11</v>
      </c>
      <c r="I181" s="14">
        <v>947</v>
      </c>
      <c r="J181" s="1" t="s">
        <v>3649</v>
      </c>
      <c r="K181" s="1" t="s">
        <v>3647</v>
      </c>
      <c r="L181" s="91" t="str">
        <f t="shared" si="20"/>
        <v>12</v>
      </c>
      <c r="M181">
        <v>1972</v>
      </c>
      <c r="N181">
        <v>15</v>
      </c>
    </row>
    <row r="182" spans="1:17" customFormat="1" ht="12.75" customHeight="1" x14ac:dyDescent="0.2">
      <c r="A182" s="24" t="str">
        <f t="shared" si="18"/>
        <v>03-6</v>
      </c>
      <c r="B182">
        <v>6</v>
      </c>
      <c r="C182" s="14">
        <v>1</v>
      </c>
      <c r="D182" s="71" t="str">
        <f>IF(C182=1,K!$D$1,IF(C182=2,K!$D$2,IF(C182=3,K!$D$3,IF(C182=4,K!$D$4,IF(C182=5,K!$D$5,IF(C182=6,K!$D$6,IF(C182=7,K!$D$7,IF(C182=8,K!$D$8))))))))</f>
        <v>Maaparandus</v>
      </c>
      <c r="E182" s="12" t="s">
        <v>317</v>
      </c>
      <c r="F182" s="18" t="str">
        <f>LOOKUP(E182,K!$A$1:$B$19)</f>
        <v>Kambja vald</v>
      </c>
      <c r="G182" s="16" t="str">
        <f t="shared" si="19"/>
        <v>PP-813</v>
      </c>
      <c r="H182" s="12" t="s">
        <v>11</v>
      </c>
      <c r="I182" s="14">
        <v>813</v>
      </c>
      <c r="J182" s="1" t="s">
        <v>699</v>
      </c>
      <c r="K182" s="1" t="s">
        <v>1863</v>
      </c>
      <c r="L182" s="91" t="str">
        <f t="shared" si="20"/>
        <v>03</v>
      </c>
      <c r="M182">
        <v>1970</v>
      </c>
      <c r="N182">
        <v>9</v>
      </c>
      <c r="P182">
        <v>1221801</v>
      </c>
    </row>
    <row r="183" spans="1:17" customFormat="1" ht="12.75" customHeight="1" x14ac:dyDescent="0.2">
      <c r="A183" s="24" t="str">
        <f t="shared" si="18"/>
        <v>18-6</v>
      </c>
      <c r="B183">
        <v>6</v>
      </c>
      <c r="C183" s="14">
        <v>2</v>
      </c>
      <c r="D183" s="71" t="str">
        <f>IF(C183=1,K!$D$1,IF(C183=2,K!$D$2,IF(C183=3,K!$D$3,IF(C183=4,K!$D$4,IF(C183=5,K!$D$5,IF(C183=6,K!$D$6,IF(C183=7,K!$D$7,IF(C183=8,K!$D$8))))))))</f>
        <v xml:space="preserve">Maaparanduse rek </v>
      </c>
      <c r="E183" s="12" t="s">
        <v>332</v>
      </c>
      <c r="F183" s="18" t="str">
        <f>LOOKUP(E183,K!$A$1:$B$19)</f>
        <v>Võnnu vald</v>
      </c>
      <c r="G183" s="16" t="str">
        <f t="shared" si="19"/>
        <v>PP-1515</v>
      </c>
      <c r="H183" s="12" t="s">
        <v>11</v>
      </c>
      <c r="I183" s="14">
        <v>1515</v>
      </c>
      <c r="J183" s="1" t="s">
        <v>2593</v>
      </c>
      <c r="K183" s="1" t="s">
        <v>2592</v>
      </c>
      <c r="L183" s="91" t="str">
        <f t="shared" si="20"/>
        <v>18</v>
      </c>
      <c r="M183">
        <v>1986</v>
      </c>
      <c r="N183">
        <v>16</v>
      </c>
    </row>
    <row r="184" spans="1:17" customFormat="1" ht="25.5" customHeight="1" x14ac:dyDescent="0.2">
      <c r="A184" s="24" t="str">
        <f t="shared" si="18"/>
        <v>18-6</v>
      </c>
      <c r="B184">
        <v>6</v>
      </c>
      <c r="C184" s="14">
        <v>5</v>
      </c>
      <c r="D184" s="71" t="str">
        <f>IF(C184=1,K!$D$1,IF(C184=2,K!$D$2,IF(C184=3,K!$D$3,IF(C184=4,K!$D$4,IF(C184=5,K!$D$5,IF(C184=6,K!$D$6,IF(C184=7,K!$D$7,IF(C184=8,K!$D$8))))))))</f>
        <v>Muud maap.ehit.projektid</v>
      </c>
      <c r="E184" s="12" t="s">
        <v>332</v>
      </c>
      <c r="F184" s="18" t="str">
        <f>LOOKUP(E184,K!$A$1:$B$19)</f>
        <v>Võnnu vald</v>
      </c>
      <c r="G184" s="16" t="str">
        <f t="shared" si="19"/>
        <v>PP-1516</v>
      </c>
      <c r="H184" s="12" t="s">
        <v>11</v>
      </c>
      <c r="I184" s="14">
        <v>1516</v>
      </c>
      <c r="J184" s="1" t="s">
        <v>2597</v>
      </c>
      <c r="K184" s="1" t="s">
        <v>2560</v>
      </c>
      <c r="L184" s="91" t="str">
        <f t="shared" si="20"/>
        <v>18</v>
      </c>
      <c r="M184">
        <v>1986</v>
      </c>
      <c r="N184">
        <v>13</v>
      </c>
    </row>
    <row r="185" spans="1:17" customFormat="1" ht="12.75" customHeight="1" x14ac:dyDescent="0.2">
      <c r="A185" s="24" t="str">
        <f t="shared" si="18"/>
        <v>08-6</v>
      </c>
      <c r="B185">
        <v>6</v>
      </c>
      <c r="C185" s="14">
        <v>6</v>
      </c>
      <c r="D185" s="71" t="str">
        <f>IF(C185=1,K!$D$1,IF(C185=2,K!$D$2,IF(C185=3,K!$D$3,IF(C185=4,K!$D$4,IF(C185=5,K!$D$5,IF(C185=6,K!$D$6,IF(C185=7,K!$D$7,IF(C185=8,K!$D$8))))))))</f>
        <v>Kultuurtehnikaprojektid</v>
      </c>
      <c r="E185" s="12" t="s">
        <v>322</v>
      </c>
      <c r="F185" s="18" t="str">
        <f>LOOKUP(E185,K!$A$1:$B$19)</f>
        <v>Mäksa vald</v>
      </c>
      <c r="G185" s="16" t="str">
        <f t="shared" si="19"/>
        <v>MV-1825</v>
      </c>
      <c r="H185" s="12" t="s">
        <v>32</v>
      </c>
      <c r="I185" s="14">
        <v>1825</v>
      </c>
      <c r="J185" s="1" t="s">
        <v>2339</v>
      </c>
      <c r="K185" s="1" t="s">
        <v>2337</v>
      </c>
      <c r="L185" s="91" t="str">
        <f t="shared" si="20"/>
        <v>08</v>
      </c>
      <c r="M185">
        <v>1989</v>
      </c>
      <c r="N185">
        <v>2</v>
      </c>
      <c r="P185" t="s">
        <v>5208</v>
      </c>
      <c r="Q185">
        <v>4</v>
      </c>
    </row>
    <row r="186" spans="1:17" customFormat="1" ht="25.5" customHeight="1" x14ac:dyDescent="0.2">
      <c r="A186" s="24" t="str">
        <f t="shared" si="18"/>
        <v>06-6</v>
      </c>
      <c r="B186">
        <v>6</v>
      </c>
      <c r="C186" s="14">
        <v>2</v>
      </c>
      <c r="D186" s="71" t="str">
        <f>IF(C186=1,K!$D$1,IF(C186=2,K!$D$2,IF(C186=3,K!$D$3,IF(C186=4,K!$D$4,IF(C186=5,K!$D$5,IF(C186=6,K!$D$6,IF(C186=7,K!$D$7,IF(C186=8,K!$D$8))))))))</f>
        <v xml:space="preserve">Maaparanduse rek </v>
      </c>
      <c r="E186" s="12" t="s">
        <v>320</v>
      </c>
      <c r="F186" s="18" t="str">
        <f>LOOKUP(E186,K!$A$1:$B$19)</f>
        <v>Luunja vald</v>
      </c>
      <c r="G186" s="16" t="str">
        <f t="shared" si="19"/>
        <v>MV-1302</v>
      </c>
      <c r="H186" s="12" t="s">
        <v>32</v>
      </c>
      <c r="I186" s="14">
        <v>1302</v>
      </c>
      <c r="J186" s="1" t="s">
        <v>2806</v>
      </c>
      <c r="K186" s="1" t="s">
        <v>2807</v>
      </c>
      <c r="L186" s="91" t="str">
        <f t="shared" si="20"/>
        <v>06</v>
      </c>
      <c r="M186">
        <v>1980</v>
      </c>
      <c r="N186">
        <v>6</v>
      </c>
      <c r="P186">
        <v>1202821</v>
      </c>
      <c r="Q186" t="s">
        <v>3087</v>
      </c>
    </row>
    <row r="187" spans="1:17" customFormat="1" ht="25.5" customHeight="1" x14ac:dyDescent="0.2">
      <c r="A187" s="24" t="str">
        <f t="shared" si="18"/>
        <v>05-6</v>
      </c>
      <c r="B187">
        <v>6</v>
      </c>
      <c r="C187" s="14">
        <v>1</v>
      </c>
      <c r="D187" s="71" t="str">
        <f>IF(C187=1,K!$D$1,IF(C187=2,K!$D$2,IF(C187=3,K!$D$3,IF(C187=4,K!$D$4,IF(C187=5,K!$D$5,IF(C187=6,K!$D$6,IF(C187=7,K!$D$7,IF(C187=8,K!$D$8))))))))</f>
        <v>Maaparandus</v>
      </c>
      <c r="E187" s="12" t="s">
        <v>319</v>
      </c>
      <c r="F187" s="18" t="str">
        <f>LOOKUP(E187,K!$A$1:$B$19)</f>
        <v xml:space="preserve">Laeva vald </v>
      </c>
      <c r="G187" s="16" t="str">
        <f t="shared" si="19"/>
        <v>MV-1679</v>
      </c>
      <c r="H187" s="12" t="s">
        <v>32</v>
      </c>
      <c r="I187" s="14">
        <v>1679</v>
      </c>
      <c r="J187" s="1" t="s">
        <v>3616</v>
      </c>
      <c r="K187" s="1" t="s">
        <v>3617</v>
      </c>
      <c r="L187" s="91" t="str">
        <f t="shared" si="20"/>
        <v>05</v>
      </c>
      <c r="M187">
        <v>1986</v>
      </c>
      <c r="N187">
        <v>8</v>
      </c>
      <c r="P187">
        <v>1231841</v>
      </c>
    </row>
    <row r="188" spans="1:17" customFormat="1" ht="25.5" customHeight="1" x14ac:dyDescent="0.2">
      <c r="A188" s="24" t="str">
        <f t="shared" si="18"/>
        <v>07-6</v>
      </c>
      <c r="B188">
        <v>6</v>
      </c>
      <c r="C188" s="14">
        <v>1</v>
      </c>
      <c r="D188" s="71" t="str">
        <f>IF(C188=1,K!$D$1,IF(C188=2,K!$D$2,IF(C188=3,K!$D$3,IF(C188=4,K!$D$4,IF(C188=5,K!$D$5,IF(C188=6,K!$D$6,IF(C188=7,K!$D$7,IF(C188=8,K!$D$8))))))))</f>
        <v>Maaparandus</v>
      </c>
      <c r="E188" s="12" t="s">
        <v>321</v>
      </c>
      <c r="F188" s="18" t="str">
        <f>LOOKUP(E188,K!$A$1:$B$19)</f>
        <v>Meeksi vald</v>
      </c>
      <c r="G188" s="16" t="str">
        <f t="shared" si="19"/>
        <v>PP-757</v>
      </c>
      <c r="H188" s="12" t="s">
        <v>11</v>
      </c>
      <c r="I188" s="14">
        <v>757</v>
      </c>
      <c r="J188" s="1" t="s">
        <v>2087</v>
      </c>
      <c r="K188" s="1" t="s">
        <v>2074</v>
      </c>
      <c r="L188" s="91" t="str">
        <f t="shared" si="20"/>
        <v>07</v>
      </c>
      <c r="M188">
        <v>1970</v>
      </c>
      <c r="N188">
        <v>3</v>
      </c>
      <c r="Q188">
        <v>2</v>
      </c>
    </row>
    <row r="189" spans="1:17" customFormat="1" ht="12.75" customHeight="1" x14ac:dyDescent="0.2">
      <c r="A189" s="24" t="str">
        <f t="shared" si="18"/>
        <v>09-6</v>
      </c>
      <c r="B189">
        <v>6</v>
      </c>
      <c r="C189" s="14">
        <v>1</v>
      </c>
      <c r="D189" s="71" t="str">
        <f>IF(C189=1,K!$D$1,IF(C189=2,K!$D$2,IF(C189=3,K!$D$3,IF(C189=4,K!$D$4,IF(C189=5,K!$D$5,IF(C189=6,K!$D$6,IF(C189=7,K!$D$7,IF(C189=8,K!$D$8))))))))</f>
        <v>Maaparandus</v>
      </c>
      <c r="E189" s="12" t="s">
        <v>323</v>
      </c>
      <c r="F189" s="18" t="str">
        <f>LOOKUP(E189,K!$A$1:$B$19)</f>
        <v>Nõo vald</v>
      </c>
      <c r="G189" s="16" t="str">
        <f t="shared" si="19"/>
        <v>PP-610</v>
      </c>
      <c r="H189" s="12" t="s">
        <v>11</v>
      </c>
      <c r="I189" s="14">
        <v>610</v>
      </c>
      <c r="J189" s="46" t="s">
        <v>3778</v>
      </c>
      <c r="K189" s="1" t="s">
        <v>1842</v>
      </c>
      <c r="L189" s="91" t="str">
        <f t="shared" si="20"/>
        <v>09</v>
      </c>
      <c r="M189">
        <v>1968</v>
      </c>
      <c r="N189">
        <v>4</v>
      </c>
      <c r="P189" t="s">
        <v>5296</v>
      </c>
    </row>
    <row r="190" spans="1:17" customFormat="1" ht="12.75" customHeight="1" x14ac:dyDescent="0.2">
      <c r="A190" s="24" t="str">
        <f t="shared" si="18"/>
        <v>07-6</v>
      </c>
      <c r="B190">
        <v>6</v>
      </c>
      <c r="C190" s="14">
        <v>2</v>
      </c>
      <c r="D190" s="71" t="str">
        <f>IF(C190=1,K!$D$1,IF(C190=2,K!$D$2,IF(C190=3,K!$D$3,IF(C190=4,K!$D$4,IF(C190=5,K!$D$5,IF(C190=6,K!$D$6,IF(C190=7,K!$D$7,IF(C190=8,K!$D$8))))))))</f>
        <v xml:space="preserve">Maaparanduse rek </v>
      </c>
      <c r="E190" s="12" t="s">
        <v>321</v>
      </c>
      <c r="F190" s="18" t="str">
        <f>LOOKUP(E190,K!$A$1:$B$19)</f>
        <v>Meeksi vald</v>
      </c>
      <c r="G190" s="16" t="str">
        <f t="shared" si="19"/>
        <v>PP-587</v>
      </c>
      <c r="H190" s="12" t="s">
        <v>11</v>
      </c>
      <c r="I190" s="14">
        <v>587</v>
      </c>
      <c r="J190" s="1" t="s">
        <v>2073</v>
      </c>
      <c r="K190" s="1" t="s">
        <v>2074</v>
      </c>
      <c r="L190" s="91" t="str">
        <f t="shared" si="20"/>
        <v>07</v>
      </c>
      <c r="M190">
        <v>1982</v>
      </c>
      <c r="N190">
        <v>3</v>
      </c>
      <c r="P190">
        <v>1221861</v>
      </c>
    </row>
    <row r="191" spans="1:17" customFormat="1" ht="25.5" customHeight="1" x14ac:dyDescent="0.2">
      <c r="A191" s="24" t="str">
        <f t="shared" si="18"/>
        <v>14-6</v>
      </c>
      <c r="B191">
        <v>6</v>
      </c>
      <c r="C191" s="14">
        <v>1</v>
      </c>
      <c r="D191" s="71" t="str">
        <f>IF(C191=1,K!$D$1,IF(C191=2,K!$D$2,IF(C191=3,K!$D$3,IF(C191=4,K!$D$4,IF(C191=5,K!$D$5,IF(C191=6,K!$D$6,IF(C191=7,K!$D$7,IF(C191=8,K!$D$8))))))))</f>
        <v>Maaparandus</v>
      </c>
      <c r="E191" s="12" t="s">
        <v>328</v>
      </c>
      <c r="F191" s="18" t="str">
        <f>LOOKUP(E191,K!$A$1:$B$19)</f>
        <v>Rõngu vald</v>
      </c>
      <c r="G191" s="16" t="str">
        <f t="shared" si="19"/>
        <v>PP-1412</v>
      </c>
      <c r="H191" s="12" t="s">
        <v>11</v>
      </c>
      <c r="I191" s="14">
        <v>1412</v>
      </c>
      <c r="J191" s="1" t="s">
        <v>3303</v>
      </c>
      <c r="K191" s="1" t="s">
        <v>3304</v>
      </c>
      <c r="L191" s="91" t="str">
        <f t="shared" si="20"/>
        <v>14</v>
      </c>
      <c r="M191">
        <v>1983</v>
      </c>
      <c r="N191">
        <v>10</v>
      </c>
    </row>
    <row r="192" spans="1:17" customFormat="1" ht="25.5" customHeight="1" x14ac:dyDescent="0.2">
      <c r="A192" s="24" t="str">
        <f t="shared" si="18"/>
        <v>14-6</v>
      </c>
      <c r="B192">
        <v>6</v>
      </c>
      <c r="C192" s="14">
        <v>2</v>
      </c>
      <c r="D192" s="71" t="str">
        <f>IF(C192=1,K!$D$1,IF(C192=2,K!$D$2,IF(C192=3,K!$D$3,IF(C192=4,K!$D$4,IF(C192=5,K!$D$5,IF(C192=6,K!$D$6,IF(C192=7,K!$D$7,IF(C192=8,K!$D$8))))))))</f>
        <v xml:space="preserve">Maaparanduse rek </v>
      </c>
      <c r="E192" s="12" t="s">
        <v>328</v>
      </c>
      <c r="F192" s="18" t="str">
        <f>LOOKUP(E192,K!$A$1:$B$19)</f>
        <v>Rõngu vald</v>
      </c>
      <c r="G192" s="16" t="str">
        <f t="shared" si="19"/>
        <v>PP-1521</v>
      </c>
      <c r="H192" s="12" t="s">
        <v>11</v>
      </c>
      <c r="I192" s="14">
        <v>1521</v>
      </c>
      <c r="J192" s="1" t="s">
        <v>3309</v>
      </c>
      <c r="K192" s="1" t="s">
        <v>3310</v>
      </c>
      <c r="L192" s="91" t="str">
        <f t="shared" si="20"/>
        <v>14</v>
      </c>
      <c r="M192">
        <v>1986</v>
      </c>
      <c r="N192">
        <v>6</v>
      </c>
    </row>
    <row r="193" spans="1:17" customFormat="1" ht="25.5" customHeight="1" x14ac:dyDescent="0.2">
      <c r="A193" s="24" t="str">
        <f t="shared" si="18"/>
        <v>17-6</v>
      </c>
      <c r="B193">
        <v>6</v>
      </c>
      <c r="C193" s="14">
        <v>1</v>
      </c>
      <c r="D193" s="71" t="str">
        <f>IF(C193=1,K!$D$1,IF(C193=2,K!$D$2,IF(C193=3,K!$D$3,IF(C193=4,K!$D$4,IF(C193=5,K!$D$5,IF(C193=6,K!$D$6,IF(C193=7,K!$D$7,IF(C193=8,K!$D$8))))))))</f>
        <v>Maaparandus</v>
      </c>
      <c r="E193" s="12" t="s">
        <v>331</v>
      </c>
      <c r="F193" s="18" t="str">
        <f>LOOKUP(E193,K!$A$1:$B$19)</f>
        <v xml:space="preserve">Vara vald </v>
      </c>
      <c r="G193" s="16" t="str">
        <f t="shared" si="19"/>
        <v>MV-198</v>
      </c>
      <c r="H193" s="12" t="s">
        <v>32</v>
      </c>
      <c r="I193" s="14">
        <v>198</v>
      </c>
      <c r="J193" s="1" t="s">
        <v>1141</v>
      </c>
      <c r="K193" s="26" t="s">
        <v>4821</v>
      </c>
      <c r="L193" s="91" t="str">
        <f t="shared" si="20"/>
        <v>17</v>
      </c>
      <c r="M193">
        <v>1960</v>
      </c>
      <c r="N193">
        <v>4</v>
      </c>
    </row>
    <row r="194" spans="1:17" customFormat="1" ht="12" customHeight="1" x14ac:dyDescent="0.2">
      <c r="A194" s="24" t="str">
        <f t="shared" si="18"/>
        <v>08-6</v>
      </c>
      <c r="B194">
        <v>6</v>
      </c>
      <c r="C194" s="14">
        <v>6</v>
      </c>
      <c r="D194" s="71" t="str">
        <f>IF(C194=1,K!$D$1,IF(C194=2,K!$D$2,IF(C194=3,K!$D$3,IF(C194=4,K!$D$4,IF(C194=5,K!$D$5,IF(C194=6,K!$D$6,IF(C194=7,K!$D$7,IF(C194=8,K!$D$8))))))))</f>
        <v>Kultuurtehnikaprojektid</v>
      </c>
      <c r="E194" s="12" t="s">
        <v>322</v>
      </c>
      <c r="F194" s="18" t="str">
        <f>LOOKUP(E194,K!$A$1:$B$19)</f>
        <v>Mäksa vald</v>
      </c>
      <c r="G194" s="16" t="str">
        <f t="shared" si="19"/>
        <v>MV-1354</v>
      </c>
      <c r="H194" s="12" t="s">
        <v>32</v>
      </c>
      <c r="I194" s="14">
        <v>1354</v>
      </c>
      <c r="J194" s="1" t="s">
        <v>2336</v>
      </c>
      <c r="K194" s="1" t="s">
        <v>2337</v>
      </c>
      <c r="L194" s="91" t="str">
        <f t="shared" si="20"/>
        <v>08</v>
      </c>
      <c r="M194">
        <v>1979</v>
      </c>
      <c r="N194">
        <v>3</v>
      </c>
    </row>
    <row r="195" spans="1:17" customFormat="1" ht="12.75" customHeight="1" x14ac:dyDescent="0.2">
      <c r="A195" s="24" t="str">
        <f t="shared" si="18"/>
        <v>08-6</v>
      </c>
      <c r="B195">
        <v>6</v>
      </c>
      <c r="C195" s="14">
        <v>6</v>
      </c>
      <c r="D195" s="71" t="str">
        <f>IF(C195=1,K!$D$1,IF(C195=2,K!$D$2,IF(C195=3,K!$D$3,IF(C195=4,K!$D$4,IF(C195=5,K!$D$5,IF(C195=6,K!$D$6,IF(C195=7,K!$D$7,IF(C195=8,K!$D$8))))))))</f>
        <v>Kultuurtehnikaprojektid</v>
      </c>
      <c r="E195" s="12" t="s">
        <v>322</v>
      </c>
      <c r="F195" s="18" t="str">
        <f>LOOKUP(E195,K!$A$1:$B$19)</f>
        <v>Mäksa vald</v>
      </c>
      <c r="G195" s="16" t="str">
        <f t="shared" si="19"/>
        <v>MV-1364</v>
      </c>
      <c r="H195" s="12" t="s">
        <v>32</v>
      </c>
      <c r="I195" s="14">
        <v>1364</v>
      </c>
      <c r="J195" s="1" t="s">
        <v>2345</v>
      </c>
      <c r="K195" s="1" t="s">
        <v>2346</v>
      </c>
      <c r="L195" s="91" t="str">
        <f t="shared" si="20"/>
        <v>08</v>
      </c>
      <c r="M195">
        <v>1980</v>
      </c>
      <c r="N195">
        <v>2</v>
      </c>
    </row>
    <row r="196" spans="1:17" customFormat="1" ht="12.75" customHeight="1" x14ac:dyDescent="0.2">
      <c r="A196" s="24" t="str">
        <f t="shared" si="18"/>
        <v>01-6</v>
      </c>
      <c r="B196">
        <v>6</v>
      </c>
      <c r="C196" s="14">
        <v>1</v>
      </c>
      <c r="D196" s="71" t="str">
        <f>IF(C196=1,K!$D$1,IF(C196=2,K!$D$2,IF(C196=3,K!$D$3,IF(C196=4,K!$D$4,IF(C196=5,K!$D$5,IF(C196=6,K!$D$6,IF(C196=7,K!$D$7,IF(C196=8,K!$D$8))))))))</f>
        <v>Maaparandus</v>
      </c>
      <c r="E196" s="12" t="s">
        <v>291</v>
      </c>
      <c r="F196" s="18" t="str">
        <f>LOOKUP(E196,K!$A$1:$B$19)</f>
        <v>Alatskivi vald</v>
      </c>
      <c r="G196" s="16" t="str">
        <f t="shared" si="19"/>
        <v>MV-705</v>
      </c>
      <c r="H196" s="12" t="s">
        <v>32</v>
      </c>
      <c r="I196" s="14">
        <v>705</v>
      </c>
      <c r="J196" s="26" t="s">
        <v>1646</v>
      </c>
      <c r="K196" s="26" t="s">
        <v>1647</v>
      </c>
      <c r="L196" s="91" t="str">
        <f t="shared" si="20"/>
        <v>01</v>
      </c>
      <c r="M196">
        <v>1969</v>
      </c>
      <c r="N196">
        <v>3</v>
      </c>
    </row>
    <row r="197" spans="1:17" customFormat="1" ht="25.5" customHeight="1" x14ac:dyDescent="0.2">
      <c r="A197" s="24" t="str">
        <f t="shared" si="18"/>
        <v>07-6</v>
      </c>
      <c r="B197">
        <v>6</v>
      </c>
      <c r="C197" s="14">
        <v>2</v>
      </c>
      <c r="D197" s="71" t="str">
        <f>IF(C197=1,K!$D$1,IF(C197=2,K!$D$2,IF(C197=3,K!$D$3,IF(C197=4,K!$D$4,IF(C197=5,K!$D$5,IF(C197=6,K!$D$6,IF(C197=7,K!$D$7,IF(C197=8,K!$D$8))))))))</f>
        <v xml:space="preserve">Maaparanduse rek </v>
      </c>
      <c r="E197" s="12" t="s">
        <v>321</v>
      </c>
      <c r="F197" s="18" t="str">
        <f>LOOKUP(E197,K!$A$1:$B$19)</f>
        <v>Meeksi vald</v>
      </c>
      <c r="G197" s="16" t="str">
        <f t="shared" si="19"/>
        <v>MV-1658</v>
      </c>
      <c r="H197" s="12" t="s">
        <v>32</v>
      </c>
      <c r="I197" s="14">
        <v>1658</v>
      </c>
      <c r="J197" s="1" t="s">
        <v>2090</v>
      </c>
      <c r="K197" s="1" t="s">
        <v>2074</v>
      </c>
      <c r="L197" s="91" t="str">
        <f t="shared" si="20"/>
        <v>07</v>
      </c>
      <c r="M197">
        <v>1986</v>
      </c>
      <c r="N197">
        <v>0</v>
      </c>
      <c r="P197">
        <v>1221871</v>
      </c>
      <c r="Q197">
        <v>3</v>
      </c>
    </row>
    <row r="198" spans="1:17" customFormat="1" ht="25.5" customHeight="1" x14ac:dyDescent="0.2">
      <c r="A198" s="24" t="str">
        <f t="shared" si="18"/>
        <v>15-6</v>
      </c>
      <c r="B198">
        <v>6</v>
      </c>
      <c r="C198" s="14">
        <v>2</v>
      </c>
      <c r="D198" s="71" t="str">
        <f>IF(C198=1,K!$D$1,IF(C198=2,K!$D$2,IF(C198=3,K!$D$3,IF(C198=4,K!$D$4,IF(C198=5,K!$D$5,IF(C198=6,K!$D$6,IF(C198=7,K!$D$7,IF(C198=8,K!$D$8))))))))</f>
        <v xml:space="preserve">Maaparanduse rek </v>
      </c>
      <c r="E198" s="12" t="s">
        <v>329</v>
      </c>
      <c r="F198" s="18" t="str">
        <f>LOOKUP(E198,K!$A$1:$B$19)</f>
        <v>Tartu vald</v>
      </c>
      <c r="G198" s="16" t="str">
        <f t="shared" si="19"/>
        <v>KR-89</v>
      </c>
      <c r="H198" s="12" t="s">
        <v>37</v>
      </c>
      <c r="I198" s="14">
        <v>89</v>
      </c>
      <c r="J198" s="1" t="s">
        <v>4716</v>
      </c>
      <c r="K198" s="1" t="s">
        <v>4715</v>
      </c>
      <c r="L198" s="91" t="str">
        <f t="shared" si="20"/>
        <v>15</v>
      </c>
      <c r="M198">
        <v>1974</v>
      </c>
      <c r="N198">
        <v>3</v>
      </c>
      <c r="P198">
        <v>123871</v>
      </c>
    </row>
    <row r="199" spans="1:17" customFormat="1" ht="25.5" customHeight="1" x14ac:dyDescent="0.2">
      <c r="A199" s="24" t="str">
        <f t="shared" si="18"/>
        <v>01-6</v>
      </c>
      <c r="B199">
        <v>6</v>
      </c>
      <c r="C199" s="14">
        <v>2</v>
      </c>
      <c r="D199" s="71" t="str">
        <f>IF(C199=1,K!$D$1,IF(C199=2,K!$D$2,IF(C199=3,K!$D$3,IF(C199=4,K!$D$4,IF(C199=5,K!$D$5,IF(C199=6,K!$D$6,IF(C199=7,K!$D$7,IF(C199=8,K!$D$8))))))))</f>
        <v xml:space="preserve">Maaparanduse rek </v>
      </c>
      <c r="E199" s="27" t="s">
        <v>291</v>
      </c>
      <c r="F199" s="18" t="str">
        <f>LOOKUP(E199,K!$A$1:$B$19)</f>
        <v>Alatskivi vald</v>
      </c>
      <c r="G199" s="16" t="str">
        <f t="shared" si="19"/>
        <v>MS-123</v>
      </c>
      <c r="H199" s="27" t="s">
        <v>1650</v>
      </c>
      <c r="I199" s="133" t="s">
        <v>1651</v>
      </c>
      <c r="J199" s="26" t="s">
        <v>1652</v>
      </c>
      <c r="K199" s="26" t="s">
        <v>1647</v>
      </c>
      <c r="L199" s="91" t="str">
        <f t="shared" si="20"/>
        <v>01</v>
      </c>
      <c r="M199">
        <v>1983</v>
      </c>
      <c r="N199">
        <v>4</v>
      </c>
      <c r="P199">
        <v>1231881</v>
      </c>
      <c r="Q199" t="s">
        <v>3371</v>
      </c>
    </row>
    <row r="200" spans="1:17" customFormat="1" ht="12.75" customHeight="1" x14ac:dyDescent="0.2">
      <c r="A200" s="24" t="str">
        <f t="shared" si="18"/>
        <v>02-6</v>
      </c>
      <c r="B200">
        <v>6</v>
      </c>
      <c r="C200" s="14">
        <v>2</v>
      </c>
      <c r="D200" s="71" t="str">
        <f>IF(C200=1,K!$D$1,IF(C200=2,K!$D$2,IF(C200=3,K!$D$3,IF(C200=4,K!$D$4,IF(C200=5,K!$D$5,IF(C200=6,K!$D$6,IF(C200=7,K!$D$7,IF(C200=8,K!$D$8))))))))</f>
        <v xml:space="preserve">Maaparanduse rek </v>
      </c>
      <c r="E200" s="12" t="s">
        <v>294</v>
      </c>
      <c r="F200" s="18" t="str">
        <f>LOOKUP(E200,K!$A$1:$B$19)</f>
        <v>Haaslava vald</v>
      </c>
      <c r="G200" s="16" t="str">
        <f t="shared" si="19"/>
        <v>MS-128</v>
      </c>
      <c r="H200" s="12" t="s">
        <v>1650</v>
      </c>
      <c r="I200" s="14" t="s">
        <v>1975</v>
      </c>
      <c r="J200" s="1" t="s">
        <v>1976</v>
      </c>
      <c r="K200" s="1" t="s">
        <v>1971</v>
      </c>
      <c r="L200" s="91" t="str">
        <f t="shared" si="20"/>
        <v>02</v>
      </c>
      <c r="M200">
        <v>1984</v>
      </c>
      <c r="N200">
        <v>2</v>
      </c>
      <c r="P200" t="s">
        <v>2530</v>
      </c>
    </row>
    <row r="201" spans="1:17" customFormat="1" ht="12.75" customHeight="1" x14ac:dyDescent="0.2">
      <c r="A201" s="24" t="str">
        <f t="shared" si="18"/>
        <v>07-6</v>
      </c>
      <c r="B201">
        <v>6</v>
      </c>
      <c r="C201" s="14">
        <v>2</v>
      </c>
      <c r="D201" s="71" t="str">
        <f>IF(C201=1,K!$D$1,IF(C201=2,K!$D$2,IF(C201=3,K!$D$3,IF(C201=4,K!$D$4,IF(C201=5,K!$D$5,IF(C201=6,K!$D$6,IF(C201=7,K!$D$7,IF(C201=8,K!$D$8))))))))</f>
        <v xml:space="preserve">Maaparanduse rek </v>
      </c>
      <c r="E201" s="12" t="s">
        <v>321</v>
      </c>
      <c r="F201" s="18" t="str">
        <f>LOOKUP(E201,K!$A$1:$B$19)</f>
        <v>Meeksi vald</v>
      </c>
      <c r="G201" s="16" t="str">
        <f t="shared" si="19"/>
        <v>MS-103</v>
      </c>
      <c r="H201" s="12" t="s">
        <v>1650</v>
      </c>
      <c r="I201" s="14" t="s">
        <v>2089</v>
      </c>
      <c r="J201" s="1" t="s">
        <v>2073</v>
      </c>
      <c r="K201" s="1" t="s">
        <v>2047</v>
      </c>
      <c r="L201" s="91" t="str">
        <f t="shared" si="20"/>
        <v>07</v>
      </c>
      <c r="M201">
        <v>1982</v>
      </c>
      <c r="N201">
        <v>3</v>
      </c>
      <c r="P201">
        <v>1202881</v>
      </c>
      <c r="Q201" t="s">
        <v>991</v>
      </c>
    </row>
    <row r="202" spans="1:17" customFormat="1" ht="15" customHeight="1" x14ac:dyDescent="0.2">
      <c r="A202" s="24" t="str">
        <f t="shared" si="18"/>
        <v>18-6</v>
      </c>
      <c r="B202">
        <v>6</v>
      </c>
      <c r="C202" s="9">
        <v>5</v>
      </c>
      <c r="D202" s="71" t="str">
        <f>IF(C202=1,K!$D$1,IF(C202=2,K!$D$2,IF(C202=3,K!$D$3,IF(C202=4,K!$D$4,IF(C202=5,K!$D$5,IF(C202=6,K!$D$6,IF(C202=7,K!$D$7,IF(C202=8,K!$D$8))))))))</f>
        <v>Muud maap.ehit.projektid</v>
      </c>
      <c r="E202" s="12" t="s">
        <v>332</v>
      </c>
      <c r="F202" s="18" t="str">
        <f>LOOKUP(E202,K!$A$1:$B$19)</f>
        <v>Võnnu vald</v>
      </c>
      <c r="G202" s="16" t="str">
        <f t="shared" si="19"/>
        <v>PP-1516 EG</v>
      </c>
      <c r="H202" s="12" t="s">
        <v>11</v>
      </c>
      <c r="I202" s="14" t="s">
        <v>2598</v>
      </c>
      <c r="J202" s="1" t="s">
        <v>2599</v>
      </c>
      <c r="K202" s="1" t="s">
        <v>2560</v>
      </c>
      <c r="L202" s="91" t="str">
        <f t="shared" si="20"/>
        <v>18</v>
      </c>
      <c r="M202">
        <v>1985</v>
      </c>
      <c r="N202">
        <v>6</v>
      </c>
    </row>
    <row r="203" spans="1:17" customFormat="1" ht="25.5" customHeight="1" x14ac:dyDescent="0.2">
      <c r="A203" s="24" t="str">
        <f t="shared" si="18"/>
        <v>06-6</v>
      </c>
      <c r="B203">
        <v>6</v>
      </c>
      <c r="C203" s="9">
        <v>2</v>
      </c>
      <c r="D203" s="71" t="str">
        <f>IF(C203=1,K!$D$1,IF(C203=2,K!$D$2,IF(C203=3,K!$D$3,IF(C203=4,K!$D$4,IF(C203=5,K!$D$5,IF(C203=6,K!$D$6,IF(C203=7,K!$D$7,IF(C203=8,K!$D$8))))))))</f>
        <v xml:space="preserve">Maaparanduse rek </v>
      </c>
      <c r="E203" s="12" t="s">
        <v>320</v>
      </c>
      <c r="F203" s="18" t="str">
        <f>LOOKUP(E203,K!$A$1:$B$19)</f>
        <v>Luunja vald</v>
      </c>
      <c r="G203" s="16" t="str">
        <f t="shared" si="19"/>
        <v>MV-1302 a</v>
      </c>
      <c r="H203" s="12" t="s">
        <v>32</v>
      </c>
      <c r="I203" s="14" t="s">
        <v>2808</v>
      </c>
      <c r="J203" s="1" t="s">
        <v>2809</v>
      </c>
      <c r="K203" s="1" t="s">
        <v>2807</v>
      </c>
      <c r="L203" s="91" t="str">
        <f t="shared" si="20"/>
        <v>06</v>
      </c>
      <c r="M203">
        <v>1980</v>
      </c>
      <c r="N203">
        <v>2</v>
      </c>
    </row>
    <row r="204" spans="1:17" customFormat="1" ht="12.75" customHeight="1" x14ac:dyDescent="0.2">
      <c r="A204" s="24" t="str">
        <f t="shared" si="18"/>
        <v>04-6</v>
      </c>
      <c r="B204">
        <v>6</v>
      </c>
      <c r="C204" s="9">
        <v>1</v>
      </c>
      <c r="D204" s="71" t="str">
        <f>IF(C204=1,K!$D$1,IF(C204=2,K!$D$2,IF(C204=3,K!$D$3,IF(C204=4,K!$D$4,IF(C204=5,K!$D$5,IF(C204=6,K!$D$6,IF(C204=7,K!$D$7,IF(C204=8,K!$D$8))))))))</f>
        <v>Maaparandus</v>
      </c>
      <c r="E204" s="12" t="s">
        <v>318</v>
      </c>
      <c r="F204" s="18" t="str">
        <f>LOOKUP(E204,K!$A$1:$B$19)</f>
        <v>Konguta vald</v>
      </c>
      <c r="G204" s="16" t="str">
        <f t="shared" si="19"/>
        <v>MS-184</v>
      </c>
      <c r="H204" s="12" t="s">
        <v>1650</v>
      </c>
      <c r="I204" s="14" t="s">
        <v>3034</v>
      </c>
      <c r="J204" s="1" t="s">
        <v>3035</v>
      </c>
      <c r="K204" s="1" t="s">
        <v>3030</v>
      </c>
      <c r="L204" s="91" t="str">
        <f t="shared" si="20"/>
        <v>04</v>
      </c>
      <c r="M204">
        <v>1987</v>
      </c>
      <c r="N204">
        <v>0</v>
      </c>
    </row>
    <row r="205" spans="1:17" customFormat="1" ht="12.75" customHeight="1" x14ac:dyDescent="0.2">
      <c r="A205" s="24" t="str">
        <f t="shared" si="18"/>
        <v>14-6</v>
      </c>
      <c r="B205">
        <v>6</v>
      </c>
      <c r="C205" s="9">
        <v>1</v>
      </c>
      <c r="D205" s="71" t="str">
        <f>IF(C205=1,K!$D$1,IF(C205=2,K!$D$2,IF(C205=3,K!$D$3,IF(C205=4,K!$D$4,IF(C205=5,K!$D$5,IF(C205=6,K!$D$6,IF(C205=7,K!$D$7,IF(C205=8,K!$D$8))))))))</f>
        <v>Maaparandus</v>
      </c>
      <c r="E205" s="12" t="s">
        <v>328</v>
      </c>
      <c r="F205" s="18" t="str">
        <f>LOOKUP(E205,K!$A$1:$B$19)</f>
        <v>Rõngu vald</v>
      </c>
      <c r="G205" s="16" t="str">
        <f t="shared" si="19"/>
        <v>PP-1412 EG</v>
      </c>
      <c r="H205" s="12" t="s">
        <v>11</v>
      </c>
      <c r="I205" s="14" t="s">
        <v>3306</v>
      </c>
      <c r="J205" s="1" t="s">
        <v>3307</v>
      </c>
      <c r="K205" s="1" t="s">
        <v>3304</v>
      </c>
      <c r="L205" s="91" t="str">
        <f t="shared" ref="L205:L236" si="21">E205</f>
        <v>14</v>
      </c>
      <c r="M205">
        <v>1983</v>
      </c>
      <c r="N205">
        <v>10</v>
      </c>
    </row>
    <row r="206" spans="1:17" customFormat="1" ht="12.75" customHeight="1" x14ac:dyDescent="0.2">
      <c r="A206" s="24" t="str">
        <f t="shared" si="18"/>
        <v>14-6</v>
      </c>
      <c r="B206">
        <v>6</v>
      </c>
      <c r="C206" s="9">
        <v>1</v>
      </c>
      <c r="D206" s="71" t="str">
        <f>IF(C206=1,K!$D$1,IF(C206=2,K!$D$2,IF(C206=3,K!$D$3,IF(C206=4,K!$D$4,IF(C206=5,K!$D$5,IF(C206=6,K!$D$6,IF(C206=7,K!$D$7,IF(C206=8,K!$D$8))))))))</f>
        <v>Maaparandus</v>
      </c>
      <c r="E206" s="12" t="s">
        <v>328</v>
      </c>
      <c r="F206" s="18" t="str">
        <f>LOOKUP(E206,K!$A$1:$B$19)</f>
        <v>Rõngu vald</v>
      </c>
      <c r="G206" s="16" t="str">
        <f t="shared" si="19"/>
        <v>PP-189 III</v>
      </c>
      <c r="H206" s="12" t="s">
        <v>11</v>
      </c>
      <c r="I206" s="14" t="s">
        <v>3311</v>
      </c>
      <c r="J206" s="1" t="s">
        <v>3312</v>
      </c>
      <c r="K206" s="1" t="s">
        <v>3310</v>
      </c>
      <c r="L206" s="91" t="str">
        <f t="shared" si="21"/>
        <v>14</v>
      </c>
      <c r="M206">
        <v>1958</v>
      </c>
      <c r="N206">
        <v>7</v>
      </c>
      <c r="O206">
        <v>1</v>
      </c>
      <c r="P206" t="s">
        <v>998</v>
      </c>
    </row>
    <row r="207" spans="1:17" customFormat="1" ht="12.75" customHeight="1" x14ac:dyDescent="0.2">
      <c r="A207" s="24" t="str">
        <f t="shared" si="18"/>
        <v>12-6</v>
      </c>
      <c r="B207">
        <v>6</v>
      </c>
      <c r="C207" s="9">
        <v>2</v>
      </c>
      <c r="D207" s="71" t="str">
        <f>IF(C207=1,K!$D$1,IF(C207=2,K!$D$2,IF(C207=3,K!$D$3,IF(C207=4,K!$D$4,IF(C207=5,K!$D$5,IF(C207=6,K!$D$6,IF(C207=7,K!$D$7,IF(C207=8,K!$D$8))))))))</f>
        <v xml:space="preserve">Maaparanduse rek </v>
      </c>
      <c r="E207" s="12" t="s">
        <v>326</v>
      </c>
      <c r="F207" s="18" t="str">
        <f>LOOKUP(E207,K!$A$1:$B$19)</f>
        <v>Puhja vald</v>
      </c>
      <c r="G207" s="16" t="str">
        <f t="shared" si="19"/>
        <v>MS-152</v>
      </c>
      <c r="H207" s="12" t="s">
        <v>1650</v>
      </c>
      <c r="I207" s="14" t="s">
        <v>3650</v>
      </c>
      <c r="J207" s="1" t="s">
        <v>3651</v>
      </c>
      <c r="K207" s="1" t="s">
        <v>3647</v>
      </c>
      <c r="L207" s="91" t="str">
        <f t="shared" si="21"/>
        <v>12</v>
      </c>
      <c r="M207">
        <v>1985</v>
      </c>
      <c r="N207">
        <v>4</v>
      </c>
    </row>
    <row r="208" spans="1:17" customFormat="1" ht="12.75" customHeight="1" x14ac:dyDescent="0.2">
      <c r="A208" s="24" t="str">
        <f t="shared" si="18"/>
        <v>13-6</v>
      </c>
      <c r="B208">
        <v>6</v>
      </c>
      <c r="C208" s="9">
        <v>2</v>
      </c>
      <c r="D208" s="71" t="str">
        <f>IF(C208=1,K!$D$1,IF(C208=2,K!$D$2,IF(C208=3,K!$D$3,IF(C208=4,K!$D$4,IF(C208=5,K!$D$5,IF(C208=6,K!$D$6,IF(C208=7,K!$D$7,IF(C208=8,K!$D$8))))))))</f>
        <v xml:space="preserve">Maaparanduse rek </v>
      </c>
      <c r="E208" s="12" t="s">
        <v>327</v>
      </c>
      <c r="F208" s="18" t="str">
        <f>LOOKUP(E208,K!$A$1:$B$19)</f>
        <v>Rannu vald</v>
      </c>
      <c r="G208" s="16" t="str">
        <f t="shared" si="19"/>
        <v>MS-182</v>
      </c>
      <c r="H208" s="12" t="s">
        <v>1650</v>
      </c>
      <c r="I208" s="14" t="s">
        <v>2748</v>
      </c>
      <c r="J208" s="1" t="s">
        <v>4043</v>
      </c>
      <c r="K208" s="1" t="s">
        <v>4064</v>
      </c>
      <c r="L208" s="91" t="str">
        <f t="shared" si="21"/>
        <v>13</v>
      </c>
      <c r="M208">
        <v>1986</v>
      </c>
      <c r="N208">
        <v>3</v>
      </c>
    </row>
    <row r="209" spans="1:45" customFormat="1" ht="12.75" customHeight="1" x14ac:dyDescent="0.2">
      <c r="A209" s="24" t="str">
        <f t="shared" si="18"/>
        <v>13-6</v>
      </c>
      <c r="B209">
        <v>6</v>
      </c>
      <c r="C209" s="9">
        <v>2</v>
      </c>
      <c r="D209" s="71" t="str">
        <f>IF(C209=1,K!$D$1,IF(C209=2,K!$D$2,IF(C209=3,K!$D$3,IF(C209=4,K!$D$4,IF(C209=5,K!$D$5,IF(C209=6,K!$D$6,IF(C209=7,K!$D$7,IF(C209=8,K!$D$8))))))))</f>
        <v xml:space="preserve">Maaparanduse rek </v>
      </c>
      <c r="E209" s="12" t="s">
        <v>327</v>
      </c>
      <c r="F209" s="18" t="str">
        <f>LOOKUP(E209,K!$A$1:$B$19)</f>
        <v>Rannu vald</v>
      </c>
      <c r="G209" s="16" t="str">
        <f t="shared" si="19"/>
        <v>MS-182A</v>
      </c>
      <c r="H209" s="12" t="s">
        <v>1650</v>
      </c>
      <c r="I209" s="14" t="s">
        <v>4045</v>
      </c>
      <c r="J209" s="1" t="s">
        <v>4046</v>
      </c>
      <c r="K209" s="1" t="s">
        <v>4064</v>
      </c>
      <c r="L209" s="91" t="str">
        <f t="shared" si="21"/>
        <v>13</v>
      </c>
      <c r="M209">
        <v>1986</v>
      </c>
      <c r="N209">
        <v>0</v>
      </c>
    </row>
    <row r="210" spans="1:45" customFormat="1" ht="12.75" customHeight="1" x14ac:dyDescent="0.2">
      <c r="A210" s="24" t="str">
        <f t="shared" si="18"/>
        <v>13-6</v>
      </c>
      <c r="B210">
        <v>6</v>
      </c>
      <c r="C210" s="9">
        <v>2</v>
      </c>
      <c r="D210" s="71" t="str">
        <f>IF(C210=1,K!$D$1,IF(C210=2,K!$D$2,IF(C210=3,K!$D$3,IF(C210=4,K!$D$4,IF(C210=5,K!$D$5,IF(C210=6,K!$D$6,IF(C210=7,K!$D$7,IF(C210=8,K!$D$8))))))))</f>
        <v xml:space="preserve">Maaparanduse rek </v>
      </c>
      <c r="E210" s="12" t="s">
        <v>327</v>
      </c>
      <c r="F210" s="18" t="str">
        <f>LOOKUP(E210,K!$A$1:$B$19)</f>
        <v>Rannu vald</v>
      </c>
      <c r="G210" s="16" t="str">
        <f t="shared" si="19"/>
        <v>MV-1692</v>
      </c>
      <c r="H210" s="12" t="s">
        <v>32</v>
      </c>
      <c r="I210" s="14" t="s">
        <v>4048</v>
      </c>
      <c r="J210" s="1" t="s">
        <v>4049</v>
      </c>
      <c r="K210" s="1" t="s">
        <v>4064</v>
      </c>
      <c r="L210" s="91" t="str">
        <f t="shared" si="21"/>
        <v>13</v>
      </c>
      <c r="M210">
        <v>1986</v>
      </c>
      <c r="N210">
        <v>0</v>
      </c>
    </row>
    <row r="211" spans="1:45" customFormat="1" ht="25.5" customHeight="1" x14ac:dyDescent="0.2">
      <c r="A211" s="24" t="str">
        <f t="shared" si="18"/>
        <v>13-6</v>
      </c>
      <c r="B211">
        <v>6</v>
      </c>
      <c r="C211" s="9">
        <v>1</v>
      </c>
      <c r="D211" s="71" t="str">
        <f>IF(C211=1,K!$D$1,IF(C211=2,K!$D$2,IF(C211=3,K!$D$3,IF(C211=4,K!$D$4,IF(C211=5,K!$D$5,IF(C211=6,K!$D$6,IF(C211=7,K!$D$7,IF(C211=8,K!$D$8))))))))</f>
        <v>Maaparandus</v>
      </c>
      <c r="E211" s="12" t="s">
        <v>327</v>
      </c>
      <c r="F211" s="18" t="str">
        <f>LOOKUP(E211,K!$A$1:$B$19)</f>
        <v>Rannu vald</v>
      </c>
      <c r="G211" s="16" t="str">
        <f t="shared" si="19"/>
        <v>MV-9</v>
      </c>
      <c r="H211" s="12" t="s">
        <v>32</v>
      </c>
      <c r="I211" s="14" t="s">
        <v>4056</v>
      </c>
      <c r="J211" s="1" t="s">
        <v>4057</v>
      </c>
      <c r="K211" s="1" t="s">
        <v>4064</v>
      </c>
      <c r="L211" s="91" t="str">
        <f t="shared" si="21"/>
        <v>13</v>
      </c>
      <c r="M211">
        <v>1957</v>
      </c>
      <c r="N211">
        <v>3</v>
      </c>
    </row>
    <row r="212" spans="1:45" customFormat="1" ht="12.75" customHeight="1" x14ac:dyDescent="0.2">
      <c r="A212" s="24" t="str">
        <f t="shared" si="18"/>
        <v>13-6</v>
      </c>
      <c r="B212">
        <v>6</v>
      </c>
      <c r="C212" s="9">
        <v>1</v>
      </c>
      <c r="D212" s="71" t="str">
        <f>IF(C212=1,K!$D$1,IF(C212=2,K!$D$2,IF(C212=3,K!$D$3,IF(C212=4,K!$D$4,IF(C212=5,K!$D$5,IF(C212=6,K!$D$6,IF(C212=7,K!$D$7,IF(C212=8,K!$D$8))))))))</f>
        <v>Maaparandus</v>
      </c>
      <c r="E212" s="12" t="s">
        <v>327</v>
      </c>
      <c r="F212" s="18" t="str">
        <f>LOOKUP(E212,K!$A$1:$B$19)</f>
        <v>Rannu vald</v>
      </c>
      <c r="G212" s="16" t="str">
        <f t="shared" si="19"/>
        <v>PP-391a</v>
      </c>
      <c r="H212" s="12" t="s">
        <v>11</v>
      </c>
      <c r="I212" s="14" t="s">
        <v>4059</v>
      </c>
      <c r="J212" s="1" t="s">
        <v>4060</v>
      </c>
      <c r="K212" s="1" t="s">
        <v>4064</v>
      </c>
      <c r="L212" s="91" t="str">
        <f t="shared" si="21"/>
        <v>13</v>
      </c>
      <c r="M212">
        <v>1968</v>
      </c>
      <c r="N212">
        <v>6</v>
      </c>
    </row>
    <row r="213" spans="1:45" customFormat="1" ht="25.5" customHeight="1" x14ac:dyDescent="0.2">
      <c r="A213" s="24" t="str">
        <f t="shared" si="18"/>
        <v>13-6</v>
      </c>
      <c r="B213">
        <v>6</v>
      </c>
      <c r="C213" s="9">
        <v>1</v>
      </c>
      <c r="D213" s="71" t="str">
        <f>IF(C213=1,K!$D$1,IF(C213=2,K!$D$2,IF(C213=3,K!$D$3,IF(C213=4,K!$D$4,IF(C213=5,K!$D$5,IF(C213=6,K!$D$6,IF(C213=7,K!$D$7,IF(C213=8,K!$D$8))))))))</f>
        <v>Maaparandus</v>
      </c>
      <c r="E213" s="12" t="s">
        <v>327</v>
      </c>
      <c r="F213" s="18" t="str">
        <f>LOOKUP(E213,K!$A$1:$B$19)</f>
        <v>Rannu vald</v>
      </c>
      <c r="G213" s="16" t="str">
        <f t="shared" si="19"/>
        <v>PP-391</v>
      </c>
      <c r="H213" s="12" t="s">
        <v>11</v>
      </c>
      <c r="I213" s="14" t="s">
        <v>4058</v>
      </c>
      <c r="J213" s="1" t="s">
        <v>4063</v>
      </c>
      <c r="K213" s="1" t="s">
        <v>4064</v>
      </c>
      <c r="L213" s="91" t="str">
        <f t="shared" si="21"/>
        <v>13</v>
      </c>
      <c r="M213">
        <v>1964</v>
      </c>
      <c r="N213">
        <v>8</v>
      </c>
    </row>
    <row r="214" spans="1:45" customFormat="1" ht="25.5" customHeight="1" x14ac:dyDescent="0.2">
      <c r="A214" s="24" t="str">
        <f t="shared" si="18"/>
        <v>15-6</v>
      </c>
      <c r="B214">
        <v>6</v>
      </c>
      <c r="C214" s="9">
        <v>1</v>
      </c>
      <c r="D214" s="71" t="str">
        <f>IF(C214=1,K!$D$1,IF(C214=2,K!$D$2,IF(C214=3,K!$D$3,IF(C214=4,K!$D$4,IF(C214=5,K!$D$5,IF(C214=6,K!$D$6,IF(C214=7,K!$D$7,IF(C214=8,K!$D$8))))))))</f>
        <v>Maaparandus</v>
      </c>
      <c r="E214" s="12" t="s">
        <v>329</v>
      </c>
      <c r="F214" s="18" t="str">
        <f>LOOKUP(E214,K!$A$1:$B$19)</f>
        <v>Tartu vald</v>
      </c>
      <c r="G214" s="16" t="str">
        <f t="shared" si="19"/>
        <v>PP-649</v>
      </c>
      <c r="H214" s="12" t="s">
        <v>11</v>
      </c>
      <c r="I214" s="14" t="s">
        <v>4713</v>
      </c>
      <c r="J214" s="1" t="s">
        <v>4714</v>
      </c>
      <c r="K214" s="1" t="s">
        <v>4715</v>
      </c>
      <c r="L214" s="91" t="str">
        <f t="shared" si="21"/>
        <v>15</v>
      </c>
      <c r="M214">
        <v>1968</v>
      </c>
      <c r="N214">
        <v>10</v>
      </c>
      <c r="O214">
        <v>1</v>
      </c>
    </row>
    <row r="215" spans="1:45" customFormat="1" ht="14.25" customHeight="1" x14ac:dyDescent="0.2">
      <c r="A215" s="69" t="str">
        <f t="shared" si="18"/>
        <v>19-7</v>
      </c>
      <c r="B215" s="52">
        <v>7</v>
      </c>
      <c r="C215" s="70">
        <v>1</v>
      </c>
      <c r="D215" s="71" t="str">
        <f>IF(C215=1,K!$D$1,IF(C215=2,K!$D$2,IF(C215=3,K!$D$3,IF(C215=4,K!$D$4,IF(C215=5,K!$D$5,IF(C215=6,K!$D$6,IF(C215=7,K!$D$7,IF(C215=8,K!$D$8))))))))</f>
        <v>Maaparandus</v>
      </c>
      <c r="E215" s="72" t="s">
        <v>333</v>
      </c>
      <c r="F215" s="73" t="str">
        <f>LOOKUP(E215,K!$A$1:$B$19)</f>
        <v>Ülenurme vald</v>
      </c>
      <c r="G215" s="74" t="str">
        <f t="shared" si="19"/>
        <v>PP-1181</v>
      </c>
      <c r="H215" s="72" t="s">
        <v>11</v>
      </c>
      <c r="I215" s="70">
        <v>1181</v>
      </c>
      <c r="J215" s="75" t="s">
        <v>832</v>
      </c>
      <c r="K215" s="75" t="s">
        <v>5141</v>
      </c>
      <c r="L215" s="90" t="str">
        <f t="shared" si="21"/>
        <v>19</v>
      </c>
      <c r="M215" s="52">
        <v>1976</v>
      </c>
      <c r="N215" s="52">
        <v>19</v>
      </c>
      <c r="O215">
        <v>1</v>
      </c>
      <c r="P215" s="52" t="s">
        <v>999</v>
      </c>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row>
    <row r="216" spans="1:45" ht="25.5" customHeight="1" x14ac:dyDescent="0.2">
      <c r="A216" s="69" t="str">
        <f t="shared" si="18"/>
        <v>19-7</v>
      </c>
      <c r="B216" s="52">
        <v>7</v>
      </c>
      <c r="C216" s="70">
        <v>1</v>
      </c>
      <c r="D216" s="71" t="str">
        <f>IF(C216=1,K!$D$1,IF(C216=2,K!$D$2,IF(C216=3,K!$D$3,IF(C216=4,K!$D$4,IF(C216=5,K!$D$5,IF(C216=6,K!$D$6,IF(C216=7,K!$D$7,IF(C216=8,K!$D$8))))))))</f>
        <v>Maaparandus</v>
      </c>
      <c r="E216" s="72" t="s">
        <v>333</v>
      </c>
      <c r="F216" s="73" t="str">
        <f>LOOKUP(E216,K!$A$1:$B$19)</f>
        <v>Ülenurme vald</v>
      </c>
      <c r="G216" s="74" t="str">
        <f t="shared" si="19"/>
        <v>PP-1181A</v>
      </c>
      <c r="H216" s="72" t="s">
        <v>11</v>
      </c>
      <c r="I216" s="70" t="s">
        <v>19</v>
      </c>
      <c r="J216" s="75" t="s">
        <v>1067</v>
      </c>
      <c r="K216" s="75" t="s">
        <v>5136</v>
      </c>
      <c r="L216" s="90" t="str">
        <f t="shared" si="21"/>
        <v>19</v>
      </c>
      <c r="M216" s="52">
        <v>1979</v>
      </c>
      <c r="N216" s="52">
        <v>5</v>
      </c>
    </row>
    <row r="217" spans="1:45" customFormat="1" ht="12.75" customHeight="1" x14ac:dyDescent="0.2">
      <c r="A217" s="69" t="str">
        <f t="shared" si="18"/>
        <v>19-7</v>
      </c>
      <c r="B217" s="52">
        <v>7</v>
      </c>
      <c r="C217" s="70">
        <v>1</v>
      </c>
      <c r="D217" s="71" t="str">
        <f>IF(C217=1,K!$D$1,IF(C217=2,K!$D$2,IF(C217=3,K!$D$3,IF(C217=4,K!$D$4,IF(C217=5,K!$D$5,IF(C217=6,K!$D$6,IF(C217=7,K!$D$7,IF(C217=8,K!$D$8))))))))</f>
        <v>Maaparandus</v>
      </c>
      <c r="E217" s="72" t="s">
        <v>333</v>
      </c>
      <c r="F217" s="73" t="str">
        <f>LOOKUP(E217,K!$A$1:$B$19)</f>
        <v>Ülenurme vald</v>
      </c>
      <c r="G217" s="74" t="str">
        <f t="shared" si="19"/>
        <v>PP-821</v>
      </c>
      <c r="H217" s="72" t="s">
        <v>11</v>
      </c>
      <c r="I217" s="70">
        <v>821</v>
      </c>
      <c r="J217" s="75" t="s">
        <v>1436</v>
      </c>
      <c r="K217" s="75" t="s">
        <v>5136</v>
      </c>
      <c r="L217" s="90" t="str">
        <f t="shared" si="21"/>
        <v>19</v>
      </c>
      <c r="M217" s="52">
        <v>1970</v>
      </c>
      <c r="N217" s="52">
        <v>8</v>
      </c>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row>
    <row r="218" spans="1:45" customFormat="1" ht="12.75" customHeight="1" x14ac:dyDescent="0.2">
      <c r="A218" s="24" t="str">
        <f t="shared" si="18"/>
        <v>01-7</v>
      </c>
      <c r="B218">
        <v>7</v>
      </c>
      <c r="C218" s="14">
        <v>1</v>
      </c>
      <c r="D218" s="71" t="str">
        <f>IF(C218=1,K!$D$1,IF(C218=2,K!$D$2,IF(C218=3,K!$D$3,IF(C218=4,K!$D$4,IF(C218=5,K!$D$5,IF(C218=6,K!$D$6,IF(C218=7,K!$D$7,IF(C218=8,K!$D$8))))))))</f>
        <v>Maaparandus</v>
      </c>
      <c r="E218" s="12" t="s">
        <v>291</v>
      </c>
      <c r="F218" s="18" t="str">
        <f>LOOKUP(E218,K!$A$1:$B$19)</f>
        <v>Alatskivi vald</v>
      </c>
      <c r="G218" s="16" t="str">
        <f t="shared" si="19"/>
        <v>PP-294</v>
      </c>
      <c r="H218" s="12" t="s">
        <v>11</v>
      </c>
      <c r="I218" s="14">
        <v>294</v>
      </c>
      <c r="J218" s="26" t="s">
        <v>1653</v>
      </c>
      <c r="K218" s="1" t="s">
        <v>1658</v>
      </c>
      <c r="L218" s="91" t="str">
        <f t="shared" si="21"/>
        <v>01</v>
      </c>
      <c r="M218">
        <v>1962</v>
      </c>
      <c r="N218">
        <v>5</v>
      </c>
    </row>
    <row r="219" spans="1:45" customFormat="1" ht="12.75" customHeight="1" x14ac:dyDescent="0.2">
      <c r="A219" s="24" t="str">
        <f t="shared" si="18"/>
        <v>15-7</v>
      </c>
      <c r="B219">
        <v>7</v>
      </c>
      <c r="C219" s="14">
        <v>1</v>
      </c>
      <c r="D219" s="71" t="str">
        <f>IF(C219=1,K!$D$1,IF(C219=2,K!$D$2,IF(C219=3,K!$D$3,IF(C219=4,K!$D$4,IF(C219=5,K!$D$5,IF(C219=6,K!$D$6,IF(C219=7,K!$D$7,IF(C219=8,K!$D$8))))))))</f>
        <v>Maaparandus</v>
      </c>
      <c r="E219" s="12" t="s">
        <v>329</v>
      </c>
      <c r="F219" s="18" t="str">
        <f>LOOKUP(E219,K!$A$1:$B$19)</f>
        <v>Tartu vald</v>
      </c>
      <c r="G219" s="16" t="str">
        <f t="shared" si="19"/>
        <v>PP-701</v>
      </c>
      <c r="H219" s="12" t="s">
        <v>11</v>
      </c>
      <c r="I219" s="14">
        <v>701</v>
      </c>
      <c r="J219" s="1" t="s">
        <v>1188</v>
      </c>
      <c r="K219" s="1" t="s">
        <v>4726</v>
      </c>
      <c r="L219" s="91" t="str">
        <f t="shared" si="21"/>
        <v>15</v>
      </c>
      <c r="M219">
        <v>1969</v>
      </c>
      <c r="N219">
        <v>9</v>
      </c>
    </row>
    <row r="220" spans="1:45" customFormat="1" ht="12.75" customHeight="1" x14ac:dyDescent="0.2">
      <c r="A220" s="24" t="str">
        <f t="shared" si="18"/>
        <v>15-7</v>
      </c>
      <c r="B220">
        <v>7</v>
      </c>
      <c r="C220" s="14">
        <v>2</v>
      </c>
      <c r="D220" s="71" t="str">
        <f>IF(C220=1,K!$D$1,IF(C220=2,K!$D$2,IF(C220=3,K!$D$3,IF(C220=4,K!$D$4,IF(C220=5,K!$D$5,IF(C220=6,K!$D$6,IF(C220=7,K!$D$7,IF(C220=8,K!$D$8))))))))</f>
        <v xml:space="preserve">Maaparanduse rek </v>
      </c>
      <c r="E220" s="12" t="s">
        <v>329</v>
      </c>
      <c r="F220" s="18" t="str">
        <f>LOOKUP(E220,K!$A$1:$B$19)</f>
        <v>Tartu vald</v>
      </c>
      <c r="G220" s="16" t="str">
        <f t="shared" si="19"/>
        <v>PP-701-ÜP</v>
      </c>
      <c r="H220" s="12" t="s">
        <v>11</v>
      </c>
      <c r="I220" s="14" t="s">
        <v>4728</v>
      </c>
      <c r="J220" s="1" t="s">
        <v>1189</v>
      </c>
      <c r="K220" s="1" t="s">
        <v>4726</v>
      </c>
      <c r="L220" s="91" t="str">
        <f t="shared" si="21"/>
        <v>15</v>
      </c>
      <c r="M220">
        <v>1973</v>
      </c>
      <c r="N220">
        <v>9</v>
      </c>
    </row>
    <row r="221" spans="1:45" customFormat="1" ht="12.75" customHeight="1" x14ac:dyDescent="0.2">
      <c r="A221" s="69" t="str">
        <f t="shared" si="18"/>
        <v>19-7</v>
      </c>
      <c r="B221" s="52">
        <v>7</v>
      </c>
      <c r="C221" s="70">
        <v>6</v>
      </c>
      <c r="D221" s="71" t="str">
        <f>IF(C221=1,K!$D$1,IF(C221=2,K!$D$2,IF(C221=3,K!$D$3,IF(C221=4,K!$D$4,IF(C221=5,K!$D$5,IF(C221=6,K!$D$6,IF(C221=7,K!$D$7,IF(C221=8,K!$D$8))))))))</f>
        <v>Kultuurtehnikaprojektid</v>
      </c>
      <c r="E221" s="72" t="s">
        <v>333</v>
      </c>
      <c r="F221" s="73" t="str">
        <f>LOOKUP(E221,K!$A$1:$B$19)</f>
        <v>Ülenurme vald</v>
      </c>
      <c r="G221" s="74" t="str">
        <f t="shared" si="19"/>
        <v>MV-1555</v>
      </c>
      <c r="H221" s="72" t="s">
        <v>32</v>
      </c>
      <c r="I221" s="70">
        <v>1555</v>
      </c>
      <c r="J221" s="75" t="s">
        <v>5139</v>
      </c>
      <c r="K221" s="75" t="s">
        <v>5136</v>
      </c>
      <c r="L221" s="90" t="str">
        <f t="shared" si="21"/>
        <v>19</v>
      </c>
      <c r="M221" s="52">
        <v>1984</v>
      </c>
      <c r="N221" s="52">
        <v>3</v>
      </c>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row>
    <row r="222" spans="1:45" customFormat="1" ht="25.5" customHeight="1" x14ac:dyDescent="0.2">
      <c r="A222" s="24" t="str">
        <f t="shared" si="18"/>
        <v>06-7</v>
      </c>
      <c r="B222">
        <v>7</v>
      </c>
      <c r="C222" s="14">
        <v>1</v>
      </c>
      <c r="D222" s="71" t="str">
        <f>IF(C222=1,K!$D$1,IF(C222=2,K!$D$2,IF(C222=3,K!$D$3,IF(C222=4,K!$D$4,IF(C222=5,K!$D$5,IF(C222=6,K!$D$6,IF(C222=7,K!$D$7,IF(C222=8,K!$D$8))))))))</f>
        <v>Maaparandus</v>
      </c>
      <c r="E222" s="12" t="s">
        <v>320</v>
      </c>
      <c r="F222" s="18" t="str">
        <f>LOOKUP(E222,K!$A$1:$B$19)</f>
        <v>Luunja vald</v>
      </c>
      <c r="G222" s="16" t="str">
        <f t="shared" si="19"/>
        <v>PP-923</v>
      </c>
      <c r="H222" s="12" t="s">
        <v>11</v>
      </c>
      <c r="I222" s="14">
        <v>923</v>
      </c>
      <c r="J222" s="1" t="s">
        <v>2822</v>
      </c>
      <c r="K222" s="1" t="s">
        <v>2814</v>
      </c>
      <c r="L222" s="91" t="str">
        <f t="shared" si="21"/>
        <v>06</v>
      </c>
      <c r="M222">
        <v>1972</v>
      </c>
      <c r="N222">
        <v>9</v>
      </c>
    </row>
    <row r="223" spans="1:45" customFormat="1" ht="12.75" customHeight="1" x14ac:dyDescent="0.2">
      <c r="A223" s="24" t="str">
        <f t="shared" si="18"/>
        <v>06-7</v>
      </c>
      <c r="B223">
        <v>7</v>
      </c>
      <c r="C223" s="14">
        <v>1</v>
      </c>
      <c r="D223" s="71" t="str">
        <f>IF(C223=1,K!$D$1,IF(C223=2,K!$D$2,IF(C223=3,K!$D$3,IF(C223=4,K!$D$4,IF(C223=5,K!$D$5,IF(C223=6,K!$D$6,IF(C223=7,K!$D$7,IF(C223=8,K!$D$8))))))))</f>
        <v>Maaparandus</v>
      </c>
      <c r="E223" s="12" t="s">
        <v>320</v>
      </c>
      <c r="F223" s="18" t="str">
        <f>LOOKUP(E223,K!$A$1:$B$19)</f>
        <v>Luunja vald</v>
      </c>
      <c r="G223" s="16" t="str">
        <f t="shared" si="19"/>
        <v>PP-1073</v>
      </c>
      <c r="H223" s="12" t="s">
        <v>11</v>
      </c>
      <c r="I223" s="14">
        <v>1073</v>
      </c>
      <c r="J223" s="1" t="s">
        <v>2821</v>
      </c>
      <c r="K223" s="1" t="s">
        <v>2814</v>
      </c>
      <c r="L223" s="91" t="str">
        <f t="shared" si="21"/>
        <v>06</v>
      </c>
      <c r="M223">
        <v>1974</v>
      </c>
      <c r="N223">
        <v>11</v>
      </c>
      <c r="P223">
        <v>7509</v>
      </c>
    </row>
    <row r="224" spans="1:45" customFormat="1" ht="12.75" customHeight="1" x14ac:dyDescent="0.2">
      <c r="A224" s="24" t="str">
        <f t="shared" si="18"/>
        <v>17-7</v>
      </c>
      <c r="B224">
        <v>7</v>
      </c>
      <c r="C224" s="14">
        <v>1</v>
      </c>
      <c r="D224" s="71" t="str">
        <f>IF(C224=1,K!$D$1,IF(C224=2,K!$D$2,IF(C224=3,K!$D$3,IF(C224=4,K!$D$4,IF(C224=5,K!$D$5,IF(C224=6,K!$D$6,IF(C224=7,K!$D$7,IF(C224=8,K!$D$8))))))))</f>
        <v>Maaparandus</v>
      </c>
      <c r="E224" s="12" t="s">
        <v>331</v>
      </c>
      <c r="F224" s="18" t="str">
        <f>LOOKUP(E224,K!$A$1:$B$19)</f>
        <v xml:space="preserve">Vara vald </v>
      </c>
      <c r="G224" s="16" t="str">
        <f t="shared" si="19"/>
        <v>PP-488</v>
      </c>
      <c r="H224" s="12" t="s">
        <v>11</v>
      </c>
      <c r="I224" s="14">
        <v>488</v>
      </c>
      <c r="J224" s="1" t="s">
        <v>1453</v>
      </c>
      <c r="K224" s="160" t="s">
        <v>7328</v>
      </c>
      <c r="L224" s="91" t="str">
        <f t="shared" si="21"/>
        <v>17</v>
      </c>
      <c r="M224">
        <v>1965</v>
      </c>
      <c r="N224">
        <v>9</v>
      </c>
      <c r="P224" s="148" t="s">
        <v>4832</v>
      </c>
      <c r="R224" s="148" t="s">
        <v>4839</v>
      </c>
      <c r="U224">
        <v>534</v>
      </c>
      <c r="V224" s="148" t="s">
        <v>7329</v>
      </c>
    </row>
    <row r="225" spans="1:16" customFormat="1" ht="12.75" customHeight="1" x14ac:dyDescent="0.2">
      <c r="A225" s="24" t="str">
        <f t="shared" si="18"/>
        <v>17-7</v>
      </c>
      <c r="B225">
        <v>7</v>
      </c>
      <c r="C225" s="14">
        <v>1</v>
      </c>
      <c r="D225" s="71" t="str">
        <f>IF(C225=1,K!$D$1,IF(C225=2,K!$D$2,IF(C225=3,K!$D$3,IF(C225=4,K!$D$4,IF(C225=5,K!$D$5,IF(C225=6,K!$D$6,IF(C225=7,K!$D$7,IF(C225=8,K!$D$8))))))))</f>
        <v>Maaparandus</v>
      </c>
      <c r="E225" s="12" t="s">
        <v>331</v>
      </c>
      <c r="F225" s="18" t="str">
        <f>LOOKUP(E225,K!$A$1:$B$19)</f>
        <v xml:space="preserve">Vara vald </v>
      </c>
      <c r="G225" s="16" t="str">
        <f t="shared" si="19"/>
        <v>PP-509</v>
      </c>
      <c r="H225" s="12" t="s">
        <v>11</v>
      </c>
      <c r="I225" s="14">
        <v>509</v>
      </c>
      <c r="J225" s="1" t="s">
        <v>1455</v>
      </c>
      <c r="K225" s="160" t="s">
        <v>7327</v>
      </c>
      <c r="L225" s="91" t="str">
        <f t="shared" si="21"/>
        <v>17</v>
      </c>
      <c r="M225">
        <v>1966</v>
      </c>
      <c r="N225">
        <v>3</v>
      </c>
    </row>
    <row r="226" spans="1:16" customFormat="1" ht="12.75" customHeight="1" x14ac:dyDescent="0.2">
      <c r="A226" s="24" t="str">
        <f t="shared" si="18"/>
        <v>17-7</v>
      </c>
      <c r="B226">
        <v>7</v>
      </c>
      <c r="C226" s="14">
        <v>1</v>
      </c>
      <c r="D226" s="71" t="str">
        <f>IF(C226=1,K!$D$1,IF(C226=2,K!$D$2,IF(C226=3,K!$D$3,IF(C226=4,K!$D$4,IF(C226=5,K!$D$5,IF(C226=6,K!$D$6,IF(C226=7,K!$D$7,IF(C226=8,K!$D$8))))))))</f>
        <v>Maaparandus</v>
      </c>
      <c r="E226" s="12" t="s">
        <v>331</v>
      </c>
      <c r="F226" s="18" t="str">
        <f>LOOKUP(E226,K!$A$1:$B$19)</f>
        <v xml:space="preserve">Vara vald </v>
      </c>
      <c r="G226" s="16" t="str">
        <f t="shared" si="19"/>
        <v>PP-685</v>
      </c>
      <c r="H226" s="12" t="s">
        <v>11</v>
      </c>
      <c r="I226" s="14">
        <v>685</v>
      </c>
      <c r="J226" s="1" t="s">
        <v>1463</v>
      </c>
      <c r="K226" s="1"/>
      <c r="L226" s="91" t="str">
        <f t="shared" si="21"/>
        <v>17</v>
      </c>
      <c r="M226">
        <v>1973</v>
      </c>
      <c r="N226">
        <v>10</v>
      </c>
    </row>
    <row r="227" spans="1:16" customFormat="1" ht="12.75" customHeight="1" x14ac:dyDescent="0.2">
      <c r="A227" s="24" t="str">
        <f t="shared" si="18"/>
        <v>08-7</v>
      </c>
      <c r="B227">
        <v>7</v>
      </c>
      <c r="C227" s="14">
        <v>1</v>
      </c>
      <c r="D227" s="71" t="str">
        <f>IF(C227=1,K!$D$1,IF(C227=2,K!$D$2,IF(C227=3,K!$D$3,IF(C227=4,K!$D$4,IF(C227=5,K!$D$5,IF(C227=6,K!$D$6,IF(C227=7,K!$D$7,IF(C227=8,K!$D$8))))))))</f>
        <v>Maaparandus</v>
      </c>
      <c r="E227" s="12" t="s">
        <v>322</v>
      </c>
      <c r="F227" s="18" t="str">
        <f>LOOKUP(E227,K!$A$1:$B$19)</f>
        <v>Mäksa vald</v>
      </c>
      <c r="G227" s="16" t="str">
        <f t="shared" si="19"/>
        <v>PP-987</v>
      </c>
      <c r="H227" s="12" t="s">
        <v>11</v>
      </c>
      <c r="I227" s="14">
        <v>987</v>
      </c>
      <c r="J227" s="1" t="s">
        <v>2356</v>
      </c>
      <c r="K227" s="1" t="s">
        <v>2350</v>
      </c>
      <c r="L227" s="91" t="str">
        <f t="shared" si="21"/>
        <v>08</v>
      </c>
      <c r="M227">
        <v>1973</v>
      </c>
      <c r="N227">
        <v>27</v>
      </c>
    </row>
    <row r="228" spans="1:16" customFormat="1" ht="12.75" customHeight="1" x14ac:dyDescent="0.2">
      <c r="A228" s="24" t="str">
        <f t="shared" si="18"/>
        <v>17-7</v>
      </c>
      <c r="B228">
        <v>7</v>
      </c>
      <c r="C228" s="14">
        <v>1</v>
      </c>
      <c r="D228" s="71" t="str">
        <f>IF(C228=1,K!$D$1,IF(C228=2,K!$D$2,IF(C228=3,K!$D$3,IF(C228=4,K!$D$4,IF(C228=5,K!$D$5,IF(C228=6,K!$D$6,IF(C228=7,K!$D$7,IF(C228=8,K!$D$8))))))))</f>
        <v>Maaparandus</v>
      </c>
      <c r="E228" s="12" t="s">
        <v>331</v>
      </c>
      <c r="F228" s="18" t="str">
        <f>LOOKUP(E228,K!$A$1:$B$19)</f>
        <v xml:space="preserve">Vara vald </v>
      </c>
      <c r="G228" s="16" t="str">
        <f t="shared" si="19"/>
        <v>PP-1190</v>
      </c>
      <c r="H228" s="12" t="s">
        <v>11</v>
      </c>
      <c r="I228" s="14">
        <v>1190</v>
      </c>
      <c r="J228" s="1" t="s">
        <v>1480</v>
      </c>
      <c r="K228" s="1"/>
      <c r="L228" s="91" t="str">
        <f t="shared" si="21"/>
        <v>17</v>
      </c>
      <c r="M228">
        <v>1976</v>
      </c>
      <c r="N228">
        <v>3</v>
      </c>
    </row>
    <row r="229" spans="1:16" customFormat="1" ht="12.75" customHeight="1" x14ac:dyDescent="0.2">
      <c r="A229" s="24" t="str">
        <f t="shared" si="18"/>
        <v>03-7</v>
      </c>
      <c r="B229">
        <v>7</v>
      </c>
      <c r="C229" s="14">
        <v>1</v>
      </c>
      <c r="D229" s="71" t="str">
        <f>IF(C229=1,K!$D$1,IF(C229=2,K!$D$2,IF(C229=3,K!$D$3,IF(C229=4,K!$D$4,IF(C229=5,K!$D$5,IF(C229=6,K!$D$6,IF(C229=7,K!$D$7,IF(C229=8,K!$D$8))))))))</f>
        <v>Maaparandus</v>
      </c>
      <c r="E229" s="12" t="s">
        <v>317</v>
      </c>
      <c r="F229" s="18" t="str">
        <f>LOOKUP(E229,K!$A$1:$B$19)</f>
        <v>Kambja vald</v>
      </c>
      <c r="G229" s="16" t="str">
        <f t="shared" si="19"/>
        <v>PP-970</v>
      </c>
      <c r="H229" s="12" t="s">
        <v>11</v>
      </c>
      <c r="I229" s="14">
        <v>970</v>
      </c>
      <c r="J229" s="1" t="s">
        <v>700</v>
      </c>
      <c r="K229" s="1" t="s">
        <v>1867</v>
      </c>
      <c r="L229" s="91" t="str">
        <f t="shared" si="21"/>
        <v>03</v>
      </c>
      <c r="M229">
        <v>1972</v>
      </c>
      <c r="N229">
        <v>14</v>
      </c>
    </row>
    <row r="230" spans="1:16" customFormat="1" ht="12.75" customHeight="1" x14ac:dyDescent="0.2">
      <c r="A230" s="24" t="str">
        <f t="shared" si="18"/>
        <v>02-7</v>
      </c>
      <c r="B230">
        <v>7</v>
      </c>
      <c r="C230" s="14">
        <v>1</v>
      </c>
      <c r="D230" s="71" t="str">
        <f>IF(C230=1,K!$D$1,IF(C230=2,K!$D$2,IF(C230=3,K!$D$3,IF(C230=4,K!$D$4,IF(C230=5,K!$D$5,IF(C230=6,K!$D$6,IF(C230=7,K!$D$7,IF(C230=8,K!$D$8))))))))</f>
        <v>Maaparandus</v>
      </c>
      <c r="E230" s="12" t="s">
        <v>294</v>
      </c>
      <c r="F230" s="18" t="str">
        <f>LOOKUP(E230,K!$A$1:$B$19)</f>
        <v>Haaslava vald</v>
      </c>
      <c r="G230" s="16" t="str">
        <f t="shared" si="19"/>
        <v>PP-1043</v>
      </c>
      <c r="H230" s="12" t="s">
        <v>11</v>
      </c>
      <c r="I230" s="14">
        <v>1043</v>
      </c>
      <c r="J230" s="1" t="s">
        <v>1980</v>
      </c>
      <c r="K230" s="1" t="s">
        <v>1981</v>
      </c>
      <c r="L230" s="91" t="str">
        <f t="shared" si="21"/>
        <v>02</v>
      </c>
      <c r="M230">
        <v>1971</v>
      </c>
      <c r="N230">
        <v>14</v>
      </c>
    </row>
    <row r="231" spans="1:16" customFormat="1" ht="12.75" customHeight="1" x14ac:dyDescent="0.2">
      <c r="A231" s="24" t="str">
        <f t="shared" si="18"/>
        <v>18-7</v>
      </c>
      <c r="B231">
        <v>7</v>
      </c>
      <c r="C231" s="14">
        <v>1</v>
      </c>
      <c r="D231" s="71" t="str">
        <f>IF(C231=1,K!$D$1,IF(C231=2,K!$D$2,IF(C231=3,K!$D$3,IF(C231=4,K!$D$4,IF(C231=5,K!$D$5,IF(C231=6,K!$D$6,IF(C231=7,K!$D$7,IF(C231=8,K!$D$8))))))))</f>
        <v>Maaparandus</v>
      </c>
      <c r="E231" s="12" t="s">
        <v>332</v>
      </c>
      <c r="F231" s="18" t="str">
        <f>LOOKUP(E231,K!$A$1:$B$19)</f>
        <v>Võnnu vald</v>
      </c>
      <c r="G231" s="16" t="str">
        <f t="shared" si="19"/>
        <v>MV-8</v>
      </c>
      <c r="H231" s="12" t="s">
        <v>32</v>
      </c>
      <c r="I231" s="14">
        <v>8</v>
      </c>
      <c r="J231" s="1" t="s">
        <v>2581</v>
      </c>
      <c r="K231" s="1" t="s">
        <v>2582</v>
      </c>
      <c r="L231" s="91" t="str">
        <f t="shared" si="21"/>
        <v>18</v>
      </c>
      <c r="M231">
        <v>1956</v>
      </c>
      <c r="N231">
        <v>6</v>
      </c>
    </row>
    <row r="232" spans="1:16" customFormat="1" ht="12.75" customHeight="1" x14ac:dyDescent="0.2">
      <c r="A232" s="24" t="str">
        <f t="shared" si="18"/>
        <v>06-7</v>
      </c>
      <c r="B232">
        <v>7</v>
      </c>
      <c r="C232" s="14">
        <v>6</v>
      </c>
      <c r="D232" s="71" t="str">
        <f>IF(C232=1,K!$D$1,IF(C232=2,K!$D$2,IF(C232=3,K!$D$3,IF(C232=4,K!$D$4,IF(C232=5,K!$D$5,IF(C232=6,K!$D$6,IF(C232=7,K!$D$7,IF(C232=8,K!$D$8))))))))</f>
        <v>Kultuurtehnikaprojektid</v>
      </c>
      <c r="E232" s="12" t="s">
        <v>320</v>
      </c>
      <c r="F232" s="18" t="str">
        <f>LOOKUP(E232,K!$A$1:$B$19)</f>
        <v>Luunja vald</v>
      </c>
      <c r="G232" s="16" t="str">
        <f t="shared" si="19"/>
        <v>MV-1483</v>
      </c>
      <c r="H232" s="12" t="s">
        <v>32</v>
      </c>
      <c r="I232" s="14">
        <v>1483</v>
      </c>
      <c r="J232" s="1" t="s">
        <v>2813</v>
      </c>
      <c r="K232" s="1" t="s">
        <v>2814</v>
      </c>
      <c r="L232" s="91" t="str">
        <f t="shared" si="21"/>
        <v>06</v>
      </c>
      <c r="M232">
        <v>1983</v>
      </c>
      <c r="N232">
        <v>2</v>
      </c>
    </row>
    <row r="233" spans="1:16" customFormat="1" ht="25.5" customHeight="1" x14ac:dyDescent="0.2">
      <c r="A233" s="24" t="str">
        <f t="shared" si="18"/>
        <v>14-7</v>
      </c>
      <c r="B233">
        <v>7</v>
      </c>
      <c r="C233" s="14">
        <v>6</v>
      </c>
      <c r="D233" s="71" t="str">
        <f>IF(C233=1,K!$D$1,IF(C233=2,K!$D$2,IF(C233=3,K!$D$3,IF(C233=4,K!$D$4,IF(C233=5,K!$D$5,IF(C233=6,K!$D$6,IF(C233=7,K!$D$7,IF(C233=8,K!$D$8))))))))</f>
        <v>Kultuurtehnikaprojektid</v>
      </c>
      <c r="E233" s="12" t="s">
        <v>328</v>
      </c>
      <c r="F233" s="18" t="str">
        <f>LOOKUP(E233,K!$A$1:$B$19)</f>
        <v>Rõngu vald</v>
      </c>
      <c r="G233" s="16" t="str">
        <f t="shared" si="19"/>
        <v>MV-1691</v>
      </c>
      <c r="H233" s="12" t="s">
        <v>32</v>
      </c>
      <c r="I233" s="14">
        <v>1691</v>
      </c>
      <c r="J233" s="1" t="s">
        <v>3321</v>
      </c>
      <c r="K233" s="1" t="s">
        <v>3310</v>
      </c>
      <c r="L233" s="91" t="str">
        <f t="shared" si="21"/>
        <v>14</v>
      </c>
      <c r="M233">
        <v>1986</v>
      </c>
      <c r="N233">
        <v>3</v>
      </c>
    </row>
    <row r="234" spans="1:16" customFormat="1" ht="12.75" customHeight="1" x14ac:dyDescent="0.2">
      <c r="A234" s="24" t="str">
        <f t="shared" si="18"/>
        <v>18-7</v>
      </c>
      <c r="B234">
        <v>7</v>
      </c>
      <c r="C234" s="14">
        <v>1</v>
      </c>
      <c r="D234" s="71" t="str">
        <f>IF(C234=1,K!$D$1,IF(C234=2,K!$D$2,IF(C234=3,K!$D$3,IF(C234=4,K!$D$4,IF(C234=5,K!$D$5,IF(C234=6,K!$D$6,IF(C234=7,K!$D$7,IF(C234=8,K!$D$8))))))))</f>
        <v>Maaparandus</v>
      </c>
      <c r="E234" s="12" t="s">
        <v>332</v>
      </c>
      <c r="F234" s="18" t="str">
        <f>LOOKUP(E234,K!$A$1:$B$19)</f>
        <v>Võnnu vald</v>
      </c>
      <c r="G234" s="16" t="str">
        <f t="shared" si="19"/>
        <v>MV-187</v>
      </c>
      <c r="H234" s="12" t="s">
        <v>32</v>
      </c>
      <c r="I234" s="14">
        <v>187</v>
      </c>
      <c r="J234" s="1" t="s">
        <v>2575</v>
      </c>
      <c r="K234" s="1" t="s">
        <v>2563</v>
      </c>
      <c r="L234" s="91" t="str">
        <f t="shared" si="21"/>
        <v>18</v>
      </c>
      <c r="M234">
        <v>1960</v>
      </c>
      <c r="N234">
        <v>4</v>
      </c>
    </row>
    <row r="235" spans="1:16" customFormat="1" ht="25.5" customHeight="1" x14ac:dyDescent="0.2">
      <c r="A235" s="24" t="str">
        <f t="shared" si="18"/>
        <v>17-7</v>
      </c>
      <c r="B235">
        <v>7</v>
      </c>
      <c r="C235" s="14">
        <v>6</v>
      </c>
      <c r="D235" s="71" t="str">
        <f>IF(C235=1,K!$D$1,IF(C235=2,K!$D$2,IF(C235=3,K!$D$3,IF(C235=4,K!$D$4,IF(C235=5,K!$D$5,IF(C235=6,K!$D$6,IF(C235=7,K!$D$7,IF(C235=8,K!$D$8))))))))</f>
        <v>Kultuurtehnikaprojektid</v>
      </c>
      <c r="E235" s="12" t="s">
        <v>331</v>
      </c>
      <c r="F235" s="18" t="str">
        <f>LOOKUP(E235,K!$A$1:$B$19)</f>
        <v xml:space="preserve">Vara vald </v>
      </c>
      <c r="G235" s="16" t="str">
        <f t="shared" si="19"/>
        <v>MV-1824</v>
      </c>
      <c r="H235" s="12" t="s">
        <v>32</v>
      </c>
      <c r="I235" s="14">
        <v>1824</v>
      </c>
      <c r="J235" s="1" t="s">
        <v>4830</v>
      </c>
      <c r="K235" s="1" t="s">
        <v>4831</v>
      </c>
      <c r="L235" s="91" t="str">
        <f t="shared" si="21"/>
        <v>17</v>
      </c>
      <c r="M235">
        <v>1991</v>
      </c>
      <c r="N235">
        <v>3</v>
      </c>
      <c r="O235">
        <v>1</v>
      </c>
      <c r="P235" t="s">
        <v>973</v>
      </c>
    </row>
    <row r="236" spans="1:16" customFormat="1" ht="12.75" customHeight="1" x14ac:dyDescent="0.2">
      <c r="A236" s="24" t="str">
        <f t="shared" si="18"/>
        <v>05-7</v>
      </c>
      <c r="B236">
        <v>7</v>
      </c>
      <c r="C236" s="14">
        <v>1</v>
      </c>
      <c r="D236" s="71" t="str">
        <f>IF(C236=1,K!$D$1,IF(C236=2,K!$D$2,IF(C236=3,K!$D$3,IF(C236=4,K!$D$4,IF(C236=5,K!$D$5,IF(C236=6,K!$D$6,IF(C236=7,K!$D$7,IF(C236=8,K!$D$8))))))))</f>
        <v>Maaparandus</v>
      </c>
      <c r="E236" s="12" t="s">
        <v>319</v>
      </c>
      <c r="F236" s="18" t="str">
        <f>LOOKUP(E236,K!$A$1:$B$19)</f>
        <v xml:space="preserve">Laeva vald </v>
      </c>
      <c r="G236" s="16" t="str">
        <f t="shared" si="19"/>
        <v>PP-1120</v>
      </c>
      <c r="H236" s="12" t="s">
        <v>11</v>
      </c>
      <c r="I236" s="14">
        <v>1120</v>
      </c>
      <c r="J236" s="1" t="s">
        <v>3628</v>
      </c>
      <c r="K236" s="1" t="s">
        <v>3629</v>
      </c>
      <c r="L236" s="91" t="str">
        <f t="shared" si="21"/>
        <v>05</v>
      </c>
      <c r="M236">
        <v>1975</v>
      </c>
      <c r="N236">
        <v>10</v>
      </c>
    </row>
    <row r="237" spans="1:16" customFormat="1" ht="12.75" customHeight="1" x14ac:dyDescent="0.2">
      <c r="A237" s="24" t="str">
        <f t="shared" ref="A237:A300" si="22">CONCATENATE(E237,"-",B237)</f>
        <v>09-7</v>
      </c>
      <c r="B237">
        <v>7</v>
      </c>
      <c r="C237" s="14">
        <v>1</v>
      </c>
      <c r="D237" s="71" t="str">
        <f>IF(C237=1,K!$D$1,IF(C237=2,K!$D$2,IF(C237=3,K!$D$3,IF(C237=4,K!$D$4,IF(C237=5,K!$D$5,IF(C237=6,K!$D$6,IF(C237=7,K!$D$7,IF(C237=8,K!$D$8))))))))</f>
        <v>Maaparandus</v>
      </c>
      <c r="E237" s="12" t="s">
        <v>323</v>
      </c>
      <c r="F237" s="18" t="str">
        <f>LOOKUP(E237,K!$A$1:$B$19)</f>
        <v>Nõo vald</v>
      </c>
      <c r="G237" s="16" t="str">
        <f t="shared" ref="G237:G300" si="23">CONCATENATE(H237,"-",I237)</f>
        <v>PP-514</v>
      </c>
      <c r="H237" s="12" t="s">
        <v>11</v>
      </c>
      <c r="I237" s="14">
        <v>514</v>
      </c>
      <c r="J237" s="1" t="s">
        <v>3792</v>
      </c>
      <c r="K237" s="1" t="s">
        <v>3793</v>
      </c>
      <c r="L237" s="91" t="str">
        <f t="shared" ref="L237:L268" si="24">E237</f>
        <v>09</v>
      </c>
      <c r="M237">
        <v>1966</v>
      </c>
      <c r="N237">
        <v>7</v>
      </c>
      <c r="P237">
        <v>9720</v>
      </c>
    </row>
    <row r="238" spans="1:16" customFormat="1" ht="12.75" customHeight="1" x14ac:dyDescent="0.2">
      <c r="A238" s="24" t="str">
        <f t="shared" si="22"/>
        <v>09-7</v>
      </c>
      <c r="B238">
        <v>7</v>
      </c>
      <c r="C238" s="14">
        <v>5</v>
      </c>
      <c r="D238" s="71" t="str">
        <f>IF(C238=1,K!$D$1,IF(C238=2,K!$D$2,IF(C238=3,K!$D$3,IF(C238=4,K!$D$4,IF(C238=5,K!$D$5,IF(C238=6,K!$D$6,IF(C238=7,K!$D$7,IF(C238=8,K!$D$8))))))))</f>
        <v>Muud maap.ehit.projektid</v>
      </c>
      <c r="E238" s="12" t="s">
        <v>323</v>
      </c>
      <c r="F238" s="18" t="str">
        <f>LOOKUP(E238,K!$A$1:$B$19)</f>
        <v>Nõo vald</v>
      </c>
      <c r="G238" s="16" t="str">
        <f t="shared" si="23"/>
        <v>PP-603</v>
      </c>
      <c r="H238" s="12" t="s">
        <v>11</v>
      </c>
      <c r="I238" s="14">
        <v>603</v>
      </c>
      <c r="J238" s="1" t="s">
        <v>3794</v>
      </c>
      <c r="K238" s="1" t="s">
        <v>3793</v>
      </c>
      <c r="L238" s="91" t="str">
        <f t="shared" si="24"/>
        <v>09</v>
      </c>
      <c r="M238">
        <v>1967</v>
      </c>
      <c r="N238">
        <v>3</v>
      </c>
      <c r="P238" t="s">
        <v>1909</v>
      </c>
    </row>
    <row r="239" spans="1:16" customFormat="1" ht="12.75" customHeight="1" x14ac:dyDescent="0.2">
      <c r="A239" s="24" t="str">
        <f t="shared" si="22"/>
        <v>12-7</v>
      </c>
      <c r="B239">
        <v>7</v>
      </c>
      <c r="C239" s="14">
        <v>1</v>
      </c>
      <c r="D239" s="71" t="str">
        <f>IF(C239=1,K!$D$1,IF(C239=2,K!$D$2,IF(C239=3,K!$D$3,IF(C239=4,K!$D$4,IF(C239=5,K!$D$5,IF(C239=6,K!$D$6,IF(C239=7,K!$D$7,IF(C239=8,K!$D$8))))))))</f>
        <v>Maaparandus</v>
      </c>
      <c r="E239" s="12" t="s">
        <v>326</v>
      </c>
      <c r="F239" s="18" t="str">
        <f>LOOKUP(E239,K!$A$1:$B$19)</f>
        <v>Puhja vald</v>
      </c>
      <c r="G239" s="16" t="str">
        <f t="shared" si="23"/>
        <v>PP-680</v>
      </c>
      <c r="H239" s="12" t="s">
        <v>11</v>
      </c>
      <c r="I239" s="14">
        <v>680</v>
      </c>
      <c r="J239" s="1" t="s">
        <v>3660</v>
      </c>
      <c r="K239" s="1" t="s">
        <v>3659</v>
      </c>
      <c r="L239" s="91" t="str">
        <f t="shared" si="24"/>
        <v>12</v>
      </c>
      <c r="M239">
        <v>1968</v>
      </c>
      <c r="N239">
        <v>13</v>
      </c>
    </row>
    <row r="240" spans="1:16" customFormat="1" ht="12.75" customHeight="1" x14ac:dyDescent="0.2">
      <c r="A240" s="24" t="str">
        <f t="shared" si="22"/>
        <v>07-7</v>
      </c>
      <c r="B240">
        <v>7</v>
      </c>
      <c r="C240" s="14">
        <v>1</v>
      </c>
      <c r="D240" s="71" t="str">
        <f>IF(C240=1,K!$D$1,IF(C240=2,K!$D$2,IF(C240=3,K!$D$3,IF(C240=4,K!$D$4,IF(C240=5,K!$D$5,IF(C240=6,K!$D$6,IF(C240=7,K!$D$7,IF(C240=8,K!$D$8))))))))</f>
        <v>Maaparandus</v>
      </c>
      <c r="E240" s="12" t="s">
        <v>321</v>
      </c>
      <c r="F240" s="18" t="str">
        <f>LOOKUP(E240,K!$A$1:$B$19)</f>
        <v>Meeksi vald</v>
      </c>
      <c r="G240" s="16" t="str">
        <f t="shared" si="23"/>
        <v>PP-663</v>
      </c>
      <c r="H240" s="12" t="s">
        <v>11</v>
      </c>
      <c r="I240" s="14">
        <v>663</v>
      </c>
      <c r="J240" s="1" t="s">
        <v>2113</v>
      </c>
      <c r="K240" s="1" t="s">
        <v>2108</v>
      </c>
      <c r="L240" s="91" t="str">
        <f t="shared" si="24"/>
        <v>07</v>
      </c>
      <c r="M240">
        <v>1968</v>
      </c>
      <c r="N240">
        <v>7</v>
      </c>
    </row>
    <row r="241" spans="1:45" customFormat="1" ht="25.5" customHeight="1" x14ac:dyDescent="0.2">
      <c r="A241" s="24" t="str">
        <f t="shared" si="22"/>
        <v>12-7</v>
      </c>
      <c r="B241">
        <v>7</v>
      </c>
      <c r="C241" s="14">
        <v>2</v>
      </c>
      <c r="D241" s="71" t="str">
        <f>IF(C241=1,K!$D$1,IF(C241=2,K!$D$2,IF(C241=3,K!$D$3,IF(C241=4,K!$D$4,IF(C241=5,K!$D$5,IF(C241=6,K!$D$6,IF(C241=7,K!$D$7,IF(C241=8,K!$D$8))))))))</f>
        <v xml:space="preserve">Maaparanduse rek </v>
      </c>
      <c r="E241" s="12" t="s">
        <v>326</v>
      </c>
      <c r="F241" s="18" t="str">
        <f>LOOKUP(E241,K!$A$1:$B$19)</f>
        <v>Puhja vald</v>
      </c>
      <c r="G241" s="16" t="str">
        <f t="shared" si="23"/>
        <v>MV-1898</v>
      </c>
      <c r="H241" s="12" t="s">
        <v>32</v>
      </c>
      <c r="I241" s="14">
        <v>1898</v>
      </c>
      <c r="J241" s="1" t="s">
        <v>377</v>
      </c>
      <c r="K241" s="1" t="s">
        <v>1628</v>
      </c>
      <c r="L241" s="91" t="str">
        <f t="shared" si="24"/>
        <v>12</v>
      </c>
    </row>
    <row r="242" spans="1:45" customFormat="1" ht="25.5" customHeight="1" x14ac:dyDescent="0.2">
      <c r="A242" s="24" t="str">
        <f t="shared" si="22"/>
        <v>14-7</v>
      </c>
      <c r="B242">
        <v>7</v>
      </c>
      <c r="C242" s="14">
        <v>2</v>
      </c>
      <c r="D242" s="71" t="str">
        <f>IF(C242=1,K!$D$1,IF(C242=2,K!$D$2,IF(C242=3,K!$D$3,IF(C242=4,K!$D$4,IF(C242=5,K!$D$5,IF(C242=6,K!$D$6,IF(C242=7,K!$D$7,IF(C242=8,K!$D$8))))))))</f>
        <v xml:space="preserve">Maaparanduse rek </v>
      </c>
      <c r="E242" s="12" t="s">
        <v>328</v>
      </c>
      <c r="F242" s="18" t="str">
        <f>LOOKUP(E242,K!$A$1:$B$19)</f>
        <v>Rõngu vald</v>
      </c>
      <c r="G242" s="16" t="str">
        <f t="shared" si="23"/>
        <v>MV-751</v>
      </c>
      <c r="H242" s="12" t="s">
        <v>32</v>
      </c>
      <c r="I242" s="14">
        <v>751</v>
      </c>
      <c r="J242" s="1" t="s">
        <v>3329</v>
      </c>
      <c r="K242" s="1" t="s">
        <v>3310</v>
      </c>
      <c r="L242" s="91" t="str">
        <f t="shared" si="24"/>
        <v>14</v>
      </c>
      <c r="M242">
        <v>1970</v>
      </c>
      <c r="N242">
        <v>12</v>
      </c>
    </row>
    <row r="243" spans="1:45" customFormat="1" ht="25.5" customHeight="1" x14ac:dyDescent="0.2">
      <c r="A243" s="24" t="str">
        <f t="shared" si="22"/>
        <v>18-7</v>
      </c>
      <c r="B243">
        <v>7</v>
      </c>
      <c r="C243" s="14">
        <v>1</v>
      </c>
      <c r="D243" s="71" t="str">
        <f>IF(C243=1,K!$D$1,IF(C243=2,K!$D$2,IF(C243=3,K!$D$3,IF(C243=4,K!$D$4,IF(C243=5,K!$D$5,IF(C243=6,K!$D$6,IF(C243=7,K!$D$7,IF(C243=8,K!$D$8))))))))</f>
        <v>Maaparandus</v>
      </c>
      <c r="E243" s="12" t="s">
        <v>332</v>
      </c>
      <c r="F243" s="18" t="str">
        <f>LOOKUP(E243,K!$A$1:$B$19)</f>
        <v>Võnnu vald</v>
      </c>
      <c r="G243" s="16" t="str">
        <f t="shared" si="23"/>
        <v>MV-359</v>
      </c>
      <c r="H243" s="12" t="s">
        <v>32</v>
      </c>
      <c r="I243" s="14">
        <v>359</v>
      </c>
      <c r="J243" s="1" t="s">
        <v>2561</v>
      </c>
      <c r="K243" s="1" t="s">
        <v>2563</v>
      </c>
      <c r="L243" s="91" t="str">
        <f t="shared" si="24"/>
        <v>18</v>
      </c>
      <c r="M243">
        <v>1963</v>
      </c>
      <c r="N243">
        <v>2</v>
      </c>
      <c r="P243" t="s">
        <v>3393</v>
      </c>
    </row>
    <row r="244" spans="1:45" customFormat="1" ht="12.75" customHeight="1" x14ac:dyDescent="0.2">
      <c r="A244" s="24" t="str">
        <f t="shared" si="22"/>
        <v>14-7</v>
      </c>
      <c r="B244">
        <v>7</v>
      </c>
      <c r="C244" s="14">
        <v>2</v>
      </c>
      <c r="D244" s="71" t="str">
        <f>IF(C244=1,K!$D$1,IF(C244=2,K!$D$2,IF(C244=3,K!$D$3,IF(C244=4,K!$D$4,IF(C244=5,K!$D$5,IF(C244=6,K!$D$6,IF(C244=7,K!$D$7,IF(C244=8,K!$D$8))))))))</f>
        <v xml:space="preserve">Maaparanduse rek </v>
      </c>
      <c r="E244" s="12" t="s">
        <v>328</v>
      </c>
      <c r="F244" s="18" t="str">
        <f>LOOKUP(E244,K!$A$1:$B$19)</f>
        <v>Rõngu vald</v>
      </c>
      <c r="G244" s="16" t="str">
        <f t="shared" si="23"/>
        <v>KR-24</v>
      </c>
      <c r="H244" s="12" t="s">
        <v>37</v>
      </c>
      <c r="I244" s="14">
        <v>24</v>
      </c>
      <c r="J244" s="1" t="s">
        <v>3322</v>
      </c>
      <c r="K244" s="1" t="s">
        <v>3310</v>
      </c>
      <c r="L244" s="91" t="str">
        <f t="shared" si="24"/>
        <v>14</v>
      </c>
      <c r="M244">
        <v>1965</v>
      </c>
      <c r="N244">
        <v>1</v>
      </c>
    </row>
    <row r="245" spans="1:45" customFormat="1" ht="12.75" customHeight="1" x14ac:dyDescent="0.2">
      <c r="A245" s="24" t="str">
        <f t="shared" si="22"/>
        <v>18-7</v>
      </c>
      <c r="B245">
        <v>7</v>
      </c>
      <c r="C245" s="14">
        <v>2</v>
      </c>
      <c r="D245" s="71" t="str">
        <f>IF(C245=1,K!$D$1,IF(C245=2,K!$D$2,IF(C245=3,K!$D$3,IF(C245=4,K!$D$4,IF(C245=5,K!$D$5,IF(C245=6,K!$D$6,IF(C245=7,K!$D$7,IF(C245=8,K!$D$8))))))))</f>
        <v xml:space="preserve">Maaparanduse rek </v>
      </c>
      <c r="E245" s="12" t="s">
        <v>332</v>
      </c>
      <c r="F245" s="18" t="str">
        <f>LOOKUP(E245,K!$A$1:$B$19)</f>
        <v>Võnnu vald</v>
      </c>
      <c r="G245" s="16" t="str">
        <f t="shared" si="23"/>
        <v>KR-13</v>
      </c>
      <c r="H245" s="12" t="s">
        <v>37</v>
      </c>
      <c r="I245" s="14">
        <v>13</v>
      </c>
      <c r="J245" s="1" t="s">
        <v>2568</v>
      </c>
      <c r="K245" s="1" t="s">
        <v>2563</v>
      </c>
      <c r="L245" s="91" t="str">
        <f t="shared" si="24"/>
        <v>18</v>
      </c>
      <c r="M245">
        <v>1964</v>
      </c>
      <c r="N245">
        <v>1</v>
      </c>
    </row>
    <row r="246" spans="1:45" customFormat="1" ht="12.75" customHeight="1" x14ac:dyDescent="0.2">
      <c r="A246" s="24" t="str">
        <f t="shared" si="22"/>
        <v>18-7</v>
      </c>
      <c r="B246">
        <v>7</v>
      </c>
      <c r="C246" s="14">
        <v>2</v>
      </c>
      <c r="D246" s="71" t="str">
        <f>IF(C246=1,K!$D$1,IF(C246=2,K!$D$2,IF(C246=3,K!$D$3,IF(C246=4,K!$D$4,IF(C246=5,K!$D$5,IF(C246=6,K!$D$6,IF(C246=7,K!$D$7,IF(C246=8,K!$D$8))))))))</f>
        <v xml:space="preserve">Maaparanduse rek </v>
      </c>
      <c r="E246" s="12" t="s">
        <v>332</v>
      </c>
      <c r="F246" s="18" t="str">
        <f>LOOKUP(E246,K!$A$1:$B$19)</f>
        <v>Võnnu vald</v>
      </c>
      <c r="G246" s="16" t="str">
        <f t="shared" si="23"/>
        <v>KR-37</v>
      </c>
      <c r="H246" s="12" t="s">
        <v>37</v>
      </c>
      <c r="I246" s="14">
        <v>37</v>
      </c>
      <c r="J246" s="1" t="s">
        <v>2564</v>
      </c>
      <c r="K246" s="1" t="s">
        <v>2563</v>
      </c>
      <c r="L246" s="91" t="str">
        <f t="shared" si="24"/>
        <v>18</v>
      </c>
      <c r="M246">
        <v>1966</v>
      </c>
      <c r="N246">
        <v>1</v>
      </c>
    </row>
    <row r="247" spans="1:45" customFormat="1" ht="25.5" customHeight="1" x14ac:dyDescent="0.2">
      <c r="A247" s="24" t="str">
        <f t="shared" si="22"/>
        <v>01-7</v>
      </c>
      <c r="B247">
        <v>7</v>
      </c>
      <c r="C247" s="14">
        <v>2</v>
      </c>
      <c r="D247" s="71" t="str">
        <f>IF(C247=1,K!$D$1,IF(C247=2,K!$D$2,IF(C247=3,K!$D$3,IF(C247=4,K!$D$4,IF(C247=5,K!$D$5,IF(C247=6,K!$D$6,IF(C247=7,K!$D$7,IF(C247=8,K!$D$8))))))))</f>
        <v xml:space="preserve">Maaparanduse rek </v>
      </c>
      <c r="E247" s="12" t="s">
        <v>291</v>
      </c>
      <c r="F247" s="18" t="str">
        <f>LOOKUP(E247,K!$A$1:$B$19)</f>
        <v>Alatskivi vald</v>
      </c>
      <c r="G247" s="16" t="str">
        <f t="shared" si="23"/>
        <v>MS-160</v>
      </c>
      <c r="H247" s="27" t="s">
        <v>1650</v>
      </c>
      <c r="I247" s="14" t="s">
        <v>1656</v>
      </c>
      <c r="J247" s="1" t="s">
        <v>1657</v>
      </c>
      <c r="K247" s="1" t="s">
        <v>1658</v>
      </c>
      <c r="L247" s="91" t="str">
        <f t="shared" si="24"/>
        <v>01</v>
      </c>
      <c r="M247">
        <v>1986</v>
      </c>
      <c r="N247">
        <v>3</v>
      </c>
      <c r="P247" t="s">
        <v>1909</v>
      </c>
    </row>
    <row r="248" spans="1:45" customFormat="1" ht="12.75" customHeight="1" x14ac:dyDescent="0.2">
      <c r="A248" s="24" t="str">
        <f t="shared" si="22"/>
        <v>01-7</v>
      </c>
      <c r="B248">
        <v>7</v>
      </c>
      <c r="C248" s="14">
        <v>2</v>
      </c>
      <c r="D248" s="71" t="str">
        <f>IF(C248=1,K!$D$1,IF(C248=2,K!$D$2,IF(C248=3,K!$D$3,IF(C248=4,K!$D$4,IF(C248=5,K!$D$5,IF(C248=6,K!$D$6,IF(C248=7,K!$D$7,IF(C248=8,K!$D$8))))))))</f>
        <v xml:space="preserve">Maaparanduse rek </v>
      </c>
      <c r="E248" s="12" t="s">
        <v>291</v>
      </c>
      <c r="F248" s="18" t="str">
        <f>LOOKUP(E248,K!$A$1:$B$19)</f>
        <v>Alatskivi vald</v>
      </c>
      <c r="G248" s="16" t="str">
        <f t="shared" si="23"/>
        <v>MS-159</v>
      </c>
      <c r="H248" s="12" t="s">
        <v>1650</v>
      </c>
      <c r="I248" s="14" t="s">
        <v>1659</v>
      </c>
      <c r="J248" s="1" t="s">
        <v>1660</v>
      </c>
      <c r="K248" s="1" t="s">
        <v>1658</v>
      </c>
      <c r="L248" s="91" t="str">
        <f t="shared" si="24"/>
        <v>01</v>
      </c>
      <c r="M248">
        <v>1986</v>
      </c>
      <c r="N248">
        <v>3</v>
      </c>
    </row>
    <row r="249" spans="1:45" customFormat="1" ht="12.75" customHeight="1" x14ac:dyDescent="0.2">
      <c r="A249" s="24" t="str">
        <f t="shared" si="22"/>
        <v>01-7</v>
      </c>
      <c r="B249">
        <v>7</v>
      </c>
      <c r="C249" s="14">
        <v>1</v>
      </c>
      <c r="D249" s="71" t="str">
        <f>IF(C249=1,K!$D$1,IF(C249=2,K!$D$2,IF(C249=3,K!$D$3,IF(C249=4,K!$D$4,IF(C249=5,K!$D$5,IF(C249=6,K!$D$6,IF(C249=7,K!$D$7,IF(C249=8,K!$D$8))))))))</f>
        <v>Maaparandus</v>
      </c>
      <c r="E249" s="12" t="s">
        <v>291</v>
      </c>
      <c r="F249" s="18" t="str">
        <f>LOOKUP(E249,K!$A$1:$B$19)</f>
        <v>Alatskivi vald</v>
      </c>
      <c r="G249" s="16" t="str">
        <f t="shared" si="23"/>
        <v>MV-1095</v>
      </c>
      <c r="H249" s="12" t="s">
        <v>32</v>
      </c>
      <c r="I249" s="14" t="s">
        <v>1661</v>
      </c>
      <c r="J249" s="1" t="s">
        <v>1662</v>
      </c>
      <c r="K249" s="1" t="s">
        <v>1658</v>
      </c>
      <c r="L249" s="91" t="str">
        <f t="shared" si="24"/>
        <v>01</v>
      </c>
      <c r="M249">
        <v>1974</v>
      </c>
      <c r="N249">
        <v>4</v>
      </c>
      <c r="P249" t="s">
        <v>3400</v>
      </c>
    </row>
    <row r="250" spans="1:45" customFormat="1" ht="12.75" customHeight="1" x14ac:dyDescent="0.2">
      <c r="A250" s="24" t="str">
        <f t="shared" si="22"/>
        <v>03-7</v>
      </c>
      <c r="B250">
        <v>7</v>
      </c>
      <c r="C250" s="14">
        <v>2</v>
      </c>
      <c r="D250" s="71" t="str">
        <f>IF(C250=1,K!$D$1,IF(C250=2,K!$D$2,IF(C250=3,K!$D$3,IF(C250=4,K!$D$4,IF(C250=5,K!$D$5,IF(C250=6,K!$D$6,IF(C250=7,K!$D$7,IF(C250=8,K!$D$8))))))))</f>
        <v xml:space="preserve">Maaparanduse rek </v>
      </c>
      <c r="E250" s="12" t="s">
        <v>317</v>
      </c>
      <c r="F250" s="18" t="str">
        <f>LOOKUP(E250,K!$A$1:$B$19)</f>
        <v>Kambja vald</v>
      </c>
      <c r="G250" s="16" t="str">
        <f t="shared" si="23"/>
        <v>MS-90</v>
      </c>
      <c r="H250" s="12" t="s">
        <v>1650</v>
      </c>
      <c r="I250" s="14" t="s">
        <v>1871</v>
      </c>
      <c r="J250" s="1" t="s">
        <v>1872</v>
      </c>
      <c r="K250" s="1" t="s">
        <v>1873</v>
      </c>
      <c r="L250" s="91" t="str">
        <f t="shared" si="24"/>
        <v>03</v>
      </c>
      <c r="M250">
        <v>1982</v>
      </c>
      <c r="N250">
        <v>0</v>
      </c>
    </row>
    <row r="251" spans="1:45" customFormat="1" ht="12.75" customHeight="1" x14ac:dyDescent="0.2">
      <c r="A251" s="24" t="str">
        <f t="shared" si="22"/>
        <v>07-7</v>
      </c>
      <c r="B251">
        <v>7</v>
      </c>
      <c r="C251" s="14">
        <v>2</v>
      </c>
      <c r="D251" s="71" t="str">
        <f>IF(C251=1,K!$D$1,IF(C251=2,K!$D$2,IF(C251=3,K!$D$3,IF(C251=4,K!$D$4,IF(C251=5,K!$D$5,IF(C251=6,K!$D$6,IF(C251=7,K!$D$7,IF(C251=8,K!$D$8))))))))</f>
        <v xml:space="preserve">Maaparanduse rek </v>
      </c>
      <c r="E251" s="12" t="s">
        <v>321</v>
      </c>
      <c r="F251" s="18" t="str">
        <f>LOOKUP(E251,K!$A$1:$B$19)</f>
        <v>Meeksi vald</v>
      </c>
      <c r="G251" s="16" t="str">
        <f t="shared" si="23"/>
        <v>MS-145</v>
      </c>
      <c r="H251" s="12" t="s">
        <v>1650</v>
      </c>
      <c r="I251" s="14" t="s">
        <v>2114</v>
      </c>
      <c r="J251" s="1" t="s">
        <v>2115</v>
      </c>
      <c r="K251" s="1" t="s">
        <v>2108</v>
      </c>
      <c r="L251" s="91" t="str">
        <f t="shared" si="24"/>
        <v>07</v>
      </c>
      <c r="M251">
        <v>1985</v>
      </c>
      <c r="N251">
        <v>1</v>
      </c>
    </row>
    <row r="252" spans="1:45" customFormat="1" ht="25.5" customHeight="1" x14ac:dyDescent="0.2">
      <c r="A252" s="24" t="str">
        <f t="shared" si="22"/>
        <v>07-7</v>
      </c>
      <c r="B252">
        <v>7</v>
      </c>
      <c r="C252" s="14">
        <v>2</v>
      </c>
      <c r="D252" s="71" t="str">
        <f>IF(C252=1,K!$D$1,IF(C252=2,K!$D$2,IF(C252=3,K!$D$3,IF(C252=4,K!$D$4,IF(C252=5,K!$D$5,IF(C252=6,K!$D$6,IF(C252=7,K!$D$7,IF(C252=8,K!$D$8))))))))</f>
        <v xml:space="preserve">Maaparanduse rek </v>
      </c>
      <c r="E252" s="12" t="s">
        <v>321</v>
      </c>
      <c r="F252" s="18" t="str">
        <f>LOOKUP(E252,K!$A$1:$B$19)</f>
        <v>Meeksi vald</v>
      </c>
      <c r="G252" s="16" t="str">
        <f t="shared" si="23"/>
        <v>MS-173</v>
      </c>
      <c r="H252" s="12" t="s">
        <v>1650</v>
      </c>
      <c r="I252" s="14" t="s">
        <v>2116</v>
      </c>
      <c r="J252" s="1" t="s">
        <v>2117</v>
      </c>
      <c r="K252" s="1" t="s">
        <v>2118</v>
      </c>
      <c r="L252" s="91" t="str">
        <f t="shared" si="24"/>
        <v>07</v>
      </c>
      <c r="M252">
        <v>1986</v>
      </c>
      <c r="N252">
        <v>1</v>
      </c>
      <c r="P252" t="s">
        <v>4788</v>
      </c>
      <c r="Q252">
        <v>1</v>
      </c>
      <c r="R252" t="s">
        <v>4789</v>
      </c>
    </row>
    <row r="253" spans="1:45" customFormat="1" ht="25.5" customHeight="1" x14ac:dyDescent="0.2">
      <c r="A253" s="24" t="str">
        <f t="shared" si="22"/>
        <v>07-7</v>
      </c>
      <c r="B253">
        <v>7</v>
      </c>
      <c r="C253" s="14">
        <v>1</v>
      </c>
      <c r="D253" s="71" t="str">
        <f>IF(C253=1,K!$D$1,IF(C253=2,K!$D$2,IF(C253=3,K!$D$3,IF(C253=4,K!$D$4,IF(C253=5,K!$D$5,IF(C253=6,K!$D$6,IF(C253=7,K!$D$7,IF(C253=8,K!$D$8))))))))</f>
        <v>Maaparandus</v>
      </c>
      <c r="E253" s="12" t="s">
        <v>321</v>
      </c>
      <c r="F253" s="18" t="str">
        <f>LOOKUP(E253,K!$A$1:$B$19)</f>
        <v>Meeksi vald</v>
      </c>
      <c r="G253" s="16" t="str">
        <f t="shared" si="23"/>
        <v>PP-663</v>
      </c>
      <c r="H253" s="12" t="s">
        <v>11</v>
      </c>
      <c r="I253" s="14" t="s">
        <v>2119</v>
      </c>
      <c r="J253" s="1" t="s">
        <v>2120</v>
      </c>
      <c r="K253" s="1" t="s">
        <v>2108</v>
      </c>
      <c r="L253" s="91" t="str">
        <f t="shared" si="24"/>
        <v>07</v>
      </c>
      <c r="M253">
        <v>1970</v>
      </c>
      <c r="N253">
        <v>4</v>
      </c>
    </row>
    <row r="254" spans="1:45" customFormat="1" ht="25.5" customHeight="1" x14ac:dyDescent="0.2">
      <c r="A254" s="24" t="str">
        <f t="shared" si="22"/>
        <v>08-7</v>
      </c>
      <c r="B254">
        <v>7</v>
      </c>
      <c r="C254" s="9">
        <v>5</v>
      </c>
      <c r="D254" s="71" t="str">
        <f>IF(C254=1,K!$D$1,IF(C254=2,K!$D$2,IF(C254=3,K!$D$3,IF(C254=4,K!$D$4,IF(C254=5,K!$D$5,IF(C254=6,K!$D$6,IF(C254=7,K!$D$7,IF(C254=8,K!$D$8))))))))</f>
        <v>Muud maap.ehit.projektid</v>
      </c>
      <c r="E254" s="12" t="s">
        <v>322</v>
      </c>
      <c r="F254" s="18" t="str">
        <f>LOOKUP(E254,K!$A$1:$B$19)</f>
        <v>Mäksa vald</v>
      </c>
      <c r="G254" s="16" t="str">
        <f t="shared" si="23"/>
        <v>PK-427</v>
      </c>
      <c r="H254" s="12" t="s">
        <v>34</v>
      </c>
      <c r="I254" s="14" t="s">
        <v>2351</v>
      </c>
      <c r="J254" s="1" t="s">
        <v>2352</v>
      </c>
      <c r="K254" s="1" t="s">
        <v>2350</v>
      </c>
      <c r="L254" s="91" t="str">
        <f t="shared" si="24"/>
        <v>08</v>
      </c>
      <c r="M254">
        <v>1975</v>
      </c>
      <c r="N254">
        <v>0</v>
      </c>
      <c r="P254" t="s">
        <v>4873</v>
      </c>
      <c r="Q254">
        <v>2</v>
      </c>
      <c r="R254" t="s">
        <v>1587</v>
      </c>
    </row>
    <row r="255" spans="1:45" customFormat="1" ht="12.75" customHeight="1" x14ac:dyDescent="0.2">
      <c r="A255" s="24" t="str">
        <f t="shared" si="22"/>
        <v>06-7</v>
      </c>
      <c r="B255">
        <v>7</v>
      </c>
      <c r="C255" s="9">
        <v>2</v>
      </c>
      <c r="D255" s="71" t="str">
        <f>IF(C255=1,K!$D$1,IF(C255=2,K!$D$2,IF(C255=3,K!$D$3,IF(C255=4,K!$D$4,IF(C255=5,K!$D$5,IF(C255=6,K!$D$6,IF(C255=7,K!$D$7,IF(C255=8,K!$D$8))))))))</f>
        <v xml:space="preserve">Maaparanduse rek </v>
      </c>
      <c r="E255" s="12" t="s">
        <v>320</v>
      </c>
      <c r="F255" s="18" t="str">
        <f>LOOKUP(E255,K!$A$1:$B$19)</f>
        <v>Luunja vald</v>
      </c>
      <c r="G255" s="16" t="str">
        <f t="shared" si="23"/>
        <v>MS-38</v>
      </c>
      <c r="H255" s="12" t="s">
        <v>1650</v>
      </c>
      <c r="I255" s="14" t="s">
        <v>2815</v>
      </c>
      <c r="J255" s="1" t="s">
        <v>2816</v>
      </c>
      <c r="K255" s="1" t="s">
        <v>2814</v>
      </c>
      <c r="L255" s="91" t="str">
        <f t="shared" si="24"/>
        <v>06</v>
      </c>
      <c r="M255">
        <v>1978</v>
      </c>
      <c r="N255">
        <v>3</v>
      </c>
      <c r="P255" t="s">
        <v>4873</v>
      </c>
      <c r="Q255">
        <v>4</v>
      </c>
      <c r="R255" t="s">
        <v>4872</v>
      </c>
    </row>
    <row r="256" spans="1:45" ht="12.75" customHeight="1" x14ac:dyDescent="0.2">
      <c r="A256" s="24" t="str">
        <f t="shared" si="22"/>
        <v>14-7</v>
      </c>
      <c r="B256">
        <v>7</v>
      </c>
      <c r="C256" s="9">
        <v>2</v>
      </c>
      <c r="D256" s="71" t="str">
        <f>IF(C256=1,K!$D$1,IF(C256=2,K!$D$2,IF(C256=3,K!$D$3,IF(C256=4,K!$D$4,IF(C256=5,K!$D$5,IF(C256=6,K!$D$6,IF(C256=7,K!$D$7,IF(C256=8,K!$D$8))))))))</f>
        <v xml:space="preserve">Maaparanduse rek </v>
      </c>
      <c r="E256" s="12" t="s">
        <v>328</v>
      </c>
      <c r="F256" s="18" t="str">
        <f>LOOKUP(E256,K!$A$1:$B$19)</f>
        <v>Rõngu vald</v>
      </c>
      <c r="G256" s="16" t="str">
        <f t="shared" si="23"/>
        <v>PP-1521 EG</v>
      </c>
      <c r="H256" s="12" t="s">
        <v>11</v>
      </c>
      <c r="I256" s="14" t="s">
        <v>3324</v>
      </c>
      <c r="J256" s="1" t="s">
        <v>3325</v>
      </c>
      <c r="K256" s="1" t="s">
        <v>3310</v>
      </c>
      <c r="L256" s="91" t="str">
        <f t="shared" si="24"/>
        <v>14</v>
      </c>
      <c r="M256">
        <v>1986</v>
      </c>
      <c r="N256">
        <v>6</v>
      </c>
      <c r="P256"/>
      <c r="Q256"/>
      <c r="R256"/>
      <c r="S256"/>
      <c r="T256"/>
      <c r="U256"/>
      <c r="V256"/>
      <c r="W256"/>
      <c r="X256"/>
      <c r="Y256"/>
      <c r="Z256"/>
      <c r="AA256"/>
      <c r="AB256"/>
      <c r="AC256"/>
      <c r="AD256"/>
      <c r="AE256"/>
      <c r="AF256"/>
      <c r="AG256"/>
      <c r="AH256"/>
      <c r="AI256"/>
      <c r="AJ256"/>
      <c r="AK256"/>
      <c r="AL256"/>
      <c r="AM256"/>
      <c r="AN256"/>
      <c r="AO256"/>
      <c r="AP256"/>
      <c r="AQ256"/>
      <c r="AR256"/>
      <c r="AS256"/>
    </row>
    <row r="257" spans="1:45" ht="25.5" customHeight="1" x14ac:dyDescent="0.2">
      <c r="A257" s="24" t="str">
        <f t="shared" si="22"/>
        <v>13-7</v>
      </c>
      <c r="B257">
        <v>7</v>
      </c>
      <c r="C257" s="9">
        <v>1</v>
      </c>
      <c r="D257" s="71" t="str">
        <f>IF(C257=1,K!$D$1,IF(C257=2,K!$D$2,IF(C257=3,K!$D$3,IF(C257=4,K!$D$4,IF(C257=5,K!$D$5,IF(C257=6,K!$D$6,IF(C257=7,K!$D$7,IF(C257=8,K!$D$8))))))))</f>
        <v>Maaparandus</v>
      </c>
      <c r="E257" s="12" t="s">
        <v>327</v>
      </c>
      <c r="F257" s="18" t="str">
        <f>LOOKUP(E257,K!$A$1:$B$19)</f>
        <v>Rannu vald</v>
      </c>
      <c r="G257" s="16" t="str">
        <f t="shared" si="23"/>
        <v>PP-376</v>
      </c>
      <c r="H257" s="12" t="s">
        <v>11</v>
      </c>
      <c r="I257" s="14" t="s">
        <v>4069</v>
      </c>
      <c r="J257" s="1" t="s">
        <v>4070</v>
      </c>
      <c r="K257" s="1" t="s">
        <v>4066</v>
      </c>
      <c r="L257" s="91" t="str">
        <f t="shared" si="24"/>
        <v>13</v>
      </c>
      <c r="M257">
        <v>1964</v>
      </c>
      <c r="N257">
        <v>4</v>
      </c>
      <c r="P257" t="s">
        <v>2161</v>
      </c>
      <c r="Q257"/>
      <c r="R257"/>
      <c r="S257"/>
      <c r="T257"/>
      <c r="U257"/>
      <c r="V257"/>
      <c r="W257"/>
      <c r="X257"/>
      <c r="Y257"/>
      <c r="Z257"/>
      <c r="AA257"/>
      <c r="AB257"/>
      <c r="AC257"/>
      <c r="AD257"/>
      <c r="AE257"/>
      <c r="AF257"/>
      <c r="AG257"/>
      <c r="AH257"/>
      <c r="AI257"/>
      <c r="AJ257"/>
      <c r="AK257"/>
      <c r="AL257"/>
      <c r="AM257"/>
      <c r="AN257"/>
      <c r="AO257"/>
      <c r="AP257"/>
      <c r="AQ257"/>
      <c r="AR257"/>
      <c r="AS257"/>
    </row>
    <row r="258" spans="1:45" ht="12.75" customHeight="1" x14ac:dyDescent="0.2">
      <c r="A258" s="24" t="str">
        <f t="shared" si="22"/>
        <v>15-7</v>
      </c>
      <c r="B258">
        <v>7</v>
      </c>
      <c r="C258" s="9">
        <v>1</v>
      </c>
      <c r="D258" s="71" t="str">
        <f>IF(C258=1,K!$D$1,IF(C258=2,K!$D$2,IF(C258=3,K!$D$3,IF(C258=4,K!$D$4,IF(C258=5,K!$D$5,IF(C258=6,K!$D$6,IF(C258=7,K!$D$7,IF(C258=8,K!$D$8))))))))</f>
        <v>Maaparandus</v>
      </c>
      <c r="E258" s="12" t="s">
        <v>329</v>
      </c>
      <c r="F258" s="18" t="str">
        <f>LOOKUP(E258,K!$A$1:$B$19)</f>
        <v>Tartu vald</v>
      </c>
      <c r="G258" s="16" t="str">
        <f t="shared" si="23"/>
        <v>PP-701-A</v>
      </c>
      <c r="H258" s="12" t="s">
        <v>11</v>
      </c>
      <c r="I258" s="14" t="s">
        <v>4731</v>
      </c>
      <c r="J258" s="1" t="s">
        <v>4729</v>
      </c>
      <c r="K258" s="1" t="s">
        <v>4730</v>
      </c>
      <c r="L258" s="91" t="str">
        <f t="shared" si="24"/>
        <v>15</v>
      </c>
      <c r="M258">
        <v>1973</v>
      </c>
      <c r="N258">
        <v>1</v>
      </c>
      <c r="O258">
        <v>1</v>
      </c>
      <c r="P258"/>
      <c r="Q258"/>
      <c r="R258"/>
      <c r="S258"/>
      <c r="T258"/>
      <c r="U258"/>
      <c r="V258"/>
      <c r="W258"/>
      <c r="X258"/>
      <c r="Y258"/>
      <c r="Z258"/>
      <c r="AA258"/>
      <c r="AB258"/>
      <c r="AC258"/>
      <c r="AD258"/>
      <c r="AE258"/>
      <c r="AF258"/>
      <c r="AG258"/>
      <c r="AH258"/>
      <c r="AI258"/>
      <c r="AJ258"/>
      <c r="AK258"/>
      <c r="AL258"/>
      <c r="AM258"/>
      <c r="AN258"/>
      <c r="AO258"/>
      <c r="AP258"/>
      <c r="AQ258"/>
      <c r="AR258"/>
      <c r="AS258"/>
    </row>
    <row r="259" spans="1:45" customFormat="1" ht="25.5" customHeight="1" x14ac:dyDescent="0.2">
      <c r="A259" s="24" t="str">
        <f t="shared" si="22"/>
        <v>04-7</v>
      </c>
      <c r="B259">
        <v>7</v>
      </c>
      <c r="C259" s="14">
        <v>2</v>
      </c>
      <c r="D259" s="71" t="str">
        <f>IF(C259=1,K!$D$1,IF(C259=2,K!$D$2,IF(C259=3,K!$D$3,IF(C259=4,K!$D$4,IF(C259=5,K!$D$5,IF(C259=6,K!$D$6,IF(C259=7,K!$D$7,IF(C259=8,K!$D$8))))))))</f>
        <v xml:space="preserve">Maaparanduse rek </v>
      </c>
      <c r="E259" s="12" t="s">
        <v>318</v>
      </c>
      <c r="F259" s="18" t="str">
        <f>LOOKUP(E259,K!$A$1:$B$19)</f>
        <v>Konguta vald</v>
      </c>
      <c r="G259" s="16" t="str">
        <f t="shared" si="23"/>
        <v>PP-1686</v>
      </c>
      <c r="H259" s="12" t="s">
        <v>11</v>
      </c>
      <c r="I259" s="14">
        <v>1686</v>
      </c>
      <c r="J259" s="1" t="s">
        <v>3212</v>
      </c>
      <c r="K259" s="26" t="s">
        <v>1628</v>
      </c>
      <c r="L259" s="91" t="str">
        <f t="shared" si="24"/>
        <v>04</v>
      </c>
      <c r="M259">
        <v>1992</v>
      </c>
      <c r="N259">
        <v>10</v>
      </c>
      <c r="P259">
        <v>12025891</v>
      </c>
      <c r="Q259" s="28" t="s">
        <v>5746</v>
      </c>
    </row>
    <row r="260" spans="1:45" customFormat="1" ht="25.5" customHeight="1" x14ac:dyDescent="0.2">
      <c r="A260" s="24" t="str">
        <f t="shared" si="22"/>
        <v>04-7</v>
      </c>
      <c r="B260">
        <v>7</v>
      </c>
      <c r="C260" s="14">
        <v>1</v>
      </c>
      <c r="D260" s="71" t="str">
        <f>IF(C260=1,K!$D$1,IF(C260=2,K!$D$2,IF(C260=3,K!$D$3,IF(C260=4,K!$D$4,IF(C260=5,K!$D$5,IF(C260=6,K!$D$6,IF(C260=7,K!$D$7,IF(C260=8,K!$D$8))))))))</f>
        <v>Maaparandus</v>
      </c>
      <c r="E260" s="12" t="s">
        <v>318</v>
      </c>
      <c r="F260" s="18" t="str">
        <f>LOOKUP(E260,K!$A$1:$B$19)</f>
        <v>Konguta vald</v>
      </c>
      <c r="G260" s="16" t="str">
        <f t="shared" si="23"/>
        <v>PP-121</v>
      </c>
      <c r="H260" s="12" t="s">
        <v>11</v>
      </c>
      <c r="I260" s="14">
        <v>121</v>
      </c>
      <c r="J260" s="1" t="s">
        <v>519</v>
      </c>
      <c r="K260" s="1" t="s">
        <v>1628</v>
      </c>
      <c r="L260" s="91" t="str">
        <f t="shared" si="24"/>
        <v>04</v>
      </c>
    </row>
    <row r="261" spans="1:45" customFormat="1" ht="25.5" customHeight="1" x14ac:dyDescent="0.2">
      <c r="A261" s="24" t="str">
        <f t="shared" si="22"/>
        <v>04-7</v>
      </c>
      <c r="B261">
        <v>7</v>
      </c>
      <c r="C261" s="14">
        <v>1</v>
      </c>
      <c r="D261" s="71" t="str">
        <f>IF(C261=1,K!$D$1,IF(C261=2,K!$D$2,IF(C261=3,K!$D$3,IF(C261=4,K!$D$4,IF(C261=5,K!$D$5,IF(C261=6,K!$D$6,IF(C261=7,K!$D$7,IF(C261=8,K!$D$8))))))))</f>
        <v>Maaparandus</v>
      </c>
      <c r="E261" s="12" t="s">
        <v>318</v>
      </c>
      <c r="F261" s="18" t="str">
        <f>LOOKUP(E261,K!$A$1:$B$19)</f>
        <v>Konguta vald</v>
      </c>
      <c r="G261" s="16" t="str">
        <f t="shared" si="23"/>
        <v>PP-494</v>
      </c>
      <c r="H261" s="12" t="s">
        <v>11</v>
      </c>
      <c r="I261" s="14">
        <v>494</v>
      </c>
      <c r="J261" s="1" t="s">
        <v>1454</v>
      </c>
      <c r="K261" s="26" t="s">
        <v>1628</v>
      </c>
      <c r="L261" s="91" t="str">
        <f t="shared" si="24"/>
        <v>04</v>
      </c>
      <c r="M261">
        <v>1966</v>
      </c>
      <c r="N261">
        <v>5</v>
      </c>
      <c r="P261" s="28" t="s">
        <v>5755</v>
      </c>
      <c r="Q261">
        <v>3</v>
      </c>
      <c r="R261" s="28" t="s">
        <v>5756</v>
      </c>
    </row>
    <row r="262" spans="1:45" customFormat="1" ht="12.75" customHeight="1" x14ac:dyDescent="0.2">
      <c r="A262" s="24" t="str">
        <f t="shared" si="22"/>
        <v>04-7</v>
      </c>
      <c r="B262">
        <v>7</v>
      </c>
      <c r="C262" s="14">
        <v>2</v>
      </c>
      <c r="D262" s="71" t="str">
        <f>IF(C262=1,K!$D$1,IF(C262=2,K!$D$2,IF(C262=3,K!$D$3,IF(C262=4,K!$D$4,IF(C262=5,K!$D$5,IF(C262=6,K!$D$6,IF(C262=7,K!$D$7,IF(C262=8,K!$D$8))))))))</f>
        <v xml:space="preserve">Maaparanduse rek </v>
      </c>
      <c r="E262" s="12" t="s">
        <v>318</v>
      </c>
      <c r="F262" s="18" t="str">
        <f>LOOKUP(E262,K!$A$1:$B$19)</f>
        <v>Konguta vald</v>
      </c>
      <c r="G262" s="16" t="str">
        <f t="shared" si="23"/>
        <v>KR-82</v>
      </c>
      <c r="H262" s="12" t="s">
        <v>37</v>
      </c>
      <c r="I262" s="14">
        <v>82</v>
      </c>
      <c r="J262" s="26" t="s">
        <v>5753</v>
      </c>
      <c r="K262" s="26" t="s">
        <v>1628</v>
      </c>
      <c r="L262" s="91" t="str">
        <f t="shared" si="24"/>
        <v>04</v>
      </c>
      <c r="M262">
        <v>1971</v>
      </c>
      <c r="N262">
        <v>6</v>
      </c>
      <c r="P262" s="28" t="s">
        <v>5748</v>
      </c>
      <c r="Q262">
        <v>2</v>
      </c>
      <c r="R262" s="28" t="s">
        <v>5754</v>
      </c>
    </row>
    <row r="263" spans="1:45" customFormat="1" ht="12.75" customHeight="1" x14ac:dyDescent="0.2">
      <c r="A263" s="69" t="str">
        <f t="shared" si="22"/>
        <v>04-7</v>
      </c>
      <c r="B263">
        <v>7</v>
      </c>
      <c r="C263" s="9">
        <v>1</v>
      </c>
      <c r="D263" s="71" t="str">
        <f>IF(C263=1,K!$D$1,IF(C263=2,K!$D$2,IF(C263=3,K!$D$3,IF(C263=4,K!$D$4,IF(C263=5,K!$D$5,IF(C263=6,K!$D$6,IF(C263=7,K!$D$7,IF(C263=8,K!$D$8))))))))</f>
        <v>Maaparandus</v>
      </c>
      <c r="E263" s="27" t="s">
        <v>318</v>
      </c>
      <c r="F263" s="18" t="str">
        <f>LOOKUP(E263,K!$A$1:$B$19)</f>
        <v>Konguta vald</v>
      </c>
      <c r="G263" s="74" t="str">
        <f t="shared" si="23"/>
        <v>PP-121</v>
      </c>
      <c r="H263" s="27" t="s">
        <v>11</v>
      </c>
      <c r="I263" s="133" t="s">
        <v>2932</v>
      </c>
      <c r="J263" s="26" t="s">
        <v>5751</v>
      </c>
      <c r="K263" s="26" t="s">
        <v>1628</v>
      </c>
      <c r="L263" s="91" t="str">
        <f t="shared" si="24"/>
        <v>04</v>
      </c>
      <c r="M263">
        <v>1959</v>
      </c>
      <c r="N263">
        <v>5</v>
      </c>
      <c r="P263">
        <v>7369</v>
      </c>
      <c r="Q263" s="52">
        <v>2</v>
      </c>
      <c r="R263" s="28" t="s">
        <v>5752</v>
      </c>
    </row>
    <row r="264" spans="1:45" customFormat="1" ht="12.75" customHeight="1" x14ac:dyDescent="0.2">
      <c r="A264" s="24" t="str">
        <f t="shared" si="22"/>
        <v>05-8</v>
      </c>
      <c r="B264">
        <v>8</v>
      </c>
      <c r="C264" s="14">
        <v>1</v>
      </c>
      <c r="D264" s="71" t="str">
        <f>IF(C264=1,K!$D$1,IF(C264=2,K!$D$2,IF(C264=3,K!$D$3,IF(C264=4,K!$D$4,IF(C264=5,K!$D$5,IF(C264=6,K!$D$6,IF(C264=7,K!$D$7,IF(C264=8,K!$D$8))))))))</f>
        <v>Maaparandus</v>
      </c>
      <c r="E264" s="12" t="s">
        <v>319</v>
      </c>
      <c r="F264" s="18" t="str">
        <f>LOOKUP(E264,K!$A$1:$B$19)</f>
        <v xml:space="preserve">Laeva vald </v>
      </c>
      <c r="G264" s="16" t="str">
        <f t="shared" si="23"/>
        <v>PP-381</v>
      </c>
      <c r="H264" s="12" t="s">
        <v>11</v>
      </c>
      <c r="I264" s="14">
        <v>381</v>
      </c>
      <c r="J264" s="1" t="s">
        <v>3677</v>
      </c>
      <c r="K264" s="1" t="s">
        <v>3678</v>
      </c>
      <c r="L264" s="91" t="str">
        <f t="shared" si="24"/>
        <v>05</v>
      </c>
      <c r="M264">
        <v>1964</v>
      </c>
      <c r="N264">
        <v>11</v>
      </c>
    </row>
    <row r="265" spans="1:45" customFormat="1" ht="25.5" customHeight="1" x14ac:dyDescent="0.2">
      <c r="A265" s="24" t="str">
        <f t="shared" si="22"/>
        <v>01-8</v>
      </c>
      <c r="B265">
        <v>8</v>
      </c>
      <c r="C265" s="14">
        <v>1</v>
      </c>
      <c r="D265" s="71" t="str">
        <f>IF(C265=1,K!$D$1,IF(C265=2,K!$D$2,IF(C265=3,K!$D$3,IF(C265=4,K!$D$4,IF(C265=5,K!$D$5,IF(C265=6,K!$D$6,IF(C265=7,K!$D$7,IF(C265=8,K!$D$8))))))))</f>
        <v>Maaparandus</v>
      </c>
      <c r="E265" s="12" t="s">
        <v>291</v>
      </c>
      <c r="F265" s="18" t="str">
        <f>LOOKUP(E265,K!$A$1:$B$19)</f>
        <v>Alatskivi vald</v>
      </c>
      <c r="G265" s="16" t="str">
        <f t="shared" si="23"/>
        <v>PP-1316</v>
      </c>
      <c r="H265" s="12" t="s">
        <v>11</v>
      </c>
      <c r="I265" s="14">
        <v>1316</v>
      </c>
      <c r="J265" s="1" t="s">
        <v>1671</v>
      </c>
      <c r="K265" s="1" t="s">
        <v>1668</v>
      </c>
      <c r="L265" s="91" t="str">
        <f t="shared" si="24"/>
        <v>01</v>
      </c>
      <c r="M265">
        <v>1983</v>
      </c>
      <c r="N265">
        <v>4</v>
      </c>
      <c r="P265" t="s">
        <v>2161</v>
      </c>
    </row>
    <row r="266" spans="1:45" customFormat="1" ht="12.75" customHeight="1" x14ac:dyDescent="0.2">
      <c r="A266" s="69" t="str">
        <f t="shared" si="22"/>
        <v>19-8</v>
      </c>
      <c r="B266" s="52">
        <v>8</v>
      </c>
      <c r="C266" s="76">
        <v>5</v>
      </c>
      <c r="D266" s="71" t="str">
        <f>IF(C266=1,K!$D$1,IF(C266=2,K!$D$2,IF(C266=3,K!$D$3,IF(C266=4,K!$D$4,IF(C266=5,K!$D$5,IF(C266=6,K!$D$6,IF(C266=7,K!$D$7,IF(C266=8,K!$D$8))))))))</f>
        <v>Muud maap.ehit.projektid</v>
      </c>
      <c r="E266" s="72" t="s">
        <v>333</v>
      </c>
      <c r="F266" s="73" t="str">
        <f>LOOKUP(E266,K!$A$1:$B$19)</f>
        <v>Ülenurme vald</v>
      </c>
      <c r="G266" s="74" t="str">
        <f t="shared" si="23"/>
        <v>G-185</v>
      </c>
      <c r="H266" s="72" t="s">
        <v>1682</v>
      </c>
      <c r="I266" s="70" t="s">
        <v>3279</v>
      </c>
      <c r="J266" s="75" t="s">
        <v>5148</v>
      </c>
      <c r="K266" s="75" t="s">
        <v>5136</v>
      </c>
      <c r="L266" s="90" t="str">
        <f t="shared" si="24"/>
        <v>19</v>
      </c>
      <c r="M266" s="52">
        <v>1976</v>
      </c>
      <c r="N266" s="52">
        <v>1</v>
      </c>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row>
    <row r="267" spans="1:45" customFormat="1" ht="12.75" customHeight="1" x14ac:dyDescent="0.2">
      <c r="A267" s="69" t="str">
        <f t="shared" si="22"/>
        <v>19-8</v>
      </c>
      <c r="B267" s="52">
        <v>8</v>
      </c>
      <c r="C267" s="76">
        <v>5</v>
      </c>
      <c r="D267" s="71" t="str">
        <f>IF(C267=1,K!$D$1,IF(C267=2,K!$D$2,IF(C267=3,K!$D$3,IF(C267=4,K!$D$4,IF(C267=5,K!$D$5,IF(C267=6,K!$D$6,IF(C267=7,K!$D$7,IF(C267=8,K!$D$8))))))))</f>
        <v>Muud maap.ehit.projektid</v>
      </c>
      <c r="E267" s="72" t="s">
        <v>333</v>
      </c>
      <c r="F267" s="73" t="str">
        <f>LOOKUP(E267,K!$A$1:$B$19)</f>
        <v>Ülenurme vald</v>
      </c>
      <c r="G267" s="74" t="str">
        <f t="shared" si="23"/>
        <v>PP-1181</v>
      </c>
      <c r="H267" s="72" t="s">
        <v>11</v>
      </c>
      <c r="I267" s="70" t="s">
        <v>5147</v>
      </c>
      <c r="J267" s="75" t="s">
        <v>5149</v>
      </c>
      <c r="K267" s="75" t="s">
        <v>5136</v>
      </c>
      <c r="L267" s="90" t="str">
        <f t="shared" si="24"/>
        <v>19</v>
      </c>
      <c r="M267" s="52">
        <v>1976</v>
      </c>
      <c r="N267" s="52">
        <v>9</v>
      </c>
      <c r="P267" s="52" t="s">
        <v>2344</v>
      </c>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row>
    <row r="268" spans="1:45" customFormat="1" ht="12.75" customHeight="1" x14ac:dyDescent="0.2">
      <c r="A268" s="24" t="str">
        <f t="shared" si="22"/>
        <v>02-8</v>
      </c>
      <c r="B268">
        <v>8</v>
      </c>
      <c r="C268" s="14">
        <v>1</v>
      </c>
      <c r="D268" s="71" t="str">
        <f>IF(C268=1,K!$D$1,IF(C268=2,K!$D$2,IF(C268=3,K!$D$3,IF(C268=4,K!$D$4,IF(C268=5,K!$D$5,IF(C268=6,K!$D$6,IF(C268=7,K!$D$7,IF(C268=8,K!$D$8))))))))</f>
        <v>Maaparandus</v>
      </c>
      <c r="E268" s="12" t="s">
        <v>294</v>
      </c>
      <c r="F268" s="18" t="str">
        <f>LOOKUP(E268,K!$A$1:$B$19)</f>
        <v>Haaslava vald</v>
      </c>
      <c r="G268" s="16" t="str">
        <f t="shared" si="23"/>
        <v>PP-363</v>
      </c>
      <c r="H268" s="12" t="s">
        <v>11</v>
      </c>
      <c r="I268" s="14">
        <v>363</v>
      </c>
      <c r="J268" s="1" t="s">
        <v>1985</v>
      </c>
      <c r="K268" s="1" t="s">
        <v>1628</v>
      </c>
      <c r="L268" s="91" t="str">
        <f t="shared" si="24"/>
        <v>02</v>
      </c>
      <c r="M268">
        <v>1963</v>
      </c>
      <c r="N268">
        <v>4</v>
      </c>
      <c r="O268">
        <v>1</v>
      </c>
    </row>
    <row r="269" spans="1:45" customFormat="1" ht="12.75" customHeight="1" x14ac:dyDescent="0.2">
      <c r="A269" s="24" t="str">
        <f t="shared" si="22"/>
        <v>04-8</v>
      </c>
      <c r="B269">
        <v>8</v>
      </c>
      <c r="C269" s="14">
        <v>1</v>
      </c>
      <c r="D269" s="71" t="str">
        <f>IF(C269=1,K!$D$1,IF(C269=2,K!$D$2,IF(C269=3,K!$D$3,IF(C269=4,K!$D$4,IF(C269=5,K!$D$5,IF(C269=6,K!$D$6,IF(C269=7,K!$D$7,IF(C269=8,K!$D$8))))))))</f>
        <v>Maaparandus</v>
      </c>
      <c r="E269" s="12" t="s">
        <v>318</v>
      </c>
      <c r="F269" s="18" t="str">
        <f>LOOKUP(E269,K!$A$1:$B$19)</f>
        <v>Konguta vald</v>
      </c>
      <c r="G269" s="16" t="str">
        <f t="shared" si="23"/>
        <v>PP-703</v>
      </c>
      <c r="H269" s="12" t="s">
        <v>11</v>
      </c>
      <c r="I269" s="14">
        <v>703</v>
      </c>
      <c r="J269" s="1" t="s">
        <v>3063</v>
      </c>
      <c r="K269" s="1" t="s">
        <v>3058</v>
      </c>
      <c r="L269" s="91" t="s">
        <v>318</v>
      </c>
      <c r="M269">
        <v>1969</v>
      </c>
      <c r="N269">
        <v>21</v>
      </c>
      <c r="P269" t="s">
        <v>2306</v>
      </c>
    </row>
    <row r="270" spans="1:45" customFormat="1" ht="25.5" customHeight="1" x14ac:dyDescent="0.2">
      <c r="A270" s="24" t="str">
        <f t="shared" si="22"/>
        <v>04-8</v>
      </c>
      <c r="B270">
        <v>8</v>
      </c>
      <c r="C270" s="14">
        <v>2</v>
      </c>
      <c r="D270" s="71" t="str">
        <f>IF(C270=1,K!$D$1,IF(C270=2,K!$D$2,IF(C270=3,K!$D$3,IF(C270=4,K!$D$4,IF(C270=5,K!$D$5,IF(C270=6,K!$D$6,IF(C270=7,K!$D$7,IF(C270=8,K!$D$8))))))))</f>
        <v xml:space="preserve">Maaparanduse rek </v>
      </c>
      <c r="E270" s="12" t="s">
        <v>318</v>
      </c>
      <c r="F270" s="18" t="str">
        <f>LOOKUP(E270,K!$A$1:$B$19)</f>
        <v>Konguta vald</v>
      </c>
      <c r="G270" s="16" t="str">
        <f t="shared" si="23"/>
        <v>PP-1612</v>
      </c>
      <c r="H270" s="12" t="s">
        <v>11</v>
      </c>
      <c r="I270" s="14">
        <v>1612</v>
      </c>
      <c r="J270" s="1" t="s">
        <v>3108</v>
      </c>
      <c r="K270" s="1" t="s">
        <v>3058</v>
      </c>
      <c r="L270" s="91" t="str">
        <f t="shared" ref="L270:L301" si="25">E270</f>
        <v>04</v>
      </c>
      <c r="M270">
        <v>1988</v>
      </c>
      <c r="N270">
        <v>5</v>
      </c>
      <c r="P270" t="s">
        <v>2306</v>
      </c>
    </row>
    <row r="271" spans="1:45" customFormat="1" ht="12.75" customHeight="1" x14ac:dyDescent="0.2">
      <c r="A271" s="24" t="str">
        <f t="shared" si="22"/>
        <v>06-8</v>
      </c>
      <c r="B271">
        <v>8</v>
      </c>
      <c r="C271" s="14">
        <v>2</v>
      </c>
      <c r="D271" s="71" t="str">
        <f>IF(C271=1,K!$D$1,IF(C271=2,K!$D$2,IF(C271=3,K!$D$3,IF(C271=4,K!$D$4,IF(C271=5,K!$D$5,IF(C271=6,K!$D$6,IF(C271=7,K!$D$7,IF(C271=8,K!$D$8))))))))</f>
        <v xml:space="preserve">Maaparanduse rek </v>
      </c>
      <c r="E271" s="12" t="s">
        <v>320</v>
      </c>
      <c r="F271" s="18" t="str">
        <f>LOOKUP(E271,K!$A$1:$B$19)</f>
        <v>Luunja vald</v>
      </c>
      <c r="G271" s="16" t="str">
        <f t="shared" si="23"/>
        <v>PP-1691</v>
      </c>
      <c r="H271" s="12" t="s">
        <v>11</v>
      </c>
      <c r="I271" s="14">
        <v>1691</v>
      </c>
      <c r="J271" s="1" t="s">
        <v>2830</v>
      </c>
      <c r="K271" s="1" t="s">
        <v>2826</v>
      </c>
      <c r="L271" s="91" t="str">
        <f t="shared" si="25"/>
        <v>06</v>
      </c>
      <c r="M271">
        <v>1997</v>
      </c>
      <c r="N271">
        <v>8</v>
      </c>
      <c r="P271" t="s">
        <v>4832</v>
      </c>
    </row>
    <row r="272" spans="1:45" customFormat="1" ht="25.5" customHeight="1" x14ac:dyDescent="0.2">
      <c r="A272" s="24" t="str">
        <f t="shared" si="22"/>
        <v>17-8</v>
      </c>
      <c r="B272">
        <v>8</v>
      </c>
      <c r="C272" s="14">
        <v>1</v>
      </c>
      <c r="D272" s="71" t="str">
        <f>IF(C272=1,K!$D$1,IF(C272=2,K!$D$2,IF(C272=3,K!$D$3,IF(C272=4,K!$D$4,IF(C272=5,K!$D$5,IF(C272=6,K!$D$6,IF(C272=7,K!$D$7,IF(C272=8,K!$D$8))))))))</f>
        <v>Maaparandus</v>
      </c>
      <c r="E272" s="12" t="s">
        <v>331</v>
      </c>
      <c r="F272" s="18" t="str">
        <f>LOOKUP(E272,K!$A$1:$B$19)</f>
        <v xml:space="preserve">Vara vald </v>
      </c>
      <c r="G272" s="16" t="str">
        <f t="shared" si="23"/>
        <v>PP-554</v>
      </c>
      <c r="H272" s="12" t="s">
        <v>11</v>
      </c>
      <c r="I272" s="14">
        <v>554</v>
      </c>
      <c r="J272" s="1" t="s">
        <v>1063</v>
      </c>
      <c r="K272" s="1" t="s">
        <v>4838</v>
      </c>
      <c r="L272" s="91" t="str">
        <f t="shared" si="25"/>
        <v>17</v>
      </c>
      <c r="M272">
        <v>1967</v>
      </c>
      <c r="N272">
        <v>6</v>
      </c>
    </row>
    <row r="273" spans="1:18" customFormat="1" ht="12.75" customHeight="1" x14ac:dyDescent="0.2">
      <c r="A273" s="24" t="str">
        <f t="shared" si="22"/>
        <v>18-8</v>
      </c>
      <c r="B273">
        <v>8</v>
      </c>
      <c r="C273" s="14">
        <v>1</v>
      </c>
      <c r="D273" s="71" t="str">
        <f>IF(C273=1,K!$D$1,IF(C273=2,K!$D$2,IF(C273=3,K!$D$3,IF(C273=4,K!$D$4,IF(C273=5,K!$D$5,IF(C273=6,K!$D$6,IF(C273=7,K!$D$7,IF(C273=8,K!$D$8))))))))</f>
        <v>Maaparandus</v>
      </c>
      <c r="E273" s="12" t="s">
        <v>332</v>
      </c>
      <c r="F273" s="18" t="str">
        <f>LOOKUP(E273,K!$A$1:$B$19)</f>
        <v>Võnnu vald</v>
      </c>
      <c r="G273" s="16" t="str">
        <f t="shared" si="23"/>
        <v>PP-872</v>
      </c>
      <c r="H273" s="12" t="s">
        <v>11</v>
      </c>
      <c r="I273" s="14">
        <v>872</v>
      </c>
      <c r="J273" s="1" t="s">
        <v>2606</v>
      </c>
      <c r="K273" s="1" t="s">
        <v>2604</v>
      </c>
      <c r="L273" s="91" t="str">
        <f t="shared" si="25"/>
        <v>18</v>
      </c>
      <c r="M273">
        <v>1971</v>
      </c>
      <c r="N273">
        <v>12</v>
      </c>
      <c r="P273" t="s">
        <v>4832</v>
      </c>
    </row>
    <row r="274" spans="1:18" customFormat="1" ht="12.75" customHeight="1" x14ac:dyDescent="0.2">
      <c r="A274" s="24" t="str">
        <f t="shared" si="22"/>
        <v>03-8</v>
      </c>
      <c r="B274">
        <v>8</v>
      </c>
      <c r="C274" s="14">
        <v>1</v>
      </c>
      <c r="D274" s="71" t="str">
        <f>IF(C274=1,K!$D$1,IF(C274=2,K!$D$2,IF(C274=3,K!$D$3,IF(C274=4,K!$D$4,IF(C274=5,K!$D$5,IF(C274=6,K!$D$6,IF(C274=7,K!$D$7,IF(C274=8,K!$D$8))))))))</f>
        <v>Maaparandus</v>
      </c>
      <c r="E274" s="12" t="s">
        <v>317</v>
      </c>
      <c r="F274" s="18" t="str">
        <f>LOOKUP(E274,K!$A$1:$B$19)</f>
        <v>Kambja vald</v>
      </c>
      <c r="G274" s="16" t="str">
        <f t="shared" si="23"/>
        <v>PP-980</v>
      </c>
      <c r="H274" s="12" t="s">
        <v>11</v>
      </c>
      <c r="I274" s="14">
        <v>980</v>
      </c>
      <c r="J274" s="1" t="s">
        <v>701</v>
      </c>
      <c r="K274" s="1" t="s">
        <v>1874</v>
      </c>
      <c r="L274" s="91" t="str">
        <f t="shared" si="25"/>
        <v>03</v>
      </c>
      <c r="M274">
        <v>1973</v>
      </c>
      <c r="N274">
        <v>13</v>
      </c>
      <c r="P274" s="28" t="s">
        <v>4940</v>
      </c>
      <c r="Q274">
        <v>2</v>
      </c>
      <c r="R274" s="28" t="s">
        <v>4941</v>
      </c>
    </row>
    <row r="275" spans="1:18" customFormat="1" ht="12.75" customHeight="1" x14ac:dyDescent="0.2">
      <c r="A275" s="24" t="str">
        <f t="shared" si="22"/>
        <v>17-8</v>
      </c>
      <c r="B275">
        <v>8</v>
      </c>
      <c r="C275" s="14">
        <v>2</v>
      </c>
      <c r="D275" s="71" t="str">
        <f>IF(C275=1,K!$D$1,IF(C275=2,K!$D$2,IF(C275=3,K!$D$3,IF(C275=4,K!$D$4,IF(C275=5,K!$D$5,IF(C275=6,K!$D$6,IF(C275=7,K!$D$7,IF(C275=8,K!$D$8))))))))</f>
        <v xml:space="preserve">Maaparanduse rek </v>
      </c>
      <c r="E275" s="12" t="s">
        <v>331</v>
      </c>
      <c r="F275" s="18" t="str">
        <f>LOOKUP(E275,K!$A$1:$B$19)</f>
        <v xml:space="preserve">Vara vald </v>
      </c>
      <c r="G275" s="16" t="str">
        <f t="shared" si="23"/>
        <v>PP-1608</v>
      </c>
      <c r="H275" s="12" t="s">
        <v>11</v>
      </c>
      <c r="I275" s="14">
        <v>1608</v>
      </c>
      <c r="J275" s="1" t="s">
        <v>963</v>
      </c>
      <c r="K275" s="1" t="s">
        <v>4838</v>
      </c>
      <c r="L275" s="91" t="str">
        <f t="shared" si="25"/>
        <v>17</v>
      </c>
      <c r="M275">
        <v>1989</v>
      </c>
      <c r="N275">
        <v>10</v>
      </c>
    </row>
    <row r="276" spans="1:18" customFormat="1" ht="12.75" customHeight="1" x14ac:dyDescent="0.2">
      <c r="A276" s="24" t="str">
        <f t="shared" si="22"/>
        <v>14-8</v>
      </c>
      <c r="B276">
        <v>8</v>
      </c>
      <c r="C276" s="14">
        <v>1</v>
      </c>
      <c r="D276" s="71" t="str">
        <f>IF(C276=1,K!$D$1,IF(C276=2,K!$D$2,IF(C276=3,K!$D$3,IF(C276=4,K!$D$4,IF(C276=5,K!$D$5,IF(C276=6,K!$D$6,IF(C276=7,K!$D$7,IF(C276=8,K!$D$8))))))))</f>
        <v>Maaparandus</v>
      </c>
      <c r="E276" s="12" t="s">
        <v>328</v>
      </c>
      <c r="F276" s="18" t="str">
        <f>LOOKUP(E276,K!$A$1:$B$19)</f>
        <v>Rõngu vald</v>
      </c>
      <c r="G276" s="16" t="str">
        <f t="shared" si="23"/>
        <v>PP-139</v>
      </c>
      <c r="H276" s="12" t="s">
        <v>11</v>
      </c>
      <c r="I276" s="14">
        <v>139</v>
      </c>
      <c r="J276" s="1" t="s">
        <v>3348</v>
      </c>
      <c r="K276" s="1" t="s">
        <v>3332</v>
      </c>
      <c r="L276" s="91" t="str">
        <f t="shared" si="25"/>
        <v>14</v>
      </c>
      <c r="M276">
        <v>1959</v>
      </c>
      <c r="N276">
        <v>30</v>
      </c>
      <c r="P276" t="s">
        <v>5154</v>
      </c>
      <c r="Q276">
        <v>4</v>
      </c>
    </row>
    <row r="277" spans="1:18" customFormat="1" ht="12.75" customHeight="1" x14ac:dyDescent="0.2">
      <c r="A277" s="24" t="str">
        <f t="shared" si="22"/>
        <v>01-8</v>
      </c>
      <c r="B277">
        <v>8</v>
      </c>
      <c r="C277" s="14">
        <v>6</v>
      </c>
      <c r="D277" s="71" t="str">
        <f>IF(C277=1,K!$D$1,IF(C277=2,K!$D$2,IF(C277=3,K!$D$3,IF(C277=4,K!$D$4,IF(C277=5,K!$D$5,IF(C277=6,K!$D$6,IF(C277=7,K!$D$7,IF(C277=8,K!$D$8))))))))</f>
        <v>Kultuurtehnikaprojektid</v>
      </c>
      <c r="E277" s="12" t="s">
        <v>291</v>
      </c>
      <c r="F277" s="18" t="str">
        <f>LOOKUP(E277,K!$A$1:$B$19)</f>
        <v>Alatskivi vald</v>
      </c>
      <c r="G277" s="16" t="str">
        <f t="shared" si="23"/>
        <v>MV-1600</v>
      </c>
      <c r="H277" s="12" t="s">
        <v>32</v>
      </c>
      <c r="I277" s="14">
        <v>1600</v>
      </c>
      <c r="J277" s="1" t="s">
        <v>580</v>
      </c>
      <c r="K277" s="1" t="s">
        <v>1668</v>
      </c>
      <c r="L277" s="91" t="str">
        <f t="shared" si="25"/>
        <v>01</v>
      </c>
      <c r="M277">
        <v>1985</v>
      </c>
      <c r="N277">
        <v>1</v>
      </c>
      <c r="P277" t="s">
        <v>2431</v>
      </c>
    </row>
    <row r="278" spans="1:18" customFormat="1" ht="25.5" customHeight="1" x14ac:dyDescent="0.2">
      <c r="A278" s="24" t="str">
        <f t="shared" si="22"/>
        <v>04-8</v>
      </c>
      <c r="B278">
        <v>8</v>
      </c>
      <c r="C278" s="14">
        <v>1</v>
      </c>
      <c r="D278" s="71" t="str">
        <f>IF(C278=1,K!$D$1,IF(C278=2,K!$D$2,IF(C278=3,K!$D$3,IF(C278=4,K!$D$4,IF(C278=5,K!$D$5,IF(C278=6,K!$D$6,IF(C278=7,K!$D$7,IF(C278=8,K!$D$8))))))))</f>
        <v>Maaparandus</v>
      </c>
      <c r="E278" s="12" t="s">
        <v>318</v>
      </c>
      <c r="F278" s="18" t="str">
        <f>LOOKUP(E278,K!$A$1:$B$19)</f>
        <v>Konguta vald</v>
      </c>
      <c r="G278" s="16" t="str">
        <f t="shared" si="23"/>
        <v>MV-69</v>
      </c>
      <c r="H278" s="12" t="s">
        <v>32</v>
      </c>
      <c r="I278" s="14">
        <v>69</v>
      </c>
      <c r="J278" s="1" t="s">
        <v>3059</v>
      </c>
      <c r="K278" s="1" t="s">
        <v>3058</v>
      </c>
      <c r="L278" s="91" t="str">
        <f t="shared" si="25"/>
        <v>04</v>
      </c>
      <c r="M278">
        <v>1958</v>
      </c>
      <c r="N278">
        <v>1</v>
      </c>
      <c r="P278" t="s">
        <v>1915</v>
      </c>
      <c r="Q278" t="s">
        <v>1916</v>
      </c>
    </row>
    <row r="279" spans="1:18" customFormat="1" ht="12.75" customHeight="1" x14ac:dyDescent="0.2">
      <c r="A279" s="24" t="str">
        <f t="shared" si="22"/>
        <v>14-8</v>
      </c>
      <c r="B279">
        <v>8</v>
      </c>
      <c r="C279" s="14">
        <v>6</v>
      </c>
      <c r="D279" s="71" t="str">
        <f>IF(C279=1,K!$D$1,IF(C279=2,K!$D$2,IF(C279=3,K!$D$3,IF(C279=4,K!$D$4,IF(C279=5,K!$D$5,IF(C279=6,K!$D$6,IF(C279=7,K!$D$7,IF(C279=8,K!$D$8))))))))</f>
        <v>Kultuurtehnikaprojektid</v>
      </c>
      <c r="E279" s="12" t="s">
        <v>328</v>
      </c>
      <c r="F279" s="18" t="str">
        <f>LOOKUP(E279,K!$A$1:$B$19)</f>
        <v>Rõngu vald</v>
      </c>
      <c r="G279" s="16" t="str">
        <f t="shared" si="23"/>
        <v>MV-1726</v>
      </c>
      <c r="H279" s="12" t="s">
        <v>32</v>
      </c>
      <c r="I279" s="14">
        <v>1726</v>
      </c>
      <c r="J279" s="1" t="s">
        <v>3366</v>
      </c>
      <c r="K279" s="1" t="s">
        <v>3332</v>
      </c>
      <c r="L279" s="91" t="str">
        <f t="shared" si="25"/>
        <v>14</v>
      </c>
      <c r="M279">
        <v>1987</v>
      </c>
      <c r="N279">
        <v>4</v>
      </c>
    </row>
    <row r="280" spans="1:18" customFormat="1" ht="25.5" customHeight="1" x14ac:dyDescent="0.2">
      <c r="A280" s="24" t="str">
        <f t="shared" si="22"/>
        <v>15-8</v>
      </c>
      <c r="B280">
        <v>8</v>
      </c>
      <c r="C280" s="14">
        <v>1</v>
      </c>
      <c r="D280" s="71" t="str">
        <f>IF(C280=1,K!$D$1,IF(C280=2,K!$D$2,IF(C280=3,K!$D$3,IF(C280=4,K!$D$4,IF(C280=5,K!$D$5,IF(C280=6,K!$D$6,IF(C280=7,K!$D$7,IF(C280=8,K!$D$8))))))))</f>
        <v>Maaparandus</v>
      </c>
      <c r="E280" s="12" t="s">
        <v>329</v>
      </c>
      <c r="F280" s="18" t="str">
        <f>LOOKUP(E280,K!$A$1:$B$19)</f>
        <v>Tartu vald</v>
      </c>
      <c r="G280" s="16" t="str">
        <f t="shared" si="23"/>
        <v>MV-275</v>
      </c>
      <c r="H280" s="12" t="s">
        <v>32</v>
      </c>
      <c r="I280" s="14">
        <v>275</v>
      </c>
      <c r="J280" s="1" t="s">
        <v>4736</v>
      </c>
      <c r="K280" s="1" t="s">
        <v>2775</v>
      </c>
      <c r="L280" s="91" t="str">
        <f t="shared" si="25"/>
        <v>15</v>
      </c>
      <c r="M280">
        <v>1962</v>
      </c>
      <c r="N280">
        <v>9</v>
      </c>
      <c r="P280" t="s">
        <v>4905</v>
      </c>
      <c r="Q280">
        <v>10</v>
      </c>
      <c r="R280" t="s">
        <v>4908</v>
      </c>
    </row>
    <row r="281" spans="1:18" customFormat="1" ht="25.5" customHeight="1" x14ac:dyDescent="0.2">
      <c r="A281" s="24" t="str">
        <f t="shared" si="22"/>
        <v>04-8</v>
      </c>
      <c r="B281">
        <v>8</v>
      </c>
      <c r="C281" s="14">
        <v>2</v>
      </c>
      <c r="D281" s="71" t="str">
        <f>IF(C281=1,K!$D$1,IF(C281=2,K!$D$2,IF(C281=3,K!$D$3,IF(C281=4,K!$D$4,IF(C281=5,K!$D$5,IF(C281=6,K!$D$6,IF(C281=7,K!$D$7,IF(C281=8,K!$D$8))))))))</f>
        <v xml:space="preserve">Maaparanduse rek </v>
      </c>
      <c r="E281" s="12" t="s">
        <v>318</v>
      </c>
      <c r="F281" s="18" t="str">
        <f>LOOKUP(E281,K!$A$1:$B$19)</f>
        <v>Konguta vald</v>
      </c>
      <c r="G281" s="16" t="str">
        <f t="shared" si="23"/>
        <v>KR-28</v>
      </c>
      <c r="H281" s="12" t="s">
        <v>37</v>
      </c>
      <c r="I281" s="14">
        <v>28</v>
      </c>
      <c r="J281" s="1" t="s">
        <v>3061</v>
      </c>
      <c r="K281" s="1" t="s">
        <v>3058</v>
      </c>
      <c r="L281" s="91" t="str">
        <f t="shared" si="25"/>
        <v>04</v>
      </c>
      <c r="M281">
        <v>1965</v>
      </c>
      <c r="N281">
        <v>1</v>
      </c>
    </row>
    <row r="282" spans="1:18" customFormat="1" ht="25.5" customHeight="1" x14ac:dyDescent="0.2">
      <c r="A282" s="24" t="str">
        <f t="shared" si="22"/>
        <v>09-8</v>
      </c>
      <c r="B282">
        <v>8</v>
      </c>
      <c r="C282" s="14">
        <v>1</v>
      </c>
      <c r="D282" s="71" t="str">
        <f>IF(C282=1,K!$D$1,IF(C282=2,K!$D$2,IF(C282=3,K!$D$3,IF(C282=4,K!$D$4,IF(C282=5,K!$D$5,IF(C282=6,K!$D$6,IF(C282=7,K!$D$7,IF(C282=8,K!$D$8))))))))</f>
        <v>Maaparandus</v>
      </c>
      <c r="E282" s="12" t="s">
        <v>323</v>
      </c>
      <c r="F282" s="18" t="str">
        <f>LOOKUP(E282,K!$A$1:$B$19)</f>
        <v>Nõo vald</v>
      </c>
      <c r="G282" s="16" t="str">
        <f t="shared" si="23"/>
        <v>PP-1061</v>
      </c>
      <c r="H282" s="12" t="s">
        <v>11</v>
      </c>
      <c r="I282" s="14">
        <v>1061</v>
      </c>
      <c r="J282" s="1" t="s">
        <v>3798</v>
      </c>
      <c r="K282" s="1" t="s">
        <v>3799</v>
      </c>
      <c r="L282" s="91" t="str">
        <f t="shared" si="25"/>
        <v>09</v>
      </c>
      <c r="M282">
        <v>1974</v>
      </c>
      <c r="N282">
        <v>16</v>
      </c>
    </row>
    <row r="283" spans="1:18" customFormat="1" ht="25.5" customHeight="1" x14ac:dyDescent="0.2">
      <c r="A283" s="24" t="str">
        <f t="shared" si="22"/>
        <v>07-8</v>
      </c>
      <c r="B283">
        <v>8</v>
      </c>
      <c r="C283" s="14">
        <v>1</v>
      </c>
      <c r="D283" s="71" t="str">
        <f>IF(C283=1,K!$D$1,IF(C283=2,K!$D$2,IF(C283=3,K!$D$3,IF(C283=4,K!$D$4,IF(C283=5,K!$D$5,IF(C283=6,K!$D$6,IF(C283=7,K!$D$7,IF(C283=8,K!$D$8))))))))</f>
        <v>Maaparandus</v>
      </c>
      <c r="E283" s="12" t="s">
        <v>321</v>
      </c>
      <c r="F283" s="18" t="str">
        <f>LOOKUP(E283,K!$A$1:$B$19)</f>
        <v>Meeksi vald</v>
      </c>
      <c r="G283" s="16" t="str">
        <f t="shared" si="23"/>
        <v>PP-267</v>
      </c>
      <c r="H283" s="12" t="s">
        <v>11</v>
      </c>
      <c r="I283" s="14">
        <v>267</v>
      </c>
      <c r="J283" s="1" t="s">
        <v>2122</v>
      </c>
      <c r="K283" s="1" t="s">
        <v>2123</v>
      </c>
      <c r="L283" s="91" t="str">
        <f t="shared" si="25"/>
        <v>07</v>
      </c>
      <c r="M283">
        <v>1962</v>
      </c>
      <c r="N283">
        <v>7</v>
      </c>
      <c r="P283">
        <v>67151</v>
      </c>
    </row>
    <row r="284" spans="1:18" customFormat="1" ht="12.75" customHeight="1" x14ac:dyDescent="0.2">
      <c r="A284" s="24" t="str">
        <f t="shared" si="22"/>
        <v>08-8</v>
      </c>
      <c r="B284">
        <v>8</v>
      </c>
      <c r="C284" s="14">
        <v>1</v>
      </c>
      <c r="D284" s="71" t="str">
        <f>IF(C284=1,K!$D$1,IF(C284=2,K!$D$2,IF(C284=3,K!$D$3,IF(C284=4,K!$D$4,IF(C284=5,K!$D$5,IF(C284=6,K!$D$6,IF(C284=7,K!$D$7,IF(C284=8,K!$D$8))))))))</f>
        <v>Maaparandus</v>
      </c>
      <c r="E284" s="12" t="s">
        <v>322</v>
      </c>
      <c r="F284" s="18" t="str">
        <f>LOOKUP(E284,K!$A$1:$B$19)</f>
        <v>Mäksa vald</v>
      </c>
      <c r="G284" s="16" t="str">
        <f t="shared" si="23"/>
        <v>MV-392</v>
      </c>
      <c r="H284" s="12" t="s">
        <v>32</v>
      </c>
      <c r="I284" s="14">
        <v>392</v>
      </c>
      <c r="J284" s="1" t="s">
        <v>2357</v>
      </c>
      <c r="K284" s="1" t="s">
        <v>2358</v>
      </c>
      <c r="L284" s="91" t="str">
        <f t="shared" si="25"/>
        <v>08</v>
      </c>
      <c r="M284">
        <v>1964</v>
      </c>
      <c r="N284">
        <v>5</v>
      </c>
    </row>
    <row r="285" spans="1:18" customFormat="1" ht="12.75" customHeight="1" x14ac:dyDescent="0.2">
      <c r="A285" s="24" t="str">
        <f t="shared" si="22"/>
        <v>08-8</v>
      </c>
      <c r="B285">
        <v>8</v>
      </c>
      <c r="C285" s="14">
        <v>1</v>
      </c>
      <c r="D285" s="71" t="str">
        <f>IF(C285=1,K!$D$1,IF(C285=2,K!$D$2,IF(C285=3,K!$D$3,IF(C285=4,K!$D$4,IF(C285=5,K!$D$5,IF(C285=6,K!$D$6,IF(C285=7,K!$D$7,IF(C285=8,K!$D$8))))))))</f>
        <v>Maaparandus</v>
      </c>
      <c r="E285" s="12" t="s">
        <v>322</v>
      </c>
      <c r="F285" s="18" t="str">
        <f>LOOKUP(E285,K!$A$1:$B$19)</f>
        <v>Mäksa vald</v>
      </c>
      <c r="G285" s="16" t="str">
        <f t="shared" si="23"/>
        <v>MV-426</v>
      </c>
      <c r="H285" s="12" t="s">
        <v>32</v>
      </c>
      <c r="I285" s="14">
        <v>426</v>
      </c>
      <c r="J285" s="1" t="s">
        <v>2360</v>
      </c>
      <c r="K285" s="1" t="s">
        <v>2358</v>
      </c>
      <c r="L285" s="91" t="str">
        <f t="shared" si="25"/>
        <v>08</v>
      </c>
      <c r="M285">
        <v>1964</v>
      </c>
      <c r="N285">
        <v>12</v>
      </c>
      <c r="P285">
        <v>67162</v>
      </c>
    </row>
    <row r="286" spans="1:18" customFormat="1" ht="12.75" customHeight="1" x14ac:dyDescent="0.2">
      <c r="A286" s="24" t="str">
        <f t="shared" si="22"/>
        <v>04-8</v>
      </c>
      <c r="B286">
        <v>8</v>
      </c>
      <c r="C286" s="14">
        <v>1</v>
      </c>
      <c r="D286" s="71" t="str">
        <f>IF(C286=1,K!$D$1,IF(C286=2,K!$D$2,IF(C286=3,K!$D$3,IF(C286=4,K!$D$4,IF(C286=5,K!$D$5,IF(C286=6,K!$D$6,IF(C286=7,K!$D$7,IF(C286=8,K!$D$8))))))))</f>
        <v>Maaparandus</v>
      </c>
      <c r="E286" s="12" t="s">
        <v>318</v>
      </c>
      <c r="F286" s="18" t="str">
        <f>LOOKUP(E286,K!$A$1:$B$19)</f>
        <v>Konguta vald</v>
      </c>
      <c r="G286" s="16" t="str">
        <f t="shared" si="23"/>
        <v>MV-1216</v>
      </c>
      <c r="H286" s="12" t="s">
        <v>32</v>
      </c>
      <c r="I286" s="14">
        <v>1216</v>
      </c>
      <c r="J286" s="1" t="s">
        <v>3064</v>
      </c>
      <c r="K286" s="1" t="s">
        <v>3058</v>
      </c>
      <c r="L286" s="91" t="str">
        <f t="shared" si="25"/>
        <v>04</v>
      </c>
      <c r="M286">
        <v>1977</v>
      </c>
      <c r="N286">
        <v>2</v>
      </c>
      <c r="P286">
        <v>68283</v>
      </c>
      <c r="Q286">
        <v>3</v>
      </c>
      <c r="R286" t="s">
        <v>5763</v>
      </c>
    </row>
    <row r="287" spans="1:18" customFormat="1" ht="12.75" customHeight="1" x14ac:dyDescent="0.2">
      <c r="A287" s="24" t="str">
        <f t="shared" si="22"/>
        <v>01-8</v>
      </c>
      <c r="B287">
        <v>8</v>
      </c>
      <c r="C287" s="14">
        <v>1</v>
      </c>
      <c r="D287" s="71" t="str">
        <f>IF(C287=1,K!$D$1,IF(C287=2,K!$D$2,IF(C287=3,K!$D$3,IF(C287=4,K!$D$4,IF(C287=5,K!$D$5,IF(C287=6,K!$D$6,IF(C287=7,K!$D$7,IF(C287=8,K!$D$8))))))))</f>
        <v>Maaparandus</v>
      </c>
      <c r="E287" s="12" t="s">
        <v>291</v>
      </c>
      <c r="F287" s="18" t="str">
        <f>LOOKUP(E287,K!$A$1:$B$19)</f>
        <v>Alatskivi vald</v>
      </c>
      <c r="G287" s="16" t="str">
        <f t="shared" si="23"/>
        <v>PP-1316</v>
      </c>
      <c r="H287" s="12" t="s">
        <v>11</v>
      </c>
      <c r="I287" s="14" t="s">
        <v>1669</v>
      </c>
      <c r="J287" s="1" t="s">
        <v>1670</v>
      </c>
      <c r="K287" s="1" t="s">
        <v>1668</v>
      </c>
      <c r="L287" s="91" t="str">
        <f t="shared" si="25"/>
        <v>01</v>
      </c>
      <c r="M287">
        <v>1980</v>
      </c>
      <c r="N287">
        <v>14</v>
      </c>
      <c r="P287">
        <v>68126</v>
      </c>
    </row>
    <row r="288" spans="1:18" customFormat="1" ht="12.75" customHeight="1" x14ac:dyDescent="0.2">
      <c r="A288" s="24" t="str">
        <f t="shared" si="22"/>
        <v>07-8</v>
      </c>
      <c r="B288">
        <v>8</v>
      </c>
      <c r="C288" s="14">
        <v>2</v>
      </c>
      <c r="D288" s="71" t="str">
        <f>IF(C288=1,K!$D$1,IF(C288=2,K!$D$2,IF(C288=3,K!$D$3,IF(C288=4,K!$D$4,IF(C288=5,K!$D$5,IF(C288=6,K!$D$6,IF(C288=7,K!$D$7,IF(C288=8,K!$D$8))))))))</f>
        <v xml:space="preserve">Maaparanduse rek </v>
      </c>
      <c r="E288" s="12" t="s">
        <v>321</v>
      </c>
      <c r="F288" s="18" t="str">
        <f>LOOKUP(E288,K!$A$1:$B$19)</f>
        <v>Meeksi vald</v>
      </c>
      <c r="G288" s="16" t="str">
        <f t="shared" si="23"/>
        <v>MS-126</v>
      </c>
      <c r="H288" s="12" t="s">
        <v>1650</v>
      </c>
      <c r="I288" s="14" t="s">
        <v>2139</v>
      </c>
      <c r="J288" s="1" t="s">
        <v>2140</v>
      </c>
      <c r="K288" s="1" t="s">
        <v>2123</v>
      </c>
      <c r="L288" s="91" t="str">
        <f t="shared" si="25"/>
        <v>07</v>
      </c>
      <c r="M288">
        <v>1984</v>
      </c>
      <c r="N288">
        <v>0</v>
      </c>
      <c r="P288" t="s">
        <v>4833</v>
      </c>
      <c r="Q288">
        <v>1</v>
      </c>
      <c r="R288" t="s">
        <v>4839</v>
      </c>
    </row>
    <row r="289" spans="1:45" customFormat="1" ht="12.75" customHeight="1" x14ac:dyDescent="0.2">
      <c r="A289" s="24" t="str">
        <f t="shared" si="22"/>
        <v>07-8</v>
      </c>
      <c r="B289">
        <v>8</v>
      </c>
      <c r="C289" s="14">
        <v>2</v>
      </c>
      <c r="D289" s="71" t="str">
        <f>IF(C289=1,K!$D$1,IF(C289=2,K!$D$2,IF(C289=3,K!$D$3,IF(C289=4,K!$D$4,IF(C289=5,K!$D$5,IF(C289=6,K!$D$6,IF(C289=7,K!$D$7,IF(C289=8,K!$D$8))))))))</f>
        <v xml:space="preserve">Maaparanduse rek </v>
      </c>
      <c r="E289" s="12" t="s">
        <v>321</v>
      </c>
      <c r="F289" s="18" t="str">
        <f>LOOKUP(E289,K!$A$1:$B$19)</f>
        <v>Meeksi vald</v>
      </c>
      <c r="G289" s="16" t="str">
        <f t="shared" si="23"/>
        <v>P-578</v>
      </c>
      <c r="H289" s="12" t="s">
        <v>31</v>
      </c>
      <c r="I289" s="14" t="s">
        <v>2141</v>
      </c>
      <c r="J289" s="1" t="s">
        <v>2140</v>
      </c>
      <c r="K289" s="1" t="s">
        <v>2123</v>
      </c>
      <c r="L289" s="91" t="str">
        <f t="shared" si="25"/>
        <v>07</v>
      </c>
      <c r="M289">
        <v>1984</v>
      </c>
      <c r="N289">
        <v>2</v>
      </c>
      <c r="P289">
        <v>68279</v>
      </c>
    </row>
    <row r="290" spans="1:45" customFormat="1" ht="12.75" customHeight="1" x14ac:dyDescent="0.2">
      <c r="A290" s="24" t="str">
        <f t="shared" si="22"/>
        <v>07-8</v>
      </c>
      <c r="B290">
        <v>8</v>
      </c>
      <c r="C290" s="14">
        <v>2</v>
      </c>
      <c r="D290" s="71" t="str">
        <f>IF(C290=1,K!$D$1,IF(C290=2,K!$D$2,IF(C290=3,K!$D$3,IF(C290=4,K!$D$4,IF(C290=5,K!$D$5,IF(C290=6,K!$D$6,IF(C290=7,K!$D$7,IF(C290=8,K!$D$8))))))))</f>
        <v xml:space="preserve">Maaparanduse rek </v>
      </c>
      <c r="E290" s="12" t="s">
        <v>321</v>
      </c>
      <c r="F290" s="18" t="str">
        <f>LOOKUP(E290,K!$A$1:$B$19)</f>
        <v>Meeksi vald</v>
      </c>
      <c r="G290" s="16" t="str">
        <f t="shared" si="23"/>
        <v>MS-126A</v>
      </c>
      <c r="H290" s="12" t="s">
        <v>1650</v>
      </c>
      <c r="I290" s="14" t="s">
        <v>2142</v>
      </c>
      <c r="J290" s="1" t="s">
        <v>2143</v>
      </c>
      <c r="K290" s="1" t="s">
        <v>2123</v>
      </c>
      <c r="L290" s="91" t="str">
        <f t="shared" si="25"/>
        <v>07</v>
      </c>
      <c r="M290">
        <v>1985</v>
      </c>
    </row>
    <row r="291" spans="1:45" customFormat="1" ht="25.5" customHeight="1" x14ac:dyDescent="0.2">
      <c r="A291" s="24" t="str">
        <f t="shared" si="22"/>
        <v>08-8</v>
      </c>
      <c r="B291">
        <v>8</v>
      </c>
      <c r="C291" s="9">
        <v>1</v>
      </c>
      <c r="D291" s="71" t="str">
        <f>IF(C291=1,K!$D$1,IF(C291=2,K!$D$2,IF(C291=3,K!$D$3,IF(C291=4,K!$D$4,IF(C291=5,K!$D$5,IF(C291=6,K!$D$6,IF(C291=7,K!$D$7,IF(C291=8,K!$D$8))))))))</f>
        <v>Maaparandus</v>
      </c>
      <c r="E291" s="12" t="s">
        <v>322</v>
      </c>
      <c r="F291" s="18" t="str">
        <f>LOOKUP(E291,K!$A$1:$B$19)</f>
        <v>Mäksa vald</v>
      </c>
      <c r="G291" s="16" t="str">
        <f t="shared" si="23"/>
        <v>MV-34</v>
      </c>
      <c r="H291" s="12" t="s">
        <v>32</v>
      </c>
      <c r="I291" s="14" t="s">
        <v>2363</v>
      </c>
      <c r="J291" s="1" t="s">
        <v>2364</v>
      </c>
      <c r="K291" s="1" t="s">
        <v>2358</v>
      </c>
      <c r="L291" s="91" t="str">
        <f t="shared" si="25"/>
        <v>08</v>
      </c>
      <c r="M291">
        <v>1958</v>
      </c>
      <c r="N291">
        <v>6</v>
      </c>
    </row>
    <row r="292" spans="1:45" customFormat="1" ht="25.5" customHeight="1" x14ac:dyDescent="0.2">
      <c r="A292" s="24" t="str">
        <f t="shared" si="22"/>
        <v>06-8</v>
      </c>
      <c r="B292">
        <v>8</v>
      </c>
      <c r="C292" s="9">
        <v>2</v>
      </c>
      <c r="D292" s="71" t="str">
        <f>IF(C292=1,K!$D$1,IF(C292=2,K!$D$2,IF(C292=3,K!$D$3,IF(C292=4,K!$D$4,IF(C292=5,K!$D$5,IF(C292=6,K!$D$6,IF(C292=7,K!$D$7,IF(C292=8,K!$D$8))))))))</f>
        <v xml:space="preserve">Maaparanduse rek </v>
      </c>
      <c r="E292" s="12" t="s">
        <v>320</v>
      </c>
      <c r="F292" s="18" t="str">
        <f>LOOKUP(E292,K!$A$1:$B$19)</f>
        <v>Luunja vald</v>
      </c>
      <c r="G292" s="16" t="str">
        <f t="shared" si="23"/>
        <v>PP-1691 I</v>
      </c>
      <c r="H292" s="12" t="s">
        <v>11</v>
      </c>
      <c r="I292" s="14" t="s">
        <v>2831</v>
      </c>
      <c r="J292" s="1" t="s">
        <v>2832</v>
      </c>
      <c r="K292" s="1" t="s">
        <v>2826</v>
      </c>
      <c r="L292" s="91" t="str">
        <f t="shared" si="25"/>
        <v>06</v>
      </c>
      <c r="M292">
        <v>1997</v>
      </c>
      <c r="N292">
        <v>0</v>
      </c>
      <c r="P292">
        <v>71082</v>
      </c>
    </row>
    <row r="293" spans="1:45" customFormat="1" ht="25.5" customHeight="1" x14ac:dyDescent="0.2">
      <c r="A293" s="24" t="str">
        <f t="shared" si="22"/>
        <v>06-8</v>
      </c>
      <c r="B293">
        <v>8</v>
      </c>
      <c r="C293" s="9">
        <v>2</v>
      </c>
      <c r="D293" s="71" t="str">
        <f>IF(C293=1,K!$D$1,IF(C293=2,K!$D$2,IF(C293=3,K!$D$3,IF(C293=4,K!$D$4,IF(C293=5,K!$D$5,IF(C293=6,K!$D$6,IF(C293=7,K!$D$7,IF(C293=8,K!$D$8))))))))</f>
        <v xml:space="preserve">Maaparanduse rek </v>
      </c>
      <c r="E293" s="12" t="s">
        <v>320</v>
      </c>
      <c r="F293" s="18" t="str">
        <f>LOOKUP(E293,K!$A$1:$B$19)</f>
        <v>Luunja vald</v>
      </c>
      <c r="G293" s="16" t="str">
        <f t="shared" si="23"/>
        <v>PP-1691 II</v>
      </c>
      <c r="H293" s="12" t="s">
        <v>11</v>
      </c>
      <c r="I293" s="14" t="s">
        <v>2834</v>
      </c>
      <c r="J293" s="1" t="s">
        <v>2835</v>
      </c>
      <c r="K293" s="1" t="s">
        <v>2826</v>
      </c>
      <c r="L293" s="91" t="str">
        <f t="shared" si="25"/>
        <v>06</v>
      </c>
      <c r="M293">
        <v>1997</v>
      </c>
      <c r="N293">
        <v>13</v>
      </c>
    </row>
    <row r="294" spans="1:45" customFormat="1" ht="12.75" customHeight="1" x14ac:dyDescent="0.2">
      <c r="A294" s="24" t="str">
        <f t="shared" si="22"/>
        <v>06-8</v>
      </c>
      <c r="B294">
        <v>8</v>
      </c>
      <c r="C294" s="9">
        <v>2</v>
      </c>
      <c r="D294" s="71" t="str">
        <f>IF(C294=1,K!$D$1,IF(C294=2,K!$D$2,IF(C294=3,K!$D$3,IF(C294=4,K!$D$4,IF(C294=5,K!$D$5,IF(C294=6,K!$D$6,IF(C294=7,K!$D$7,IF(C294=8,K!$D$8))))))))</f>
        <v xml:space="preserve">Maaparanduse rek </v>
      </c>
      <c r="E294" s="12" t="s">
        <v>320</v>
      </c>
      <c r="F294" s="18" t="str">
        <f>LOOKUP(E294,K!$A$1:$B$19)</f>
        <v>Luunja vald</v>
      </c>
      <c r="G294" s="16" t="str">
        <f t="shared" si="23"/>
        <v>PP-1691</v>
      </c>
      <c r="H294" s="12" t="s">
        <v>11</v>
      </c>
      <c r="I294" s="14" t="s">
        <v>2836</v>
      </c>
      <c r="J294" s="1" t="s">
        <v>2837</v>
      </c>
      <c r="K294" s="1" t="s">
        <v>2826</v>
      </c>
      <c r="L294" s="91" t="str">
        <f t="shared" si="25"/>
        <v>06</v>
      </c>
      <c r="M294">
        <v>1997</v>
      </c>
      <c r="N294">
        <v>0</v>
      </c>
      <c r="P294">
        <v>68112</v>
      </c>
      <c r="Q294">
        <v>9</v>
      </c>
      <c r="R294" t="s">
        <v>4926</v>
      </c>
    </row>
    <row r="295" spans="1:45" ht="12.75" customHeight="1" x14ac:dyDescent="0.2">
      <c r="A295" s="24" t="str">
        <f t="shared" si="22"/>
        <v>04-8</v>
      </c>
      <c r="B295">
        <v>8</v>
      </c>
      <c r="C295" s="9">
        <v>2</v>
      </c>
      <c r="D295" s="71" t="str">
        <f>IF(C295=1,K!$D$1,IF(C295=2,K!$D$2,IF(C295=3,K!$D$3,IF(C295=4,K!$D$4,IF(C295=5,K!$D$5,IF(C295=6,K!$D$6,IF(C295=7,K!$D$7,IF(C295=8,K!$D$8))))))))</f>
        <v xml:space="preserve">Maaparanduse rek </v>
      </c>
      <c r="E295" s="12" t="s">
        <v>318</v>
      </c>
      <c r="F295" s="18" t="str">
        <f>LOOKUP(E295,K!$A$1:$B$19)</f>
        <v>Konguta vald</v>
      </c>
      <c r="G295" s="16" t="str">
        <f t="shared" si="23"/>
        <v>PP-1612 EG</v>
      </c>
      <c r="H295" s="12" t="s">
        <v>11</v>
      </c>
      <c r="I295" s="14" t="s">
        <v>3110</v>
      </c>
      <c r="J295" s="1" t="s">
        <v>3111</v>
      </c>
      <c r="K295" s="1" t="s">
        <v>3058</v>
      </c>
      <c r="L295" s="91" t="str">
        <f t="shared" si="25"/>
        <v>04</v>
      </c>
      <c r="M295">
        <v>1988</v>
      </c>
      <c r="N295">
        <v>9</v>
      </c>
      <c r="P295">
        <v>68286</v>
      </c>
      <c r="Q295">
        <v>6</v>
      </c>
      <c r="R295"/>
      <c r="S295"/>
      <c r="T295"/>
      <c r="U295"/>
      <c r="V295"/>
      <c r="W295"/>
      <c r="X295"/>
      <c r="Y295"/>
      <c r="Z295"/>
      <c r="AA295"/>
      <c r="AB295"/>
      <c r="AC295"/>
      <c r="AD295"/>
      <c r="AE295"/>
      <c r="AF295"/>
      <c r="AG295"/>
      <c r="AH295"/>
      <c r="AI295"/>
      <c r="AJ295"/>
      <c r="AK295"/>
      <c r="AL295"/>
      <c r="AM295"/>
      <c r="AN295"/>
      <c r="AO295"/>
      <c r="AP295"/>
      <c r="AQ295"/>
      <c r="AR295"/>
      <c r="AS295"/>
    </row>
    <row r="296" spans="1:45" ht="12.75" customHeight="1" x14ac:dyDescent="0.2">
      <c r="A296" s="24" t="str">
        <f t="shared" si="22"/>
        <v>14-8</v>
      </c>
      <c r="B296">
        <v>8</v>
      </c>
      <c r="C296" s="9">
        <v>2</v>
      </c>
      <c r="D296" s="71" t="str">
        <f>IF(C296=1,K!$D$1,IF(C296=2,K!$D$2,IF(C296=3,K!$D$3,IF(C296=4,K!$D$4,IF(C296=5,K!$D$5,IF(C296=6,K!$D$6,IF(C296=7,K!$D$7,IF(C296=8,K!$D$8))))))))</f>
        <v xml:space="preserve">Maaparanduse rek </v>
      </c>
      <c r="E296" s="12" t="s">
        <v>328</v>
      </c>
      <c r="F296" s="18" t="str">
        <f>LOOKUP(E296,K!$A$1:$B$19)</f>
        <v>Rõngu vald</v>
      </c>
      <c r="G296" s="16" t="str">
        <f t="shared" si="23"/>
        <v>MS-212</v>
      </c>
      <c r="H296" s="12" t="s">
        <v>1650</v>
      </c>
      <c r="I296" s="14" t="s">
        <v>3330</v>
      </c>
      <c r="J296" s="1" t="s">
        <v>3331</v>
      </c>
      <c r="K296" s="1" t="s">
        <v>3332</v>
      </c>
      <c r="L296" s="91" t="str">
        <f t="shared" si="25"/>
        <v>14</v>
      </c>
      <c r="M296">
        <v>1988</v>
      </c>
      <c r="N296">
        <v>2</v>
      </c>
      <c r="P296" s="28" t="s">
        <v>5007</v>
      </c>
      <c r="Q296">
        <v>3</v>
      </c>
      <c r="R296"/>
      <c r="S296"/>
      <c r="T296"/>
      <c r="U296"/>
      <c r="V296"/>
      <c r="W296"/>
      <c r="X296"/>
      <c r="Y296"/>
      <c r="Z296"/>
      <c r="AA296"/>
      <c r="AB296"/>
      <c r="AC296"/>
      <c r="AD296"/>
      <c r="AE296"/>
      <c r="AF296"/>
      <c r="AG296"/>
      <c r="AH296"/>
      <c r="AI296"/>
      <c r="AJ296"/>
      <c r="AK296"/>
      <c r="AL296"/>
      <c r="AM296"/>
      <c r="AN296"/>
      <c r="AO296"/>
      <c r="AP296"/>
      <c r="AQ296"/>
      <c r="AR296"/>
      <c r="AS296"/>
    </row>
    <row r="297" spans="1:45" ht="12.75" customHeight="1" x14ac:dyDescent="0.2">
      <c r="A297" s="24" t="str">
        <f t="shared" si="22"/>
        <v>14-8</v>
      </c>
      <c r="B297">
        <v>8</v>
      </c>
      <c r="C297" s="9">
        <v>2</v>
      </c>
      <c r="D297" s="71" t="str">
        <f>IF(C297=1,K!$D$1,IF(C297=2,K!$D$2,IF(C297=3,K!$D$3,IF(C297=4,K!$D$4,IF(C297=5,K!$D$5,IF(C297=6,K!$D$6,IF(C297=7,K!$D$7,IF(C297=8,K!$D$8))))))))</f>
        <v xml:space="preserve">Maaparanduse rek </v>
      </c>
      <c r="E297" s="12" t="s">
        <v>328</v>
      </c>
      <c r="F297" s="18" t="str">
        <f>LOOKUP(E297,K!$A$1:$B$19)</f>
        <v>Rõngu vald</v>
      </c>
      <c r="G297" s="16" t="str">
        <f t="shared" si="23"/>
        <v>PP-1771 GE</v>
      </c>
      <c r="H297" s="12" t="s">
        <v>11</v>
      </c>
      <c r="I297" s="14" t="s">
        <v>3344</v>
      </c>
      <c r="J297" s="1" t="s">
        <v>3333</v>
      </c>
      <c r="K297" s="1" t="s">
        <v>3332</v>
      </c>
      <c r="L297" s="91" t="str">
        <f t="shared" si="25"/>
        <v>14</v>
      </c>
      <c r="M297">
        <v>1989</v>
      </c>
      <c r="N297">
        <v>5</v>
      </c>
      <c r="P297"/>
      <c r="Q297"/>
      <c r="R297"/>
      <c r="S297"/>
      <c r="T297"/>
      <c r="U297"/>
      <c r="V297"/>
      <c r="W297"/>
      <c r="X297"/>
      <c r="Y297"/>
      <c r="Z297"/>
      <c r="AA297"/>
      <c r="AB297"/>
      <c r="AC297"/>
      <c r="AD297"/>
      <c r="AE297"/>
      <c r="AF297"/>
      <c r="AG297"/>
      <c r="AH297"/>
      <c r="AI297"/>
      <c r="AJ297"/>
      <c r="AK297"/>
      <c r="AL297"/>
      <c r="AM297"/>
      <c r="AN297"/>
      <c r="AO297"/>
      <c r="AP297"/>
      <c r="AQ297"/>
      <c r="AR297"/>
      <c r="AS297"/>
    </row>
    <row r="298" spans="1:45" ht="12.75" customHeight="1" x14ac:dyDescent="0.2">
      <c r="A298" s="24" t="str">
        <f t="shared" si="22"/>
        <v>14-8</v>
      </c>
      <c r="B298">
        <v>8</v>
      </c>
      <c r="C298" s="9">
        <v>2</v>
      </c>
      <c r="D298" s="71" t="str">
        <f>IF(C298=1,K!$D$1,IF(C298=2,K!$D$2,IF(C298=3,K!$D$3,IF(C298=4,K!$D$4,IF(C298=5,K!$D$5,IF(C298=6,K!$D$6,IF(C298=7,K!$D$7,IF(C298=8,K!$D$8))))))))</f>
        <v xml:space="preserve">Maaparanduse rek </v>
      </c>
      <c r="E298" s="12" t="s">
        <v>328</v>
      </c>
      <c r="F298" s="18" t="str">
        <f>LOOKUP(E298,K!$A$1:$B$19)</f>
        <v>Rõngu vald</v>
      </c>
      <c r="G298" s="16" t="str">
        <f t="shared" si="23"/>
        <v>KR-83</v>
      </c>
      <c r="H298" s="12" t="s">
        <v>37</v>
      </c>
      <c r="I298" s="14" t="s">
        <v>3345</v>
      </c>
      <c r="J298" s="1" t="s">
        <v>3346</v>
      </c>
      <c r="K298" s="1" t="s">
        <v>3332</v>
      </c>
      <c r="L298" s="91" t="str">
        <f t="shared" si="25"/>
        <v>14</v>
      </c>
      <c r="M298">
        <v>1971</v>
      </c>
      <c r="N298">
        <v>4</v>
      </c>
      <c r="P298">
        <v>69172</v>
      </c>
      <c r="Q298"/>
      <c r="R298"/>
      <c r="S298"/>
      <c r="T298"/>
      <c r="U298"/>
      <c r="V298"/>
      <c r="W298"/>
      <c r="X298"/>
      <c r="Y298"/>
      <c r="Z298"/>
      <c r="AA298"/>
      <c r="AB298"/>
      <c r="AC298"/>
      <c r="AD298"/>
      <c r="AE298"/>
      <c r="AF298"/>
      <c r="AG298"/>
      <c r="AH298"/>
      <c r="AI298"/>
      <c r="AJ298"/>
      <c r="AK298"/>
      <c r="AL298"/>
      <c r="AM298"/>
      <c r="AN298"/>
      <c r="AO298"/>
      <c r="AP298"/>
      <c r="AQ298"/>
      <c r="AR298"/>
      <c r="AS298"/>
    </row>
    <row r="299" spans="1:45" customFormat="1" ht="12.75" customHeight="1" x14ac:dyDescent="0.2">
      <c r="A299" s="24" t="str">
        <f t="shared" si="22"/>
        <v>14-8</v>
      </c>
      <c r="B299">
        <v>8</v>
      </c>
      <c r="C299" s="9">
        <v>2</v>
      </c>
      <c r="D299" s="71" t="str">
        <f>IF(C299=1,K!$D$1,IF(C299=2,K!$D$2,IF(C299=3,K!$D$3,IF(C299=4,K!$D$4,IF(C299=5,K!$D$5,IF(C299=6,K!$D$6,IF(C299=7,K!$D$7,IF(C299=8,K!$D$8))))))))</f>
        <v xml:space="preserve">Maaparanduse rek </v>
      </c>
      <c r="E299" s="12" t="s">
        <v>328</v>
      </c>
      <c r="F299" s="18" t="str">
        <f>LOOKUP(E299,K!$A$1:$B$19)</f>
        <v>Rõngu vald</v>
      </c>
      <c r="G299" s="16" t="str">
        <f t="shared" si="23"/>
        <v>MS-107</v>
      </c>
      <c r="H299" s="12" t="s">
        <v>1650</v>
      </c>
      <c r="I299" s="14" t="s">
        <v>3347</v>
      </c>
      <c r="J299" s="1" t="s">
        <v>3331</v>
      </c>
      <c r="K299" s="1" t="s">
        <v>3332</v>
      </c>
      <c r="L299" s="91" t="str">
        <f t="shared" si="25"/>
        <v>14</v>
      </c>
      <c r="M299">
        <v>1983</v>
      </c>
      <c r="N299">
        <v>1</v>
      </c>
    </row>
    <row r="300" spans="1:45" customFormat="1" ht="12.75" customHeight="1" x14ac:dyDescent="0.2">
      <c r="A300" s="24" t="str">
        <f t="shared" si="22"/>
        <v>13-8</v>
      </c>
      <c r="B300">
        <v>8</v>
      </c>
      <c r="C300" s="9">
        <v>2</v>
      </c>
      <c r="D300" s="71" t="str">
        <f>IF(C300=1,K!$D$1,IF(C300=2,K!$D$2,IF(C300=3,K!$D$3,IF(C300=4,K!$D$4,IF(C300=5,K!$D$5,IF(C300=6,K!$D$6,IF(C300=7,K!$D$7,IF(C300=8,K!$D$8))))))))</f>
        <v xml:space="preserve">Maaparanduse rek </v>
      </c>
      <c r="E300" s="12" t="s">
        <v>327</v>
      </c>
      <c r="F300" s="18" t="str">
        <f>LOOKUP(E300,K!$A$1:$B$19)</f>
        <v>Rannu vald</v>
      </c>
      <c r="G300" s="16" t="str">
        <f t="shared" si="23"/>
        <v>MV-1474</v>
      </c>
      <c r="H300" s="12" t="s">
        <v>32</v>
      </c>
      <c r="I300" s="14" t="s">
        <v>4076</v>
      </c>
      <c r="J300" s="1" t="s">
        <v>4077</v>
      </c>
      <c r="K300" s="1" t="s">
        <v>4072</v>
      </c>
      <c r="L300" s="91" t="str">
        <f t="shared" si="25"/>
        <v>13</v>
      </c>
      <c r="M300">
        <v>1982</v>
      </c>
      <c r="N300">
        <v>6</v>
      </c>
      <c r="P300">
        <v>70215</v>
      </c>
    </row>
    <row r="301" spans="1:45" customFormat="1" ht="25.5" customHeight="1" x14ac:dyDescent="0.2">
      <c r="A301" s="24" t="str">
        <f t="shared" ref="A301:A364" si="26">CONCATENATE(E301,"-",B301)</f>
        <v>15-8</v>
      </c>
      <c r="B301">
        <v>8</v>
      </c>
      <c r="C301" s="9">
        <v>2</v>
      </c>
      <c r="D301" s="71" t="str">
        <f>IF(C301=1,K!$D$1,IF(C301=2,K!$D$2,IF(C301=3,K!$D$3,IF(C301=4,K!$D$4,IF(C301=5,K!$D$5,IF(C301=6,K!$D$6,IF(C301=7,K!$D$7,IF(C301=8,K!$D$8))))))))</f>
        <v xml:space="preserve">Maaparanduse rek </v>
      </c>
      <c r="E301" s="12" t="s">
        <v>329</v>
      </c>
      <c r="F301" s="18" t="str">
        <f>LOOKUP(E301,K!$A$1:$B$19)</f>
        <v>Tartu vald</v>
      </c>
      <c r="G301" s="16" t="str">
        <f t="shared" ref="G301:G364" si="27">CONCATENATE(H301,"-",I301)</f>
        <v>MS-176</v>
      </c>
      <c r="H301" s="12" t="s">
        <v>1650</v>
      </c>
      <c r="I301" s="14" t="s">
        <v>4733</v>
      </c>
      <c r="J301" s="1" t="s">
        <v>4734</v>
      </c>
      <c r="K301" s="1" t="s">
        <v>2775</v>
      </c>
      <c r="L301" s="91" t="str">
        <f t="shared" si="25"/>
        <v>15</v>
      </c>
      <c r="M301">
        <v>1986</v>
      </c>
      <c r="N301">
        <v>3</v>
      </c>
    </row>
    <row r="302" spans="1:45" customFormat="1" ht="12.75" customHeight="1" x14ac:dyDescent="0.2">
      <c r="A302" s="69" t="str">
        <f t="shared" si="26"/>
        <v>19-9</v>
      </c>
      <c r="B302" s="52">
        <v>9</v>
      </c>
      <c r="C302" s="70">
        <v>1</v>
      </c>
      <c r="D302" s="71" t="str">
        <f>IF(C302=1,K!$D$1,IF(C302=2,K!$D$2,IF(C302=3,K!$D$3,IF(C302=4,K!$D$4,IF(C302=5,K!$D$5,IF(C302=6,K!$D$6,IF(C302=7,K!$D$7,IF(C302=8,K!$D$8))))))))</f>
        <v>Maaparandus</v>
      </c>
      <c r="E302" s="72" t="s">
        <v>333</v>
      </c>
      <c r="F302" s="73" t="str">
        <f>LOOKUP(E302,K!$A$1:$B$19)</f>
        <v>Ülenurme vald</v>
      </c>
      <c r="G302" s="74" t="str">
        <f t="shared" si="27"/>
        <v>PP-553</v>
      </c>
      <c r="H302" s="72" t="s">
        <v>11</v>
      </c>
      <c r="I302" s="70">
        <v>553</v>
      </c>
      <c r="J302" s="75" t="s">
        <v>1457</v>
      </c>
      <c r="K302" s="75" t="s">
        <v>5153</v>
      </c>
      <c r="L302" s="90" t="str">
        <f t="shared" ref="L302:L333" si="28">E302</f>
        <v>19</v>
      </c>
      <c r="M302" s="52">
        <v>1967</v>
      </c>
      <c r="N302" s="52">
        <v>5</v>
      </c>
      <c r="P302" s="52" t="s">
        <v>3387</v>
      </c>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row>
    <row r="303" spans="1:45" customFormat="1" ht="25.5" customHeight="1" x14ac:dyDescent="0.2">
      <c r="A303" s="24" t="str">
        <f t="shared" si="26"/>
        <v>05-9</v>
      </c>
      <c r="B303">
        <v>9</v>
      </c>
      <c r="C303" s="14">
        <v>1</v>
      </c>
      <c r="D303" s="71" t="str">
        <f>IF(C303=1,K!$D$1,IF(C303=2,K!$D$2,IF(C303=3,K!$D$3,IF(C303=4,K!$D$4,IF(C303=5,K!$D$5,IF(C303=6,K!$D$6,IF(C303=7,K!$D$7,IF(C303=8,K!$D$8))))))))</f>
        <v>Maaparandus</v>
      </c>
      <c r="E303" s="12" t="s">
        <v>319</v>
      </c>
      <c r="F303" s="18" t="str">
        <f>LOOKUP(E303,K!$A$1:$B$19)</f>
        <v xml:space="preserve">Laeva vald </v>
      </c>
      <c r="G303" s="16" t="str">
        <f t="shared" si="27"/>
        <v>PP-404</v>
      </c>
      <c r="H303" s="12" t="s">
        <v>11</v>
      </c>
      <c r="I303" s="14">
        <v>404</v>
      </c>
      <c r="J303" s="1" t="s">
        <v>3696</v>
      </c>
      <c r="K303" s="1" t="s">
        <v>3697</v>
      </c>
      <c r="L303" s="91" t="str">
        <f t="shared" si="28"/>
        <v>05</v>
      </c>
      <c r="M303">
        <v>1964</v>
      </c>
      <c r="N303">
        <v>10</v>
      </c>
    </row>
    <row r="304" spans="1:45" customFormat="1" ht="12.75" customHeight="1" x14ac:dyDescent="0.2">
      <c r="A304" s="24" t="str">
        <f t="shared" si="26"/>
        <v>01-9</v>
      </c>
      <c r="B304">
        <v>9</v>
      </c>
      <c r="C304" s="14">
        <v>1</v>
      </c>
      <c r="D304" s="71" t="str">
        <f>IF(C304=1,K!$D$1,IF(C304=2,K!$D$2,IF(C304=3,K!$D$3,IF(C304=4,K!$D$4,IF(C304=5,K!$D$5,IF(C304=6,K!$D$6,IF(C304=7,K!$D$7,IF(C304=8,K!$D$8))))))))</f>
        <v>Maaparandus</v>
      </c>
      <c r="E304" s="12" t="s">
        <v>291</v>
      </c>
      <c r="F304" s="18" t="str">
        <f>LOOKUP(E304,K!$A$1:$B$19)</f>
        <v>Alatskivi vald</v>
      </c>
      <c r="G304" s="16" t="str">
        <f t="shared" si="27"/>
        <v>PP-1388</v>
      </c>
      <c r="H304" s="12" t="s">
        <v>11</v>
      </c>
      <c r="I304" s="14">
        <v>1388</v>
      </c>
      <c r="J304" s="1" t="s">
        <v>1679</v>
      </c>
      <c r="K304" s="1" t="s">
        <v>1678</v>
      </c>
      <c r="L304" s="91" t="str">
        <f t="shared" si="28"/>
        <v>01</v>
      </c>
      <c r="M304">
        <v>1982</v>
      </c>
      <c r="N304">
        <v>15</v>
      </c>
      <c r="P304">
        <v>70212</v>
      </c>
      <c r="Q304">
        <v>1</v>
      </c>
      <c r="R304" s="28" t="s">
        <v>4822</v>
      </c>
    </row>
    <row r="305" spans="1:45" customFormat="1" ht="12.75" customHeight="1" x14ac:dyDescent="0.2">
      <c r="A305" s="69" t="str">
        <f t="shared" si="26"/>
        <v>19-9</v>
      </c>
      <c r="B305" s="52">
        <v>9</v>
      </c>
      <c r="C305" s="70">
        <v>2</v>
      </c>
      <c r="D305" s="71" t="str">
        <f>IF(C305=1,K!$D$1,IF(C305=2,K!$D$2,IF(C305=3,K!$D$3,IF(C305=4,K!$D$4,IF(C305=5,K!$D$5,IF(C305=6,K!$D$6,IF(C305=7,K!$D$7,IF(C305=8,K!$D$8))))))))</f>
        <v xml:space="preserve">Maaparanduse rek </v>
      </c>
      <c r="E305" s="72" t="s">
        <v>333</v>
      </c>
      <c r="F305" s="73" t="str">
        <f>LOOKUP(E305,K!$A$1:$B$19)</f>
        <v>Ülenurme vald</v>
      </c>
      <c r="G305" s="74" t="str">
        <f t="shared" si="27"/>
        <v>MV-1522</v>
      </c>
      <c r="H305" s="72" t="s">
        <v>32</v>
      </c>
      <c r="I305" s="70">
        <v>1522</v>
      </c>
      <c r="J305" s="75" t="s">
        <v>5157</v>
      </c>
      <c r="K305" s="75" t="s">
        <v>5153</v>
      </c>
      <c r="L305" s="90" t="str">
        <f t="shared" si="28"/>
        <v>19</v>
      </c>
      <c r="M305" s="52">
        <v>1983</v>
      </c>
      <c r="N305" s="52">
        <v>8</v>
      </c>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row>
    <row r="306" spans="1:45" customFormat="1" ht="12.75" customHeight="1" x14ac:dyDescent="0.2">
      <c r="A306" s="69" t="str">
        <f t="shared" si="26"/>
        <v>19-9</v>
      </c>
      <c r="B306" s="52">
        <v>9</v>
      </c>
      <c r="C306" s="76">
        <v>2</v>
      </c>
      <c r="D306" s="71" t="str">
        <f>IF(C306=1,K!$D$1,IF(C306=2,K!$D$2,IF(C306=3,K!$D$3,IF(C306=4,K!$D$4,IF(C306=5,K!$D$5,IF(C306=6,K!$D$6,IF(C306=7,K!$D$7,IF(C306=8,K!$D$8))))))))</f>
        <v xml:space="preserve">Maaparanduse rek </v>
      </c>
      <c r="E306" s="72" t="s">
        <v>333</v>
      </c>
      <c r="F306" s="73" t="str">
        <f>LOOKUP(E306,K!$A$1:$B$19)</f>
        <v>Ülenurme vald</v>
      </c>
      <c r="G306" s="74" t="str">
        <f t="shared" si="27"/>
        <v>MS-95</v>
      </c>
      <c r="H306" s="72" t="s">
        <v>1650</v>
      </c>
      <c r="I306" s="70" t="s">
        <v>4256</v>
      </c>
      <c r="J306" s="75" t="s">
        <v>5152</v>
      </c>
      <c r="K306" s="75" t="s">
        <v>5153</v>
      </c>
      <c r="L306" s="90" t="str">
        <f t="shared" si="28"/>
        <v>19</v>
      </c>
      <c r="M306" s="52">
        <v>1982</v>
      </c>
      <c r="N306" s="52">
        <v>5</v>
      </c>
      <c r="P306" s="52">
        <v>71048</v>
      </c>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row>
    <row r="307" spans="1:45" customFormat="1" ht="12.75" customHeight="1" x14ac:dyDescent="0.2">
      <c r="A307" s="24" t="str">
        <f t="shared" si="26"/>
        <v>14-9</v>
      </c>
      <c r="B307">
        <v>9</v>
      </c>
      <c r="C307" s="14">
        <v>2</v>
      </c>
      <c r="D307" s="71" t="str">
        <f>IF(C307=1,K!$D$1,IF(C307=2,K!$D$2,IF(C307=3,K!$D$3,IF(C307=4,K!$D$4,IF(C307=5,K!$D$5,IF(C307=6,K!$D$6,IF(C307=7,K!$D$7,IF(C307=8,K!$D$8))))))))</f>
        <v xml:space="preserve">Maaparanduse rek </v>
      </c>
      <c r="E307" s="12" t="s">
        <v>328</v>
      </c>
      <c r="F307" s="18" t="str">
        <f>LOOKUP(E307,K!$A$1:$B$19)</f>
        <v>Rõngu vald</v>
      </c>
      <c r="G307" s="16" t="str">
        <f t="shared" si="27"/>
        <v>PP-1624</v>
      </c>
      <c r="H307" s="12" t="s">
        <v>11</v>
      </c>
      <c r="I307" s="14">
        <v>1624</v>
      </c>
      <c r="J307" s="1" t="s">
        <v>3370</v>
      </c>
      <c r="K307" s="1" t="s">
        <v>3332</v>
      </c>
      <c r="L307" s="91" t="str">
        <f t="shared" si="28"/>
        <v>14</v>
      </c>
      <c r="M307">
        <v>1989</v>
      </c>
      <c r="N307">
        <v>11</v>
      </c>
    </row>
    <row r="308" spans="1:45" customFormat="1" ht="12.75" customHeight="1" x14ac:dyDescent="0.2">
      <c r="A308" s="24" t="str">
        <f t="shared" si="26"/>
        <v>02-9</v>
      </c>
      <c r="B308">
        <v>9</v>
      </c>
      <c r="C308" s="14">
        <v>1</v>
      </c>
      <c r="D308" s="71" t="str">
        <f>IF(C308=1,K!$D$1,IF(C308=2,K!$D$2,IF(C308=3,K!$D$3,IF(C308=4,K!$D$4,IF(C308=5,K!$D$5,IF(C308=6,K!$D$6,IF(C308=7,K!$D$7,IF(C308=8,K!$D$8))))))))</f>
        <v>Maaparandus</v>
      </c>
      <c r="E308" s="12" t="s">
        <v>294</v>
      </c>
      <c r="F308" s="18" t="str">
        <f>LOOKUP(E308,K!$A$1:$B$19)</f>
        <v>Haaslava vald</v>
      </c>
      <c r="G308" s="16" t="str">
        <f t="shared" si="27"/>
        <v>PP-250</v>
      </c>
      <c r="H308" s="12" t="s">
        <v>11</v>
      </c>
      <c r="I308" s="14">
        <v>250</v>
      </c>
      <c r="J308" s="1" t="s">
        <v>1990</v>
      </c>
      <c r="K308" s="1" t="s">
        <v>1989</v>
      </c>
      <c r="L308" s="91" t="str">
        <f t="shared" si="28"/>
        <v>02</v>
      </c>
      <c r="M308">
        <v>1961</v>
      </c>
      <c r="N308">
        <v>8</v>
      </c>
      <c r="O308">
        <v>1</v>
      </c>
      <c r="P308" t="s">
        <v>987</v>
      </c>
    </row>
    <row r="309" spans="1:45" customFormat="1" ht="12.75" customHeight="1" x14ac:dyDescent="0.2">
      <c r="A309" s="24" t="str">
        <f t="shared" si="26"/>
        <v>03-9</v>
      </c>
      <c r="B309">
        <v>9</v>
      </c>
      <c r="C309" s="14">
        <v>1</v>
      </c>
      <c r="D309" s="71" t="str">
        <f>IF(C309=1,K!$D$1,IF(C309=2,K!$D$2,IF(C309=3,K!$D$3,IF(C309=4,K!$D$4,IF(C309=5,K!$D$5,IF(C309=6,K!$D$6,IF(C309=7,K!$D$7,IF(C309=8,K!$D$8))))))))</f>
        <v>Maaparandus</v>
      </c>
      <c r="E309" s="12" t="s">
        <v>317</v>
      </c>
      <c r="F309" s="18" t="str">
        <f>LOOKUP(E309,K!$A$1:$B$19)</f>
        <v>Kambja vald</v>
      </c>
      <c r="G309" s="16" t="str">
        <f t="shared" si="27"/>
        <v>PP-544</v>
      </c>
      <c r="H309" s="12" t="s">
        <v>11</v>
      </c>
      <c r="I309" s="14">
        <v>544</v>
      </c>
      <c r="J309" s="1" t="s">
        <v>1062</v>
      </c>
      <c r="K309" s="1" t="s">
        <v>1883</v>
      </c>
      <c r="L309" s="91" t="str">
        <f t="shared" si="28"/>
        <v>03</v>
      </c>
      <c r="M309">
        <v>1966</v>
      </c>
      <c r="P309" s="28" t="s">
        <v>1880</v>
      </c>
    </row>
    <row r="310" spans="1:45" customFormat="1" ht="12.75" customHeight="1" x14ac:dyDescent="0.2">
      <c r="A310" s="24" t="str">
        <f t="shared" si="26"/>
        <v>17-9</v>
      </c>
      <c r="B310">
        <v>9</v>
      </c>
      <c r="C310" s="14">
        <v>1</v>
      </c>
      <c r="D310" s="71" t="str">
        <f>IF(C310=1,K!$D$1,IF(C310=2,K!$D$2,IF(C310=3,K!$D$3,IF(C310=4,K!$D$4,IF(C310=5,K!$D$5,IF(C310=6,K!$D$6,IF(C310=7,K!$D$7,IF(C310=8,K!$D$8))))))))</f>
        <v>Maaparandus</v>
      </c>
      <c r="E310" s="12" t="s">
        <v>331</v>
      </c>
      <c r="F310" s="18" t="str">
        <f>LOOKUP(E310,K!$A$1:$B$19)</f>
        <v xml:space="preserve">Vara vald </v>
      </c>
      <c r="G310" s="16" t="str">
        <f t="shared" si="27"/>
        <v>PP-612</v>
      </c>
      <c r="H310" s="12" t="s">
        <v>11</v>
      </c>
      <c r="I310" s="14">
        <v>612</v>
      </c>
      <c r="J310" s="1" t="s">
        <v>4853</v>
      </c>
      <c r="K310" s="1" t="s">
        <v>4850</v>
      </c>
      <c r="L310" s="91" t="str">
        <f t="shared" si="28"/>
        <v>17</v>
      </c>
      <c r="M310">
        <v>1968</v>
      </c>
      <c r="N310">
        <v>7</v>
      </c>
      <c r="P310">
        <v>72008</v>
      </c>
      <c r="Q310">
        <v>7</v>
      </c>
      <c r="R310" s="28" t="s">
        <v>4926</v>
      </c>
    </row>
    <row r="311" spans="1:45" customFormat="1" ht="25.5" customHeight="1" x14ac:dyDescent="0.2">
      <c r="A311" s="24" t="str">
        <f t="shared" si="26"/>
        <v>18-9</v>
      </c>
      <c r="B311">
        <v>9</v>
      </c>
      <c r="C311" s="14">
        <v>1</v>
      </c>
      <c r="D311" s="71" t="str">
        <f>IF(C311=1,K!$D$1,IF(C311=2,K!$D$2,IF(C311=3,K!$D$3,IF(C311=4,K!$D$4,IF(C311=5,K!$D$5,IF(C311=6,K!$D$6,IF(C311=7,K!$D$7,IF(C311=8,K!$D$8))))))))</f>
        <v>Maaparandus</v>
      </c>
      <c r="E311" s="12" t="s">
        <v>332</v>
      </c>
      <c r="F311" s="18" t="str">
        <f>LOOKUP(E311,K!$A$1:$B$19)</f>
        <v>Võnnu vald</v>
      </c>
      <c r="G311" s="16" t="str">
        <f t="shared" si="27"/>
        <v>PP-1003</v>
      </c>
      <c r="H311" s="12" t="s">
        <v>11</v>
      </c>
      <c r="I311" s="14">
        <v>1003</v>
      </c>
      <c r="J311" s="1" t="s">
        <v>2603</v>
      </c>
      <c r="K311" s="1" t="s">
        <v>2604</v>
      </c>
      <c r="L311" s="91" t="str">
        <f t="shared" si="28"/>
        <v>18</v>
      </c>
      <c r="M311">
        <v>1973</v>
      </c>
      <c r="N311">
        <v>13</v>
      </c>
      <c r="P311">
        <v>71077</v>
      </c>
    </row>
    <row r="312" spans="1:45" customFormat="1" ht="12.75" customHeight="1" x14ac:dyDescent="0.2">
      <c r="A312" s="24" t="str">
        <f t="shared" si="26"/>
        <v>17-9</v>
      </c>
      <c r="B312">
        <v>9</v>
      </c>
      <c r="C312" s="14">
        <v>7</v>
      </c>
      <c r="D312" s="71" t="str">
        <f>IF(C312=1,K!$D$1,IF(C312=2,K!$D$2,IF(C312=3,K!$D$3,IF(C312=4,K!$D$4,IF(C312=5,K!$D$5,IF(C312=6,K!$D$6,IF(C312=7,K!$D$7,IF(C312=8,K!$D$8))))))))</f>
        <v>Ehitusgeoloogia aruanne</v>
      </c>
      <c r="E312" s="12" t="s">
        <v>331</v>
      </c>
      <c r="F312" s="18" t="str">
        <f>LOOKUP(E312,K!$A$1:$B$19)</f>
        <v xml:space="preserve">Vara vald </v>
      </c>
      <c r="G312" s="16" t="str">
        <f t="shared" si="27"/>
        <v>PP-1290 HG</v>
      </c>
      <c r="H312" s="12" t="s">
        <v>11</v>
      </c>
      <c r="I312" s="14" t="s">
        <v>4852</v>
      </c>
      <c r="J312" s="1" t="s">
        <v>4851</v>
      </c>
      <c r="K312" s="1" t="s">
        <v>4850</v>
      </c>
      <c r="L312" s="91" t="str">
        <f t="shared" si="28"/>
        <v>17</v>
      </c>
      <c r="M312">
        <v>1979</v>
      </c>
      <c r="N312">
        <v>8</v>
      </c>
    </row>
    <row r="313" spans="1:45" customFormat="1" ht="12.75" customHeight="1" x14ac:dyDescent="0.2">
      <c r="A313" s="24" t="str">
        <f t="shared" si="26"/>
        <v>15-9</v>
      </c>
      <c r="B313">
        <v>9</v>
      </c>
      <c r="C313" s="14">
        <v>1</v>
      </c>
      <c r="D313" s="71" t="str">
        <f>IF(C313=1,K!$D$1,IF(C313=2,K!$D$2,IF(C313=3,K!$D$3,IF(C313=4,K!$D$4,IF(C313=5,K!$D$5,IF(C313=6,K!$D$6,IF(C313=7,K!$D$7,IF(C313=8,K!$D$8))))))))</f>
        <v>Maaparandus</v>
      </c>
      <c r="E313" s="12" t="s">
        <v>329</v>
      </c>
      <c r="F313" s="18" t="str">
        <f>LOOKUP(E313,K!$A$1:$B$19)</f>
        <v>Tartu vald</v>
      </c>
      <c r="G313" s="16" t="str">
        <f t="shared" si="27"/>
        <v>PP-567</v>
      </c>
      <c r="H313" s="12" t="s">
        <v>11</v>
      </c>
      <c r="I313" s="14">
        <v>567</v>
      </c>
      <c r="J313" s="1" t="s">
        <v>4740</v>
      </c>
      <c r="K313" s="1" t="s">
        <v>4741</v>
      </c>
      <c r="L313" s="91" t="str">
        <f t="shared" si="28"/>
        <v>15</v>
      </c>
      <c r="M313">
        <v>1967</v>
      </c>
      <c r="N313">
        <v>10</v>
      </c>
    </row>
    <row r="314" spans="1:45" customFormat="1" ht="25.5" customHeight="1" x14ac:dyDescent="0.2">
      <c r="A314" s="24" t="str">
        <f t="shared" si="26"/>
        <v>02-9</v>
      </c>
      <c r="B314">
        <v>9</v>
      </c>
      <c r="C314" s="14">
        <v>2</v>
      </c>
      <c r="D314" s="71" t="str">
        <f>IF(C314=1,K!$D$1,IF(C314=2,K!$D$2,IF(C314=3,K!$D$3,IF(C314=4,K!$D$4,IF(C314=5,K!$D$5,IF(C314=6,K!$D$6,IF(C314=7,K!$D$7,IF(C314=8,K!$D$8))))))))</f>
        <v xml:space="preserve">Maaparanduse rek </v>
      </c>
      <c r="E314" s="12" t="s">
        <v>294</v>
      </c>
      <c r="F314" s="18" t="str">
        <f>LOOKUP(E314,K!$A$1:$B$19)</f>
        <v>Haaslava vald</v>
      </c>
      <c r="G314" s="16" t="str">
        <f t="shared" si="27"/>
        <v>KR-44</v>
      </c>
      <c r="H314" s="12" t="s">
        <v>37</v>
      </c>
      <c r="I314" s="14">
        <v>44</v>
      </c>
      <c r="J314" s="1" t="s">
        <v>1993</v>
      </c>
      <c r="K314" s="1" t="s">
        <v>1989</v>
      </c>
      <c r="L314" s="91" t="str">
        <f t="shared" si="28"/>
        <v>02</v>
      </c>
      <c r="M314">
        <v>1966</v>
      </c>
      <c r="N314">
        <v>2</v>
      </c>
    </row>
    <row r="315" spans="1:45" customFormat="1" ht="12.75" customHeight="1" x14ac:dyDescent="0.2">
      <c r="A315" s="24" t="str">
        <f t="shared" si="26"/>
        <v>09-9</v>
      </c>
      <c r="B315">
        <v>9</v>
      </c>
      <c r="C315" s="14">
        <v>1</v>
      </c>
      <c r="D315" s="71" t="str">
        <f>IF(C315=1,K!$D$1,IF(C315=2,K!$D$2,IF(C315=3,K!$D$3,IF(C315=4,K!$D$4,IF(C315=5,K!$D$5,IF(C315=6,K!$D$6,IF(C315=7,K!$D$7,IF(C315=8,K!$D$8))))))))</f>
        <v>Maaparandus</v>
      </c>
      <c r="E315" s="12" t="s">
        <v>323</v>
      </c>
      <c r="F315" s="18" t="str">
        <f>LOOKUP(E315,K!$A$1:$B$19)</f>
        <v>Nõo vald</v>
      </c>
      <c r="G315" s="16" t="str">
        <f t="shared" si="27"/>
        <v>PP-153</v>
      </c>
      <c r="H315" s="12" t="s">
        <v>11</v>
      </c>
      <c r="I315" s="14">
        <v>153</v>
      </c>
      <c r="J315" t="s">
        <v>3806</v>
      </c>
      <c r="K315" t="s">
        <v>3803</v>
      </c>
      <c r="L315" s="91" t="str">
        <f t="shared" si="28"/>
        <v>09</v>
      </c>
      <c r="M315">
        <v>1960</v>
      </c>
      <c r="N315">
        <v>9</v>
      </c>
    </row>
    <row r="316" spans="1:45" customFormat="1" ht="25.5" customHeight="1" x14ac:dyDescent="0.2">
      <c r="A316" s="24" t="str">
        <f t="shared" si="26"/>
        <v>06-9</v>
      </c>
      <c r="B316">
        <v>9</v>
      </c>
      <c r="C316" s="14">
        <v>1</v>
      </c>
      <c r="D316" s="71" t="str">
        <f>IF(C316=1,K!$D$1,IF(C316=2,K!$D$2,IF(C316=3,K!$D$3,IF(C316=4,K!$D$4,IF(C316=5,K!$D$5,IF(C316=6,K!$D$6,IF(C316=7,K!$D$7,IF(C316=8,K!$D$8))))))))</f>
        <v>Maaparandus</v>
      </c>
      <c r="E316" s="12" t="s">
        <v>320</v>
      </c>
      <c r="F316" s="18" t="str">
        <f>LOOKUP(E316,K!$A$1:$B$19)</f>
        <v>Luunja vald</v>
      </c>
      <c r="G316" s="16" t="str">
        <f t="shared" si="27"/>
        <v>PP-349</v>
      </c>
      <c r="H316" s="12" t="s">
        <v>11</v>
      </c>
      <c r="I316" s="14">
        <v>349</v>
      </c>
      <c r="J316" t="s">
        <v>2854</v>
      </c>
      <c r="K316" t="s">
        <v>2855</v>
      </c>
      <c r="L316" s="91" t="str">
        <f t="shared" si="28"/>
        <v>06</v>
      </c>
      <c r="M316">
        <v>1963</v>
      </c>
      <c r="N316">
        <v>4</v>
      </c>
    </row>
    <row r="317" spans="1:45" customFormat="1" ht="25.5" customHeight="1" x14ac:dyDescent="0.2">
      <c r="A317" s="24" t="str">
        <f t="shared" si="26"/>
        <v>07-9</v>
      </c>
      <c r="B317">
        <v>9</v>
      </c>
      <c r="C317" s="14">
        <v>1</v>
      </c>
      <c r="D317" s="71" t="str">
        <f>IF(C317=1,K!$D$1,IF(C317=2,K!$D$2,IF(C317=3,K!$D$3,IF(C317=4,K!$D$4,IF(C317=5,K!$D$5,IF(C317=6,K!$D$6,IF(C317=7,K!$D$7,IF(C317=8,K!$D$8))))))))</f>
        <v>Maaparandus</v>
      </c>
      <c r="E317" s="12" t="s">
        <v>321</v>
      </c>
      <c r="F317" s="18" t="str">
        <f>LOOKUP(E317,K!$A$1:$B$19)</f>
        <v>Meeksi vald</v>
      </c>
      <c r="G317" s="16" t="str">
        <f t="shared" si="27"/>
        <v>PP-803</v>
      </c>
      <c r="H317" s="12" t="s">
        <v>11</v>
      </c>
      <c r="I317" s="14">
        <v>803</v>
      </c>
      <c r="J317" s="1" t="s">
        <v>2162</v>
      </c>
      <c r="K317" s="1" t="s">
        <v>2153</v>
      </c>
      <c r="L317" s="91" t="str">
        <f t="shared" si="28"/>
        <v>07</v>
      </c>
      <c r="M317">
        <v>1970</v>
      </c>
      <c r="N317">
        <v>10</v>
      </c>
    </row>
    <row r="318" spans="1:45" customFormat="1" ht="25.5" customHeight="1" x14ac:dyDescent="0.2">
      <c r="A318" s="24" t="str">
        <f t="shared" si="26"/>
        <v>07-9</v>
      </c>
      <c r="B318">
        <v>9</v>
      </c>
      <c r="C318" s="14">
        <v>1</v>
      </c>
      <c r="D318" s="71" t="str">
        <f>IF(C318=1,K!$D$1,IF(C318=2,K!$D$2,IF(C318=3,K!$D$3,IF(C318=4,K!$D$4,IF(C318=5,K!$D$5,IF(C318=6,K!$D$6,IF(C318=7,K!$D$7,IF(C318=8,K!$D$8))))))))</f>
        <v>Maaparandus</v>
      </c>
      <c r="E318" s="12" t="s">
        <v>321</v>
      </c>
      <c r="F318" s="18" t="str">
        <f>LOOKUP(E318,K!$A$1:$B$19)</f>
        <v>Meeksi vald</v>
      </c>
      <c r="G318" s="16" t="str">
        <f t="shared" si="27"/>
        <v>PP-916</v>
      </c>
      <c r="H318" s="12" t="s">
        <v>11</v>
      </c>
      <c r="I318" s="14">
        <v>916</v>
      </c>
      <c r="J318" s="1" t="s">
        <v>2148</v>
      </c>
      <c r="K318" s="1" t="s">
        <v>2149</v>
      </c>
      <c r="L318" s="91" t="str">
        <f t="shared" si="28"/>
        <v>07</v>
      </c>
      <c r="M318">
        <v>1972</v>
      </c>
      <c r="N318">
        <v>5</v>
      </c>
      <c r="P318">
        <v>74343</v>
      </c>
    </row>
    <row r="319" spans="1:45" customFormat="1" ht="12.75" customHeight="1" x14ac:dyDescent="0.2">
      <c r="A319" s="24" t="str">
        <f t="shared" si="26"/>
        <v>08-9</v>
      </c>
      <c r="B319">
        <v>9</v>
      </c>
      <c r="C319" s="14">
        <v>1</v>
      </c>
      <c r="D319" s="71" t="str">
        <f>IF(C319=1,K!$D$1,IF(C319=2,K!$D$2,IF(C319=3,K!$D$3,IF(C319=4,K!$D$4,IF(C319=5,K!$D$5,IF(C319=6,K!$D$6,IF(C319=7,K!$D$7,IF(C319=8,K!$D$8))))))))</f>
        <v>Maaparandus</v>
      </c>
      <c r="E319" s="12" t="s">
        <v>322</v>
      </c>
      <c r="F319" s="18" t="str">
        <f>LOOKUP(E319,K!$A$1:$B$19)</f>
        <v>Mäksa vald</v>
      </c>
      <c r="G319" s="16" t="str">
        <f t="shared" si="27"/>
        <v>MV-179</v>
      </c>
      <c r="H319" s="12" t="s">
        <v>32</v>
      </c>
      <c r="I319" s="14">
        <v>179</v>
      </c>
      <c r="J319" s="1" t="s">
        <v>2373</v>
      </c>
      <c r="K319" s="1" t="s">
        <v>2371</v>
      </c>
      <c r="L319" s="91" t="str">
        <f t="shared" si="28"/>
        <v>08</v>
      </c>
      <c r="M319">
        <v>1960</v>
      </c>
      <c r="N319">
        <v>5</v>
      </c>
      <c r="P319">
        <v>74342</v>
      </c>
    </row>
    <row r="320" spans="1:45" customFormat="1" ht="12.75" customHeight="1" x14ac:dyDescent="0.2">
      <c r="A320" s="24" t="str">
        <f t="shared" si="26"/>
        <v>09-9</v>
      </c>
      <c r="B320">
        <v>9</v>
      </c>
      <c r="C320" s="14">
        <v>2</v>
      </c>
      <c r="D320" s="71" t="str">
        <f>IF(C320=1,K!$D$1,IF(C320=2,K!$D$2,IF(C320=3,K!$D$3,IF(C320=4,K!$D$4,IF(C320=5,K!$D$5,IF(C320=6,K!$D$6,IF(C320=7,K!$D$7,IF(C320=8,K!$D$8))))))))</f>
        <v xml:space="preserve">Maaparanduse rek </v>
      </c>
      <c r="E320" s="12" t="s">
        <v>323</v>
      </c>
      <c r="F320" s="18" t="str">
        <f>LOOKUP(E320,K!$A$1:$B$19)</f>
        <v>Nõo vald</v>
      </c>
      <c r="G320" s="16" t="str">
        <f t="shared" si="27"/>
        <v>MV-1595</v>
      </c>
      <c r="H320" s="12" t="s">
        <v>32</v>
      </c>
      <c r="I320" s="14">
        <v>1595</v>
      </c>
      <c r="J320" s="1" t="s">
        <v>917</v>
      </c>
      <c r="K320" s="1" t="s">
        <v>3809</v>
      </c>
      <c r="L320" s="91" t="str">
        <f t="shared" si="28"/>
        <v>09</v>
      </c>
      <c r="M320">
        <v>1985</v>
      </c>
      <c r="N320">
        <v>3</v>
      </c>
      <c r="P320">
        <v>74366</v>
      </c>
      <c r="Q320">
        <v>1</v>
      </c>
      <c r="R320" s="28" t="s">
        <v>4823</v>
      </c>
    </row>
    <row r="321" spans="1:45" customFormat="1" ht="25.5" customHeight="1" x14ac:dyDescent="0.2">
      <c r="A321" s="24" t="str">
        <f t="shared" si="26"/>
        <v>12-9</v>
      </c>
      <c r="B321">
        <v>9</v>
      </c>
      <c r="C321" s="14">
        <v>2</v>
      </c>
      <c r="D321" s="71" t="str">
        <f>IF(C321=1,K!$D$1,IF(C321=2,K!$D$2,IF(C321=3,K!$D$3,IF(C321=4,K!$D$4,IF(C321=5,K!$D$5,IF(C321=6,K!$D$6,IF(C321=7,K!$D$7,IF(C321=8,K!$D$8))))))))</f>
        <v xml:space="preserve">Maaparanduse rek </v>
      </c>
      <c r="E321" s="12" t="s">
        <v>326</v>
      </c>
      <c r="F321" s="18" t="str">
        <f>LOOKUP(E321,K!$A$1:$B$19)</f>
        <v>Puhja vald</v>
      </c>
      <c r="G321" s="16" t="str">
        <f t="shared" si="27"/>
        <v>MV-1236</v>
      </c>
      <c r="H321" s="12" t="s">
        <v>32</v>
      </c>
      <c r="I321" s="14">
        <v>1236</v>
      </c>
      <c r="J321" s="1" t="s">
        <v>3664</v>
      </c>
      <c r="K321" s="1" t="s">
        <v>3662</v>
      </c>
      <c r="L321" s="91" t="str">
        <f t="shared" si="28"/>
        <v>12</v>
      </c>
      <c r="M321">
        <v>1977</v>
      </c>
      <c r="N321">
        <v>2</v>
      </c>
    </row>
    <row r="322" spans="1:45" customFormat="1" ht="25.5" customHeight="1" x14ac:dyDescent="0.2">
      <c r="A322" s="24" t="str">
        <f t="shared" si="26"/>
        <v>15-9</v>
      </c>
      <c r="B322">
        <v>9</v>
      </c>
      <c r="C322" s="14">
        <v>2</v>
      </c>
      <c r="D322" s="71" t="str">
        <f>IF(C322=1,K!$D$1,IF(C322=2,K!$D$2,IF(C322=3,K!$D$3,IF(C322=4,K!$D$4,IF(C322=5,K!$D$5,IF(C322=6,K!$D$6,IF(C322=7,K!$D$7,IF(C322=8,K!$D$8))))))))</f>
        <v xml:space="preserve">Maaparanduse rek </v>
      </c>
      <c r="E322" s="12" t="s">
        <v>329</v>
      </c>
      <c r="F322" s="18" t="str">
        <f>LOOKUP(E322,K!$A$1:$B$19)</f>
        <v>Tartu vald</v>
      </c>
      <c r="G322" s="16" t="str">
        <f t="shared" si="27"/>
        <v>KR-97</v>
      </c>
      <c r="H322" s="12" t="s">
        <v>37</v>
      </c>
      <c r="I322" s="14">
        <v>97</v>
      </c>
      <c r="J322" s="1" t="s">
        <v>1084</v>
      </c>
      <c r="K322" s="1" t="s">
        <v>4741</v>
      </c>
      <c r="L322" s="91" t="str">
        <f t="shared" si="28"/>
        <v>15</v>
      </c>
      <c r="M322">
        <v>1976</v>
      </c>
      <c r="N322">
        <v>2</v>
      </c>
      <c r="P322">
        <v>75136</v>
      </c>
    </row>
    <row r="323" spans="1:45" customFormat="1" ht="25.5" customHeight="1" x14ac:dyDescent="0.2">
      <c r="A323" s="24" t="str">
        <f t="shared" si="26"/>
        <v>12-9</v>
      </c>
      <c r="B323">
        <v>9</v>
      </c>
      <c r="C323" s="14">
        <v>2</v>
      </c>
      <c r="D323" s="71" t="str">
        <f>IF(C323=1,K!$D$1,IF(C323=2,K!$D$2,IF(C323=3,K!$D$3,IF(C323=4,K!$D$4,IF(C323=5,K!$D$5,IF(C323=6,K!$D$6,IF(C323=7,K!$D$7,IF(C323=8,K!$D$8))))))))</f>
        <v xml:space="preserve">Maaparanduse rek </v>
      </c>
      <c r="E323" s="12" t="s">
        <v>326</v>
      </c>
      <c r="F323" s="18" t="str">
        <f>LOOKUP(E323,K!$A$1:$B$19)</f>
        <v>Puhja vald</v>
      </c>
      <c r="G323" s="16" t="str">
        <f t="shared" si="27"/>
        <v>KR-113</v>
      </c>
      <c r="H323" s="12" t="s">
        <v>37</v>
      </c>
      <c r="I323" s="14">
        <v>113</v>
      </c>
      <c r="J323" s="1" t="s">
        <v>1087</v>
      </c>
      <c r="K323" s="1" t="s">
        <v>3662</v>
      </c>
      <c r="L323" s="91" t="str">
        <f t="shared" si="28"/>
        <v>12</v>
      </c>
      <c r="M323">
        <v>1979</v>
      </c>
      <c r="N323">
        <v>3</v>
      </c>
      <c r="P323">
        <v>76269</v>
      </c>
      <c r="Q323">
        <v>2</v>
      </c>
    </row>
    <row r="324" spans="1:45" customFormat="1" ht="25.5" customHeight="1" x14ac:dyDescent="0.2">
      <c r="A324" s="24" t="str">
        <f t="shared" si="26"/>
        <v>17-9</v>
      </c>
      <c r="B324">
        <v>9</v>
      </c>
      <c r="C324" s="14">
        <v>2</v>
      </c>
      <c r="D324" s="71" t="str">
        <f>IF(C324=1,K!$D$1,IF(C324=2,K!$D$2,IF(C324=3,K!$D$3,IF(C324=4,K!$D$4,IF(C324=5,K!$D$5,IF(C324=6,K!$D$6,IF(C324=7,K!$D$7,IF(C324=8,K!$D$8))))))))</f>
        <v xml:space="preserve">Maaparanduse rek </v>
      </c>
      <c r="E324" s="12" t="s">
        <v>331</v>
      </c>
      <c r="F324" s="18" t="str">
        <f>LOOKUP(E324,K!$A$1:$B$19)</f>
        <v xml:space="preserve">Vara vald </v>
      </c>
      <c r="G324" s="16" t="str">
        <f t="shared" si="27"/>
        <v>KR-11</v>
      </c>
      <c r="H324" s="12" t="s">
        <v>37</v>
      </c>
      <c r="I324" s="14">
        <v>11</v>
      </c>
      <c r="J324" s="1" t="s">
        <v>4849</v>
      </c>
      <c r="K324" s="1" t="s">
        <v>4850</v>
      </c>
      <c r="L324" s="91" t="str">
        <f t="shared" si="28"/>
        <v>17</v>
      </c>
      <c r="M324">
        <v>1964</v>
      </c>
      <c r="N324">
        <v>1</v>
      </c>
      <c r="O324">
        <v>1</v>
      </c>
      <c r="P324" t="s">
        <v>988</v>
      </c>
    </row>
    <row r="325" spans="1:45" customFormat="1" ht="25.5" customHeight="1" x14ac:dyDescent="0.2">
      <c r="A325" s="24" t="str">
        <f t="shared" si="26"/>
        <v>01-9</v>
      </c>
      <c r="B325">
        <v>9</v>
      </c>
      <c r="C325" s="14">
        <v>1</v>
      </c>
      <c r="D325" s="71" t="str">
        <f>IF(C325=1,K!$D$1,IF(C325=2,K!$D$2,IF(C325=3,K!$D$3,IF(C325=4,K!$D$4,IF(C325=5,K!$D$5,IF(C325=6,K!$D$6,IF(C325=7,K!$D$7,IF(C325=8,K!$D$8))))))))</f>
        <v>Maaparandus</v>
      </c>
      <c r="E325" s="12" t="s">
        <v>291</v>
      </c>
      <c r="F325" s="18" t="str">
        <f>LOOKUP(E325,K!$A$1:$B$19)</f>
        <v>Alatskivi vald</v>
      </c>
      <c r="G325" s="16" t="str">
        <f t="shared" si="27"/>
        <v>PP-1388</v>
      </c>
      <c r="H325" s="12" t="s">
        <v>11</v>
      </c>
      <c r="I325" s="14" t="s">
        <v>1681</v>
      </c>
      <c r="J325" s="1" t="s">
        <v>1680</v>
      </c>
      <c r="K325" s="1" t="s">
        <v>1678</v>
      </c>
      <c r="L325" s="91" t="str">
        <f t="shared" si="28"/>
        <v>01</v>
      </c>
      <c r="M325">
        <v>1985</v>
      </c>
      <c r="N325">
        <v>12</v>
      </c>
      <c r="O325">
        <v>1</v>
      </c>
      <c r="P325" t="s">
        <v>988</v>
      </c>
    </row>
    <row r="326" spans="1:45" customFormat="1" ht="25.5" customHeight="1" x14ac:dyDescent="0.2">
      <c r="A326" s="24" t="str">
        <f t="shared" si="26"/>
        <v>01-9</v>
      </c>
      <c r="B326">
        <v>9</v>
      </c>
      <c r="C326" s="14">
        <v>1</v>
      </c>
      <c r="D326" s="71" t="str">
        <f>IF(C326=1,K!$D$1,IF(C326=2,K!$D$2,IF(C326=3,K!$D$3,IF(C326=4,K!$D$4,IF(C326=5,K!$D$5,IF(C326=6,K!$D$6,IF(C326=7,K!$D$7,IF(C326=8,K!$D$8))))))))</f>
        <v>Maaparandus</v>
      </c>
      <c r="E326" s="12" t="s">
        <v>291</v>
      </c>
      <c r="F326" s="18" t="str">
        <f>LOOKUP(E326,K!$A$1:$B$19)</f>
        <v>Alatskivi vald</v>
      </c>
      <c r="G326" s="16" t="str">
        <f t="shared" si="27"/>
        <v>G-789</v>
      </c>
      <c r="H326" s="12" t="s">
        <v>1682</v>
      </c>
      <c r="I326" s="14" t="s">
        <v>1683</v>
      </c>
      <c r="J326" s="1" t="s">
        <v>1684</v>
      </c>
      <c r="K326" s="1" t="s">
        <v>1678</v>
      </c>
      <c r="L326" s="91" t="str">
        <f t="shared" si="28"/>
        <v>01</v>
      </c>
      <c r="M326">
        <v>1981</v>
      </c>
      <c r="N326">
        <v>10</v>
      </c>
      <c r="O326">
        <v>1</v>
      </c>
      <c r="P326" t="s">
        <v>988</v>
      </c>
    </row>
    <row r="327" spans="1:45" customFormat="1" ht="12.75" customHeight="1" x14ac:dyDescent="0.2">
      <c r="A327" s="24" t="str">
        <f t="shared" si="26"/>
        <v>04-9</v>
      </c>
      <c r="B327">
        <v>9</v>
      </c>
      <c r="C327" s="9">
        <v>1</v>
      </c>
      <c r="D327" s="71" t="str">
        <f>IF(C327=1,K!$D$1,IF(C327=2,K!$D$2,IF(C327=3,K!$D$3,IF(C327=4,K!$D$4,IF(C327=5,K!$D$5,IF(C327=6,K!$D$6,IF(C327=7,K!$D$7,IF(C327=8,K!$D$8))))))))</f>
        <v>Maaparandus</v>
      </c>
      <c r="E327" s="12" t="s">
        <v>318</v>
      </c>
      <c r="F327" s="18" t="str">
        <f>LOOKUP(E327,K!$A$1:$B$19)</f>
        <v>Konguta vald</v>
      </c>
      <c r="G327" s="16" t="str">
        <f t="shared" si="27"/>
        <v>TA-351</v>
      </c>
      <c r="H327" s="12" t="s">
        <v>3165</v>
      </c>
      <c r="I327" s="14" t="s">
        <v>3166</v>
      </c>
      <c r="J327" s="1" t="s">
        <v>3167</v>
      </c>
      <c r="K327" s="1" t="s">
        <v>3168</v>
      </c>
      <c r="L327" s="91" t="str">
        <f t="shared" si="28"/>
        <v>04</v>
      </c>
      <c r="M327">
        <v>1995</v>
      </c>
      <c r="N327">
        <v>10</v>
      </c>
    </row>
    <row r="328" spans="1:45" customFormat="1" ht="25.5" customHeight="1" x14ac:dyDescent="0.2">
      <c r="A328" s="24" t="str">
        <f t="shared" si="26"/>
        <v>04-9</v>
      </c>
      <c r="B328">
        <v>9</v>
      </c>
      <c r="C328" s="9">
        <v>1</v>
      </c>
      <c r="D328" s="71" t="str">
        <f>IF(C328=1,K!$D$1,IF(C328=2,K!$D$2,IF(C328=3,K!$D$3,IF(C328=4,K!$D$4,IF(C328=5,K!$D$5,IF(C328=6,K!$D$6,IF(C328=7,K!$D$7,IF(C328=8,K!$D$8))))))))</f>
        <v>Maaparandus</v>
      </c>
      <c r="E328" s="12" t="s">
        <v>318</v>
      </c>
      <c r="F328" s="18" t="str">
        <f>LOOKUP(E328,K!$A$1:$B$19)</f>
        <v>Konguta vald</v>
      </c>
      <c r="G328" s="16" t="str">
        <f t="shared" si="27"/>
        <v>TA-384 II</v>
      </c>
      <c r="H328" s="12" t="s">
        <v>3165</v>
      </c>
      <c r="I328" s="14" t="s">
        <v>3171</v>
      </c>
      <c r="J328" s="1" t="s">
        <v>3170</v>
      </c>
      <c r="K328" s="1" t="s">
        <v>3168</v>
      </c>
      <c r="L328" s="91" t="str">
        <f t="shared" si="28"/>
        <v>04</v>
      </c>
      <c r="M328">
        <v>1995</v>
      </c>
      <c r="N328">
        <v>22</v>
      </c>
      <c r="P328">
        <v>76264</v>
      </c>
      <c r="Q328">
        <v>4</v>
      </c>
    </row>
    <row r="329" spans="1:45" customFormat="1" ht="12.75" customHeight="1" x14ac:dyDescent="0.2">
      <c r="A329" s="24" t="str">
        <f t="shared" si="26"/>
        <v>04-9</v>
      </c>
      <c r="B329">
        <v>9</v>
      </c>
      <c r="C329" s="9">
        <v>1</v>
      </c>
      <c r="D329" s="71" t="str">
        <f>IF(C329=1,K!$D$1,IF(C329=2,K!$D$2,IF(C329=3,K!$D$3,IF(C329=4,K!$D$4,IF(C329=5,K!$D$5,IF(C329=6,K!$D$6,IF(C329=7,K!$D$7,IF(C329=8,K!$D$8))))))))</f>
        <v>Maaparandus</v>
      </c>
      <c r="E329" s="12" t="s">
        <v>318</v>
      </c>
      <c r="F329" s="18" t="str">
        <f>LOOKUP(E329,K!$A$1:$B$19)</f>
        <v>Konguta vald</v>
      </c>
      <c r="G329" s="16" t="str">
        <f t="shared" si="27"/>
        <v>TA-384 V</v>
      </c>
      <c r="H329" s="12" t="s">
        <v>3165</v>
      </c>
      <c r="I329" s="14" t="s">
        <v>3172</v>
      </c>
      <c r="J329" s="1" t="s">
        <v>3174</v>
      </c>
      <c r="K329" s="1" t="s">
        <v>3168</v>
      </c>
      <c r="L329" s="91" t="str">
        <f t="shared" si="28"/>
        <v>04</v>
      </c>
      <c r="M329">
        <v>1996</v>
      </c>
      <c r="N329">
        <v>1</v>
      </c>
      <c r="P329">
        <v>77122</v>
      </c>
    </row>
    <row r="330" spans="1:45" customFormat="1" ht="25.5" customHeight="1" x14ac:dyDescent="0.2">
      <c r="A330" s="24" t="str">
        <f t="shared" si="26"/>
        <v>04-9</v>
      </c>
      <c r="B330">
        <v>9</v>
      </c>
      <c r="C330" s="9">
        <v>1</v>
      </c>
      <c r="D330" s="71" t="str">
        <f>IF(C330=1,K!$D$1,IF(C330=2,K!$D$2,IF(C330=3,K!$D$3,IF(C330=4,K!$D$4,IF(C330=5,K!$D$5,IF(C330=6,K!$D$6,IF(C330=7,K!$D$7,IF(C330=8,K!$D$8))))))))</f>
        <v>Maaparandus</v>
      </c>
      <c r="E330" s="12" t="s">
        <v>318</v>
      </c>
      <c r="F330" s="18" t="str">
        <f>LOOKUP(E330,K!$A$1:$B$19)</f>
        <v>Konguta vald</v>
      </c>
      <c r="G330" s="16" t="str">
        <f t="shared" si="27"/>
        <v>-</v>
      </c>
      <c r="H330" s="12"/>
      <c r="I330" s="14"/>
      <c r="J330" s="1" t="s">
        <v>3175</v>
      </c>
      <c r="K330" s="1" t="s">
        <v>3168</v>
      </c>
      <c r="L330" s="91" t="str">
        <f t="shared" si="28"/>
        <v>04</v>
      </c>
      <c r="M330">
        <v>1997</v>
      </c>
      <c r="O330">
        <v>1</v>
      </c>
      <c r="P330" t="s">
        <v>1000</v>
      </c>
    </row>
    <row r="331" spans="1:45" customFormat="1" ht="25.5" customHeight="1" x14ac:dyDescent="0.2">
      <c r="A331" s="24" t="str">
        <f t="shared" si="26"/>
        <v>04-9</v>
      </c>
      <c r="B331">
        <v>9</v>
      </c>
      <c r="C331" s="9">
        <v>1</v>
      </c>
      <c r="D331" s="71" t="str">
        <f>IF(C331=1,K!$D$1,IF(C331=2,K!$D$2,IF(C331=3,K!$D$3,IF(C331=4,K!$D$4,IF(C331=5,K!$D$5,IF(C331=6,K!$D$6,IF(C331=7,K!$D$7,IF(C331=8,K!$D$8))))))))</f>
        <v>Maaparandus</v>
      </c>
      <c r="E331" s="12" t="s">
        <v>318</v>
      </c>
      <c r="F331" s="18" t="str">
        <f>LOOKUP(E331,K!$A$1:$B$19)</f>
        <v>Konguta vald</v>
      </c>
      <c r="G331" s="16" t="str">
        <f t="shared" si="27"/>
        <v>WB02-96E</v>
      </c>
      <c r="H331" s="12" t="s">
        <v>3178</v>
      </c>
      <c r="I331" s="14" t="s">
        <v>3179</v>
      </c>
      <c r="J331" s="1" t="s">
        <v>3176</v>
      </c>
      <c r="K331" s="1" t="s">
        <v>3168</v>
      </c>
      <c r="L331" s="91" t="str">
        <f t="shared" si="28"/>
        <v>04</v>
      </c>
      <c r="M331">
        <v>1996</v>
      </c>
      <c r="O331">
        <v>1</v>
      </c>
      <c r="P331">
        <v>77124</v>
      </c>
      <c r="Q331">
        <v>8</v>
      </c>
      <c r="R331" t="s">
        <v>1007</v>
      </c>
    </row>
    <row r="332" spans="1:45" customFormat="1" ht="25.5" customHeight="1" x14ac:dyDescent="0.2">
      <c r="A332" s="24" t="str">
        <f t="shared" si="26"/>
        <v>14-9</v>
      </c>
      <c r="B332">
        <v>9</v>
      </c>
      <c r="C332" s="9">
        <v>2</v>
      </c>
      <c r="D332" s="71" t="str">
        <f>IF(C332=1,K!$D$1,IF(C332=2,K!$D$2,IF(C332=3,K!$D$3,IF(C332=4,K!$D$4,IF(C332=5,K!$D$5,IF(C332=6,K!$D$6,IF(C332=7,K!$D$7,IF(C332=8,K!$D$8))))))))</f>
        <v xml:space="preserve">Maaparanduse rek </v>
      </c>
      <c r="E332" s="12" t="s">
        <v>328</v>
      </c>
      <c r="F332" s="18" t="str">
        <f>LOOKUP(E332,K!$A$1:$B$19)</f>
        <v>Rõngu vald</v>
      </c>
      <c r="G332" s="16" t="str">
        <f t="shared" si="27"/>
        <v>PK-200</v>
      </c>
      <c r="H332" s="12" t="s">
        <v>34</v>
      </c>
      <c r="I332" s="14" t="s">
        <v>3367</v>
      </c>
      <c r="J332" s="1" t="s">
        <v>3368</v>
      </c>
      <c r="K332" s="1" t="s">
        <v>3332</v>
      </c>
      <c r="L332" s="91" t="str">
        <f t="shared" si="28"/>
        <v>14</v>
      </c>
      <c r="M332">
        <v>1964</v>
      </c>
      <c r="N332">
        <v>2</v>
      </c>
      <c r="P332">
        <v>77124</v>
      </c>
    </row>
    <row r="333" spans="1:45" ht="25.5" customHeight="1" x14ac:dyDescent="0.2">
      <c r="A333" s="24" t="str">
        <f t="shared" si="26"/>
        <v>14-9</v>
      </c>
      <c r="B333">
        <v>9</v>
      </c>
      <c r="C333" s="9">
        <v>1</v>
      </c>
      <c r="D333" s="71" t="str">
        <f>IF(C333=1,K!$D$1,IF(C333=2,K!$D$2,IF(C333=3,K!$D$3,IF(C333=4,K!$D$4,IF(C333=5,K!$D$5,IF(C333=6,K!$D$6,IF(C333=7,K!$D$7,IF(C333=8,K!$D$8))))))))</f>
        <v>Maaparandus</v>
      </c>
      <c r="E333" s="12" t="s">
        <v>328</v>
      </c>
      <c r="F333" s="18" t="str">
        <f>LOOKUP(E333,K!$A$1:$B$19)</f>
        <v>Rõngu vald</v>
      </c>
      <c r="G333" s="16" t="str">
        <f t="shared" si="27"/>
        <v>PP-139</v>
      </c>
      <c r="H333" s="12" t="s">
        <v>11</v>
      </c>
      <c r="I333" s="14" t="s">
        <v>3373</v>
      </c>
      <c r="J333" s="1" t="s">
        <v>3374</v>
      </c>
      <c r="K333" s="1" t="s">
        <v>3332</v>
      </c>
      <c r="L333" s="91" t="str">
        <f t="shared" si="28"/>
        <v>14</v>
      </c>
      <c r="M333">
        <v>1957</v>
      </c>
      <c r="N333">
        <v>0</v>
      </c>
      <c r="P333" t="s">
        <v>5044</v>
      </c>
      <c r="Q333"/>
      <c r="R333"/>
      <c r="S333"/>
      <c r="T333"/>
      <c r="U333"/>
      <c r="V333"/>
      <c r="W333"/>
      <c r="X333"/>
      <c r="Y333"/>
      <c r="Z333"/>
      <c r="AA333"/>
      <c r="AB333"/>
      <c r="AC333"/>
      <c r="AD333"/>
      <c r="AE333"/>
      <c r="AF333"/>
      <c r="AG333"/>
      <c r="AH333"/>
      <c r="AI333"/>
      <c r="AJ333"/>
      <c r="AK333"/>
      <c r="AL333"/>
      <c r="AM333"/>
      <c r="AN333"/>
      <c r="AO333"/>
      <c r="AP333"/>
      <c r="AQ333"/>
      <c r="AR333"/>
      <c r="AS333"/>
    </row>
    <row r="334" spans="1:45" ht="25.5" customHeight="1" x14ac:dyDescent="0.2">
      <c r="A334" s="24" t="str">
        <f t="shared" si="26"/>
        <v>12-9</v>
      </c>
      <c r="B334">
        <v>9</v>
      </c>
      <c r="C334" s="9">
        <v>1</v>
      </c>
      <c r="D334" s="71" t="str">
        <f>IF(C334=1,K!$D$1,IF(C334=2,K!$D$2,IF(C334=3,K!$D$3,IF(C334=4,K!$D$4,IF(C334=5,K!$D$5,IF(C334=6,K!$D$6,IF(C334=7,K!$D$7,IF(C334=8,K!$D$8))))))))</f>
        <v>Maaparandus</v>
      </c>
      <c r="E334" s="12" t="s">
        <v>326</v>
      </c>
      <c r="F334" s="18" t="str">
        <f>LOOKUP(E334,K!$A$1:$B$19)</f>
        <v>Puhja vald</v>
      </c>
      <c r="G334" s="16" t="str">
        <f t="shared" si="27"/>
        <v>S-143 a</v>
      </c>
      <c r="H334" s="12" t="s">
        <v>1939</v>
      </c>
      <c r="I334" s="14" t="s">
        <v>3661</v>
      </c>
      <c r="J334" s="1" t="s">
        <v>3663</v>
      </c>
      <c r="K334" s="1" t="s">
        <v>3662</v>
      </c>
      <c r="L334" s="91" t="str">
        <f t="shared" ref="L334:L365" si="29">E334</f>
        <v>12</v>
      </c>
      <c r="M334">
        <v>1958</v>
      </c>
      <c r="N334">
        <v>18</v>
      </c>
      <c r="P334"/>
      <c r="Q334"/>
      <c r="R334"/>
      <c r="S334"/>
      <c r="T334"/>
      <c r="U334"/>
      <c r="V334"/>
      <c r="W334"/>
      <c r="X334"/>
      <c r="Y334"/>
      <c r="Z334"/>
      <c r="AA334"/>
      <c r="AB334"/>
      <c r="AC334"/>
      <c r="AD334"/>
      <c r="AE334"/>
      <c r="AF334"/>
      <c r="AG334"/>
      <c r="AH334"/>
      <c r="AI334"/>
      <c r="AJ334"/>
      <c r="AK334"/>
      <c r="AL334"/>
      <c r="AM334"/>
      <c r="AN334"/>
      <c r="AO334"/>
      <c r="AP334"/>
      <c r="AQ334"/>
      <c r="AR334"/>
      <c r="AS334"/>
    </row>
    <row r="335" spans="1:45" customFormat="1" ht="25.5" customHeight="1" x14ac:dyDescent="0.2">
      <c r="A335" s="24" t="str">
        <f t="shared" si="26"/>
        <v>05-9</v>
      </c>
      <c r="B335">
        <v>9</v>
      </c>
      <c r="C335" s="9">
        <v>2</v>
      </c>
      <c r="D335" s="71" t="str">
        <f>IF(C335=1,K!$D$1,IF(C335=2,K!$D$2,IF(C335=3,K!$D$3,IF(C335=4,K!$D$4,IF(C335=5,K!$D$5,IF(C335=6,K!$D$6,IF(C335=7,K!$D$7,IF(C335=8,K!$D$8))))))))</f>
        <v xml:space="preserve">Maaparanduse rek </v>
      </c>
      <c r="E335" s="12" t="s">
        <v>319</v>
      </c>
      <c r="F335" s="18" t="str">
        <f>LOOKUP(E335,K!$A$1:$B$19)</f>
        <v xml:space="preserve">Laeva vald </v>
      </c>
      <c r="G335" s="16" t="str">
        <f t="shared" si="27"/>
        <v>MS-58</v>
      </c>
      <c r="H335" s="12" t="s">
        <v>1650</v>
      </c>
      <c r="I335" s="14" t="s">
        <v>3698</v>
      </c>
      <c r="J335" s="1" t="s">
        <v>3699</v>
      </c>
      <c r="K335" s="1" t="s">
        <v>3697</v>
      </c>
      <c r="L335" s="91" t="str">
        <f t="shared" si="29"/>
        <v>05</v>
      </c>
      <c r="M335">
        <v>1981</v>
      </c>
      <c r="N335">
        <v>3</v>
      </c>
      <c r="P335">
        <v>77124</v>
      </c>
    </row>
    <row r="336" spans="1:45" customFormat="1" ht="25.5" customHeight="1" x14ac:dyDescent="0.2">
      <c r="A336" s="24" t="str">
        <f t="shared" si="26"/>
        <v>13-9</v>
      </c>
      <c r="B336">
        <v>9</v>
      </c>
      <c r="C336" s="9">
        <v>1</v>
      </c>
      <c r="D336" s="71" t="str">
        <f>IF(C336=1,K!$D$1,IF(C336=2,K!$D$2,IF(C336=3,K!$D$3,IF(C336=4,K!$D$4,IF(C336=5,K!$D$5,IF(C336=6,K!$D$6,IF(C336=7,K!$D$7,IF(C336=8,K!$D$8))))))))</f>
        <v>Maaparandus</v>
      </c>
      <c r="E336" s="12" t="s">
        <v>327</v>
      </c>
      <c r="F336" s="18" t="str">
        <f>LOOKUP(E336,K!$A$1:$B$19)</f>
        <v>Rannu vald</v>
      </c>
      <c r="G336" s="16" t="str">
        <f t="shared" si="27"/>
        <v>PP-1213</v>
      </c>
      <c r="H336" s="12" t="s">
        <v>11</v>
      </c>
      <c r="I336" s="14" t="s">
        <v>4080</v>
      </c>
      <c r="J336" s="1" t="s">
        <v>4081</v>
      </c>
      <c r="K336" s="1" t="s">
        <v>4085</v>
      </c>
      <c r="L336" s="91" t="str">
        <f t="shared" si="29"/>
        <v>13</v>
      </c>
      <c r="M336">
        <v>1977</v>
      </c>
      <c r="N336">
        <v>16</v>
      </c>
      <c r="P336">
        <v>1226801</v>
      </c>
    </row>
    <row r="337" spans="1:45" customFormat="1" ht="12.75" customHeight="1" x14ac:dyDescent="0.2">
      <c r="A337" s="24" t="str">
        <f t="shared" si="26"/>
        <v>15-9</v>
      </c>
      <c r="B337">
        <v>9</v>
      </c>
      <c r="C337" s="9">
        <v>2</v>
      </c>
      <c r="D337" s="71" t="str">
        <f>IF(C337=1,K!$D$1,IF(C337=2,K!$D$2,IF(C337=3,K!$D$3,IF(C337=4,K!$D$4,IF(C337=5,K!$D$5,IF(C337=6,K!$D$6,IF(C337=7,K!$D$7,IF(C337=8,K!$D$8))))))))</f>
        <v xml:space="preserve">Maaparanduse rek </v>
      </c>
      <c r="E337" s="12" t="s">
        <v>329</v>
      </c>
      <c r="F337" s="18" t="str">
        <f>LOOKUP(E337,K!$A$1:$B$19)</f>
        <v>Tartu vald</v>
      </c>
      <c r="G337" s="16" t="str">
        <f t="shared" si="27"/>
        <v>KR-97</v>
      </c>
      <c r="H337" s="12" t="s">
        <v>37</v>
      </c>
      <c r="I337" s="14" t="s">
        <v>4633</v>
      </c>
      <c r="J337" s="1" t="s">
        <v>4743</v>
      </c>
      <c r="K337" s="1" t="s">
        <v>4741</v>
      </c>
      <c r="L337" s="91" t="str">
        <f t="shared" si="29"/>
        <v>15</v>
      </c>
      <c r="M337" t="s">
        <v>2776</v>
      </c>
      <c r="N337">
        <v>3</v>
      </c>
      <c r="P337">
        <v>1224781</v>
      </c>
    </row>
    <row r="338" spans="1:45" customFormat="1" ht="12.75" customHeight="1" x14ac:dyDescent="0.2">
      <c r="A338" s="24" t="str">
        <f t="shared" si="26"/>
        <v>15-9</v>
      </c>
      <c r="B338">
        <v>9</v>
      </c>
      <c r="C338" s="9">
        <v>2</v>
      </c>
      <c r="D338" s="71" t="str">
        <f>IF(C338=1,K!$D$1,IF(C338=2,K!$D$2,IF(C338=3,K!$D$3,IF(C338=4,K!$D$4,IF(C338=5,K!$D$5,IF(C338=6,K!$D$6,IF(C338=7,K!$D$7,IF(C338=8,K!$D$8))))))))</f>
        <v xml:space="preserve">Maaparanduse rek </v>
      </c>
      <c r="E338" s="12" t="s">
        <v>329</v>
      </c>
      <c r="F338" s="18" t="str">
        <f>LOOKUP(E338,K!$A$1:$B$19)</f>
        <v>Tartu vald</v>
      </c>
      <c r="G338" s="16" t="str">
        <f t="shared" si="27"/>
        <v>MV-1805</v>
      </c>
      <c r="H338" s="12" t="s">
        <v>32</v>
      </c>
      <c r="I338" s="14" t="s">
        <v>4748</v>
      </c>
      <c r="J338" s="1" t="s">
        <v>4746</v>
      </c>
      <c r="K338" s="1" t="s">
        <v>4741</v>
      </c>
      <c r="L338" s="91" t="str">
        <f t="shared" si="29"/>
        <v>15</v>
      </c>
      <c r="M338">
        <v>1989</v>
      </c>
      <c r="N338">
        <v>1</v>
      </c>
      <c r="P338" t="s">
        <v>3220</v>
      </c>
    </row>
    <row r="339" spans="1:45" customFormat="1" ht="12.75" customHeight="1" x14ac:dyDescent="0.2">
      <c r="A339" s="24" t="str">
        <f t="shared" si="26"/>
        <v>17-9</v>
      </c>
      <c r="B339">
        <v>9</v>
      </c>
      <c r="C339" s="14">
        <v>1</v>
      </c>
      <c r="D339" s="71" t="str">
        <f>IF(C339=1,K!$D$1,IF(C339=2,K!$D$2,IF(C339=3,K!$D$3,IF(C339=4,K!$D$4,IF(C339=5,K!$D$5,IF(C339=6,K!$D$6,IF(C339=7,K!$D$7,IF(C339=8,K!$D$8))))))))</f>
        <v>Maaparandus</v>
      </c>
      <c r="E339" s="12" t="s">
        <v>331</v>
      </c>
      <c r="F339" s="18" t="str">
        <f>LOOKUP(E339,K!$A$1:$B$19)</f>
        <v xml:space="preserve">Vara vald </v>
      </c>
      <c r="G339" s="16" t="str">
        <f t="shared" si="27"/>
        <v>PP-612 ÜP</v>
      </c>
      <c r="H339" s="12" t="s">
        <v>11</v>
      </c>
      <c r="I339" s="14" t="s">
        <v>4855</v>
      </c>
      <c r="J339" s="1" t="s">
        <v>4856</v>
      </c>
      <c r="K339" s="1" t="s">
        <v>4850</v>
      </c>
      <c r="L339" s="91" t="str">
        <f t="shared" si="29"/>
        <v>17</v>
      </c>
      <c r="M339">
        <v>1971</v>
      </c>
      <c r="N339">
        <v>4</v>
      </c>
    </row>
    <row r="340" spans="1:45" customFormat="1" ht="25.5" customHeight="1" x14ac:dyDescent="0.2">
      <c r="A340" s="69" t="str">
        <f t="shared" si="26"/>
        <v>19-10</v>
      </c>
      <c r="B340" s="52">
        <v>10</v>
      </c>
      <c r="C340" s="70">
        <v>1</v>
      </c>
      <c r="D340" s="71" t="str">
        <f>IF(C340=1,K!$D$1,IF(C340=2,K!$D$2,IF(C340=3,K!$D$3,IF(C340=4,K!$D$4,IF(C340=5,K!$D$5,IF(C340=6,K!$D$6,IF(C340=7,K!$D$7,IF(C340=8,K!$D$8))))))))</f>
        <v>Maaparandus</v>
      </c>
      <c r="E340" s="72" t="s">
        <v>333</v>
      </c>
      <c r="F340" s="73" t="str">
        <f>LOOKUP(E340,K!$A$1:$B$19)</f>
        <v>Ülenurme vald</v>
      </c>
      <c r="G340" s="74" t="str">
        <f t="shared" si="27"/>
        <v>MV-1255</v>
      </c>
      <c r="H340" s="72" t="s">
        <v>32</v>
      </c>
      <c r="I340" s="70" t="s">
        <v>1211</v>
      </c>
      <c r="J340" s="75" t="s">
        <v>1212</v>
      </c>
      <c r="K340" s="75" t="s">
        <v>5164</v>
      </c>
      <c r="L340" s="90" t="str">
        <f t="shared" si="29"/>
        <v>19</v>
      </c>
      <c r="M340" s="52">
        <v>1977</v>
      </c>
      <c r="N340" s="52">
        <v>5</v>
      </c>
      <c r="O340">
        <v>1</v>
      </c>
      <c r="P340" s="52" t="s">
        <v>1010</v>
      </c>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row>
    <row r="341" spans="1:45" customFormat="1" ht="25.5" customHeight="1" x14ac:dyDescent="0.2">
      <c r="A341" s="69" t="str">
        <f t="shared" si="26"/>
        <v>19-10</v>
      </c>
      <c r="B341" s="52">
        <v>10</v>
      </c>
      <c r="C341" s="70">
        <v>1</v>
      </c>
      <c r="D341" s="71" t="str">
        <f>IF(C341=1,K!$D$1,IF(C341=2,K!$D$2,IF(C341=3,K!$D$3,IF(C341=4,K!$D$4,IF(C341=5,K!$D$5,IF(C341=6,K!$D$6,IF(C341=7,K!$D$7,IF(C341=8,K!$D$8))))))))</f>
        <v>Maaparandus</v>
      </c>
      <c r="E341" s="72" t="s">
        <v>333</v>
      </c>
      <c r="F341" s="73" t="str">
        <f>LOOKUP(E341,K!$A$1:$B$19)</f>
        <v>Ülenurme vald</v>
      </c>
      <c r="G341" s="74" t="str">
        <f t="shared" si="27"/>
        <v>MV-1457</v>
      </c>
      <c r="H341" s="72" t="s">
        <v>32</v>
      </c>
      <c r="I341" s="70">
        <v>1457</v>
      </c>
      <c r="J341" s="75" t="s">
        <v>1255</v>
      </c>
      <c r="K341" s="75" t="s">
        <v>5163</v>
      </c>
      <c r="L341" s="90" t="str">
        <f t="shared" si="29"/>
        <v>19</v>
      </c>
      <c r="M341" s="52">
        <v>1982</v>
      </c>
      <c r="N341" s="52">
        <v>4</v>
      </c>
      <c r="O341">
        <v>1</v>
      </c>
      <c r="P341" s="52" t="s">
        <v>988</v>
      </c>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row>
    <row r="342" spans="1:45" customFormat="1" ht="25.5" customHeight="1" x14ac:dyDescent="0.2">
      <c r="A342" s="24" t="str">
        <f t="shared" si="26"/>
        <v>05-10</v>
      </c>
      <c r="B342">
        <v>10</v>
      </c>
      <c r="C342" s="14">
        <v>1</v>
      </c>
      <c r="D342" s="71" t="str">
        <f>IF(C342=1,K!$D$1,IF(C342=2,K!$D$2,IF(C342=3,K!$D$3,IF(C342=4,K!$D$4,IF(C342=5,K!$D$5,IF(C342=6,K!$D$6,IF(C342=7,K!$D$7,IF(C342=8,K!$D$8))))))))</f>
        <v>Maaparandus</v>
      </c>
      <c r="E342" s="12" t="s">
        <v>319</v>
      </c>
      <c r="F342" s="18" t="str">
        <f>LOOKUP(E342,K!$A$1:$B$19)</f>
        <v xml:space="preserve">Laeva vald </v>
      </c>
      <c r="G342" s="16" t="str">
        <f t="shared" si="27"/>
        <v>PP-444</v>
      </c>
      <c r="H342" s="12" t="s">
        <v>11</v>
      </c>
      <c r="I342" s="14">
        <v>444</v>
      </c>
      <c r="J342" s="1" t="s">
        <v>3706</v>
      </c>
      <c r="K342" s="1" t="s">
        <v>3707</v>
      </c>
      <c r="L342" s="91" t="str">
        <f t="shared" si="29"/>
        <v>05</v>
      </c>
      <c r="M342">
        <v>1965</v>
      </c>
      <c r="N342">
        <v>6</v>
      </c>
    </row>
    <row r="343" spans="1:45" customFormat="1" ht="12.75" customHeight="1" x14ac:dyDescent="0.2">
      <c r="A343" s="69" t="str">
        <f t="shared" si="26"/>
        <v>19-10</v>
      </c>
      <c r="B343" s="52">
        <v>10</v>
      </c>
      <c r="C343" s="76">
        <v>1</v>
      </c>
      <c r="D343" s="71" t="str">
        <f>IF(C343=1,K!$D$1,IF(C343=2,K!$D$2,IF(C343=3,K!$D$3,IF(C343=4,K!$D$4,IF(C343=5,K!$D$5,IF(C343=6,K!$D$6,IF(C343=7,K!$D$7,IF(C343=8,K!$D$8))))))))</f>
        <v>Maaparandus</v>
      </c>
      <c r="E343" s="72" t="s">
        <v>333</v>
      </c>
      <c r="F343" s="73" t="str">
        <f>LOOKUP(E343,K!$A$1:$B$19)</f>
        <v>Ülenurme vald</v>
      </c>
      <c r="G343" s="74" t="str">
        <f t="shared" si="27"/>
        <v>PP-670</v>
      </c>
      <c r="H343" s="72" t="s">
        <v>11</v>
      </c>
      <c r="I343" s="70" t="s">
        <v>5161</v>
      </c>
      <c r="J343" s="75" t="s">
        <v>5162</v>
      </c>
      <c r="K343" s="75" t="s">
        <v>5163</v>
      </c>
      <c r="L343" s="90" t="str">
        <f t="shared" si="29"/>
        <v>19</v>
      </c>
      <c r="M343" s="52">
        <v>1968</v>
      </c>
      <c r="N343" s="52">
        <v>9</v>
      </c>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row>
    <row r="344" spans="1:45" customFormat="1" ht="25.5" customHeight="1" x14ac:dyDescent="0.2">
      <c r="A344" s="69" t="str">
        <f t="shared" si="26"/>
        <v>19-10</v>
      </c>
      <c r="B344" s="52">
        <v>10</v>
      </c>
      <c r="C344" s="70">
        <v>2</v>
      </c>
      <c r="D344" s="71" t="str">
        <f>IF(C344=1,K!$D$1,IF(C344=2,K!$D$2,IF(C344=3,K!$D$3,IF(C344=4,K!$D$4,IF(C344=5,K!$D$5,IF(C344=6,K!$D$6,IF(C344=7,K!$D$7,IF(C344=8,K!$D$8))))))))</f>
        <v xml:space="preserve">Maaparanduse rek </v>
      </c>
      <c r="E344" s="72" t="s">
        <v>333</v>
      </c>
      <c r="F344" s="73" t="str">
        <f>LOOKUP(E344,K!$A$1:$B$19)</f>
        <v>Ülenurme vald</v>
      </c>
      <c r="G344" s="74" t="str">
        <f t="shared" si="27"/>
        <v>KR-92</v>
      </c>
      <c r="H344" s="72" t="s">
        <v>37</v>
      </c>
      <c r="I344" s="70">
        <v>92</v>
      </c>
      <c r="J344" s="75" t="s">
        <v>5166</v>
      </c>
      <c r="K344" s="75" t="s">
        <v>5164</v>
      </c>
      <c r="L344" s="90" t="str">
        <f t="shared" si="29"/>
        <v>19</v>
      </c>
      <c r="M344" s="52">
        <v>1975</v>
      </c>
      <c r="N344" s="52">
        <v>5</v>
      </c>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row>
    <row r="345" spans="1:45" customFormat="1" ht="12.75" customHeight="1" x14ac:dyDescent="0.2">
      <c r="A345" s="24" t="str">
        <f t="shared" si="26"/>
        <v>03-10</v>
      </c>
      <c r="B345">
        <v>10</v>
      </c>
      <c r="C345" s="14">
        <v>1</v>
      </c>
      <c r="D345" s="71" t="str">
        <f>IF(C345=1,K!$D$1,IF(C345=2,K!$D$2,IF(C345=3,K!$D$3,IF(C345=4,K!$D$4,IF(C345=5,K!$D$5,IF(C345=6,K!$D$6,IF(C345=7,K!$D$7,IF(C345=8,K!$D$8))))))))</f>
        <v>Maaparandus</v>
      </c>
      <c r="E345" s="12" t="s">
        <v>317</v>
      </c>
      <c r="F345" s="18" t="str">
        <f>LOOKUP(E345,K!$A$1:$B$19)</f>
        <v>Kambja vald</v>
      </c>
      <c r="G345" s="16" t="str">
        <f t="shared" si="27"/>
        <v>PP-159</v>
      </c>
      <c r="H345" s="12" t="s">
        <v>11</v>
      </c>
      <c r="I345" s="14">
        <v>159</v>
      </c>
      <c r="J345" s="1" t="s">
        <v>855</v>
      </c>
      <c r="K345" s="1" t="s">
        <v>1887</v>
      </c>
      <c r="L345" s="91" t="str">
        <f t="shared" si="29"/>
        <v>03</v>
      </c>
      <c r="M345">
        <v>1960</v>
      </c>
      <c r="N345">
        <v>10</v>
      </c>
      <c r="P345">
        <v>1204791</v>
      </c>
    </row>
    <row r="346" spans="1:45" customFormat="1" ht="25.5" customHeight="1" x14ac:dyDescent="0.2">
      <c r="A346" s="24" t="str">
        <f t="shared" si="26"/>
        <v>09-10</v>
      </c>
      <c r="B346">
        <v>10</v>
      </c>
      <c r="C346" s="14">
        <v>1</v>
      </c>
      <c r="D346" s="71" t="str">
        <f>IF(C346=1,K!$D$1,IF(C346=2,K!$D$2,IF(C346=3,K!$D$3,IF(C346=4,K!$D$4,IF(C346=5,K!$D$5,IF(C346=6,K!$D$6,IF(C346=7,K!$D$7,IF(C346=8,K!$D$8))))))))</f>
        <v>Maaparandus</v>
      </c>
      <c r="E346" s="12" t="s">
        <v>323</v>
      </c>
      <c r="F346" s="18" t="str">
        <f>LOOKUP(E346,K!$A$1:$B$19)</f>
        <v>Nõo vald</v>
      </c>
      <c r="G346" s="16" t="str">
        <f t="shared" si="27"/>
        <v>PP-165</v>
      </c>
      <c r="H346" s="12" t="s">
        <v>11</v>
      </c>
      <c r="I346" s="14">
        <v>165</v>
      </c>
      <c r="J346" s="1" t="s">
        <v>3810</v>
      </c>
      <c r="K346" s="1" t="s">
        <v>3811</v>
      </c>
      <c r="L346" s="91" t="str">
        <f t="shared" si="29"/>
        <v>09</v>
      </c>
      <c r="M346">
        <v>1960</v>
      </c>
      <c r="N346">
        <v>10</v>
      </c>
    </row>
    <row r="347" spans="1:45" customFormat="1" ht="25.5" customHeight="1" x14ac:dyDescent="0.2">
      <c r="A347" s="24" t="str">
        <f t="shared" si="26"/>
        <v>12-10</v>
      </c>
      <c r="B347">
        <v>10</v>
      </c>
      <c r="C347" s="14">
        <v>1</v>
      </c>
      <c r="D347" s="71" t="str">
        <f>IF(C347=1,K!$D$1,IF(C347=2,K!$D$2,IF(C347=3,K!$D$3,IF(C347=4,K!$D$4,IF(C347=5,K!$D$5,IF(C347=6,K!$D$6,IF(C347=7,K!$D$7,IF(C347=8,K!$D$8))))))))</f>
        <v>Maaparandus</v>
      </c>
      <c r="E347" s="12" t="s">
        <v>326</v>
      </c>
      <c r="F347" s="18" t="str">
        <f>LOOKUP(E347,K!$A$1:$B$19)</f>
        <v>Puhja vald</v>
      </c>
      <c r="G347" s="16" t="str">
        <f t="shared" si="27"/>
        <v>PP-213</v>
      </c>
      <c r="H347" s="12" t="s">
        <v>11</v>
      </c>
      <c r="I347" s="14">
        <v>213</v>
      </c>
      <c r="J347" s="1" t="s">
        <v>856</v>
      </c>
      <c r="K347" s="1" t="s">
        <v>3671</v>
      </c>
      <c r="L347" s="91" t="str">
        <f t="shared" si="29"/>
        <v>12</v>
      </c>
      <c r="M347">
        <v>1959</v>
      </c>
      <c r="N347">
        <v>6</v>
      </c>
    </row>
    <row r="348" spans="1:45" customFormat="1" ht="12.75" customHeight="1" x14ac:dyDescent="0.2">
      <c r="A348" s="24" t="str">
        <f t="shared" si="26"/>
        <v>18-10</v>
      </c>
      <c r="B348">
        <v>10</v>
      </c>
      <c r="C348" s="14">
        <v>1</v>
      </c>
      <c r="D348" s="71" t="str">
        <f>IF(C348=1,K!$D$1,IF(C348=2,K!$D$2,IF(C348=3,K!$D$3,IF(C348=4,K!$D$4,IF(C348=5,K!$D$5,IF(C348=6,K!$D$6,IF(C348=7,K!$D$7,IF(C348=8,K!$D$8))))))))</f>
        <v>Maaparandus</v>
      </c>
      <c r="E348" s="12" t="s">
        <v>332</v>
      </c>
      <c r="F348" s="18" t="str">
        <f>LOOKUP(E348,K!$A$1:$B$19)</f>
        <v>Võnnu vald</v>
      </c>
      <c r="G348" s="16" t="str">
        <f t="shared" si="27"/>
        <v>PP-929</v>
      </c>
      <c r="H348" s="12" t="s">
        <v>11</v>
      </c>
      <c r="I348" s="14">
        <v>929</v>
      </c>
      <c r="J348" s="1" t="s">
        <v>2612</v>
      </c>
      <c r="K348" s="1" t="s">
        <v>2610</v>
      </c>
      <c r="L348" s="91" t="str">
        <f t="shared" si="29"/>
        <v>18</v>
      </c>
      <c r="M348">
        <v>1972</v>
      </c>
      <c r="N348">
        <v>14</v>
      </c>
      <c r="O348">
        <v>1</v>
      </c>
      <c r="P348" t="s">
        <v>974</v>
      </c>
    </row>
    <row r="349" spans="1:45" customFormat="1" ht="12.75" customHeight="1" x14ac:dyDescent="0.2">
      <c r="A349" s="24" t="str">
        <f t="shared" si="26"/>
        <v>15-10</v>
      </c>
      <c r="B349">
        <v>10</v>
      </c>
      <c r="C349" s="14">
        <v>1</v>
      </c>
      <c r="D349" s="71" t="str">
        <f>IF(C349=1,K!$D$1,IF(C349=2,K!$D$2,IF(C349=3,K!$D$3,IF(C349=4,K!$D$4,IF(C349=5,K!$D$5,IF(C349=6,K!$D$6,IF(C349=7,K!$D$7,IF(C349=8,K!$D$8))))))))</f>
        <v>Maaparandus</v>
      </c>
      <c r="E349" s="12" t="s">
        <v>329</v>
      </c>
      <c r="F349" s="18" t="str">
        <f>LOOKUP(E349,K!$A$1:$B$19)</f>
        <v>Tartu vald</v>
      </c>
      <c r="G349" s="16" t="str">
        <f t="shared" si="27"/>
        <v>PP-463</v>
      </c>
      <c r="H349" s="12" t="s">
        <v>11</v>
      </c>
      <c r="I349" s="14">
        <v>463</v>
      </c>
      <c r="J349" s="1" t="s">
        <v>4752</v>
      </c>
      <c r="K349" s="1" t="s">
        <v>4753</v>
      </c>
      <c r="L349" s="91" t="str">
        <f t="shared" si="29"/>
        <v>15</v>
      </c>
      <c r="M349">
        <v>1965</v>
      </c>
      <c r="N349">
        <v>6</v>
      </c>
      <c r="P349">
        <v>1204791</v>
      </c>
    </row>
    <row r="350" spans="1:45" customFormat="1" ht="12.75" customHeight="1" x14ac:dyDescent="0.2">
      <c r="A350" s="24" t="str">
        <f t="shared" si="26"/>
        <v>14-10</v>
      </c>
      <c r="B350">
        <v>10</v>
      </c>
      <c r="C350" s="14">
        <v>1</v>
      </c>
      <c r="D350" s="71" t="str">
        <f>IF(C350=1,K!$D$1,IF(C350=2,K!$D$2,IF(C350=3,K!$D$3,IF(C350=4,K!$D$4,IF(C350=5,K!$D$5,IF(C350=6,K!$D$6,IF(C350=7,K!$D$7,IF(C350=8,K!$D$8))))))))</f>
        <v>Maaparandus</v>
      </c>
      <c r="E350" s="12" t="s">
        <v>328</v>
      </c>
      <c r="F350" s="18" t="str">
        <f>LOOKUP(E350,K!$A$1:$B$19)</f>
        <v>Rõngu vald</v>
      </c>
      <c r="G350" s="16" t="str">
        <f t="shared" si="27"/>
        <v>PP-635</v>
      </c>
      <c r="H350" s="12" t="s">
        <v>11</v>
      </c>
      <c r="I350" s="14">
        <v>635</v>
      </c>
      <c r="J350" s="1" t="s">
        <v>3388</v>
      </c>
      <c r="K350" s="1" t="s">
        <v>3389</v>
      </c>
      <c r="L350" s="91" t="str">
        <f t="shared" si="29"/>
        <v>14</v>
      </c>
      <c r="M350">
        <v>1968</v>
      </c>
      <c r="N350">
        <v>7</v>
      </c>
      <c r="P350">
        <v>1204791</v>
      </c>
    </row>
    <row r="351" spans="1:45" customFormat="1" ht="25.5" customHeight="1" x14ac:dyDescent="0.2">
      <c r="A351" s="24" t="str">
        <f t="shared" si="26"/>
        <v>15-10</v>
      </c>
      <c r="B351">
        <v>10</v>
      </c>
      <c r="C351" s="14">
        <v>2</v>
      </c>
      <c r="D351" s="71" t="str">
        <f>IF(C351=1,K!$D$1,IF(C351=2,K!$D$2,IF(C351=3,K!$D$3,IF(C351=4,K!$D$4,IF(C351=5,K!$D$5,IF(C351=6,K!$D$6,IF(C351=7,K!$D$7,IF(C351=8,K!$D$8))))))))</f>
        <v xml:space="preserve">Maaparanduse rek </v>
      </c>
      <c r="E351" s="12" t="s">
        <v>329</v>
      </c>
      <c r="F351" s="18" t="str">
        <f>LOOKUP(E351,K!$A$1:$B$19)</f>
        <v>Tartu vald</v>
      </c>
      <c r="G351" s="16" t="str">
        <f t="shared" si="27"/>
        <v>PP-822</v>
      </c>
      <c r="H351" s="12" t="s">
        <v>11</v>
      </c>
      <c r="I351" s="14">
        <v>822</v>
      </c>
      <c r="J351" s="1" t="s">
        <v>4755</v>
      </c>
      <c r="K351" s="1" t="s">
        <v>4753</v>
      </c>
      <c r="L351" s="91" t="str">
        <f t="shared" si="29"/>
        <v>15</v>
      </c>
      <c r="M351">
        <v>1970</v>
      </c>
      <c r="N351">
        <v>6</v>
      </c>
      <c r="P351">
        <v>1204791</v>
      </c>
    </row>
    <row r="352" spans="1:45" customFormat="1" ht="12.75" customHeight="1" x14ac:dyDescent="0.2">
      <c r="A352" s="24" t="str">
        <f t="shared" si="26"/>
        <v>09-10</v>
      </c>
      <c r="B352">
        <v>10</v>
      </c>
      <c r="C352" s="14">
        <v>1</v>
      </c>
      <c r="D352" s="71" t="str">
        <f>IF(C352=1,K!$D$1,IF(C352=2,K!$D$2,IF(C352=3,K!$D$3,IF(C352=4,K!$D$4,IF(C352=5,K!$D$5,IF(C352=6,K!$D$6,IF(C352=7,K!$D$7,IF(C352=8,K!$D$8))))))))</f>
        <v>Maaparandus</v>
      </c>
      <c r="E352" s="12" t="s">
        <v>323</v>
      </c>
      <c r="F352" s="18" t="str">
        <f>LOOKUP(E352,K!$A$1:$B$19)</f>
        <v>Nõo vald</v>
      </c>
      <c r="G352" s="16" t="str">
        <f t="shared" si="27"/>
        <v>MV-381</v>
      </c>
      <c r="H352" s="12" t="s">
        <v>32</v>
      </c>
      <c r="I352" s="14">
        <v>381</v>
      </c>
      <c r="J352" s="1" t="s">
        <v>3819</v>
      </c>
      <c r="K352" s="1" t="s">
        <v>3811</v>
      </c>
      <c r="L352" s="91" t="str">
        <f t="shared" si="29"/>
        <v>09</v>
      </c>
      <c r="M352">
        <v>1964</v>
      </c>
      <c r="N352">
        <v>2</v>
      </c>
    </row>
    <row r="353" spans="1:18" customFormat="1" ht="25.5" customHeight="1" x14ac:dyDescent="0.2">
      <c r="A353" s="24" t="str">
        <f t="shared" si="26"/>
        <v>06-10</v>
      </c>
      <c r="B353">
        <v>10</v>
      </c>
      <c r="C353" s="14">
        <v>6</v>
      </c>
      <c r="D353" s="71" t="str">
        <f>IF(C353=1,K!$D$1,IF(C353=2,K!$D$2,IF(C353=3,K!$D$3,IF(C353=4,K!$D$4,IF(C353=5,K!$D$5,IF(C353=6,K!$D$6,IF(C353=7,K!$D$7,IF(C353=8,K!$D$8))))))))</f>
        <v>Kultuurtehnikaprojektid</v>
      </c>
      <c r="E353" s="12" t="s">
        <v>320</v>
      </c>
      <c r="F353" s="18" t="str">
        <f>LOOKUP(E353,K!$A$1:$B$19)</f>
        <v>Luunja vald</v>
      </c>
      <c r="G353" s="16" t="str">
        <f t="shared" si="27"/>
        <v>MV-1861</v>
      </c>
      <c r="H353" s="12" t="s">
        <v>32</v>
      </c>
      <c r="I353" s="14">
        <v>1861</v>
      </c>
      <c r="J353" s="1" t="s">
        <v>2842</v>
      </c>
      <c r="K353" s="1" t="s">
        <v>2839</v>
      </c>
      <c r="L353" s="91" t="str">
        <f t="shared" si="29"/>
        <v>06</v>
      </c>
      <c r="M353">
        <v>1990</v>
      </c>
      <c r="N353">
        <v>1</v>
      </c>
    </row>
    <row r="354" spans="1:18" customFormat="1" ht="12.75" customHeight="1" x14ac:dyDescent="0.2">
      <c r="A354" s="24" t="str">
        <f t="shared" si="26"/>
        <v>02-10</v>
      </c>
      <c r="B354">
        <v>10</v>
      </c>
      <c r="C354" s="14">
        <v>1</v>
      </c>
      <c r="D354" s="71" t="str">
        <f>IF(C354=1,K!$D$1,IF(C354=2,K!$D$2,IF(C354=3,K!$D$3,IF(C354=4,K!$D$4,IF(C354=5,K!$D$5,IF(C354=6,K!$D$6,IF(C354=7,K!$D$7,IF(C354=8,K!$D$8))))))))</f>
        <v>Maaparandus</v>
      </c>
      <c r="E354" s="12" t="s">
        <v>294</v>
      </c>
      <c r="F354" s="18" t="str">
        <f>LOOKUP(E354,K!$A$1:$B$19)</f>
        <v>Haaslava vald</v>
      </c>
      <c r="G354" s="16" t="str">
        <f t="shared" si="27"/>
        <v>MV-72</v>
      </c>
      <c r="H354" s="12" t="s">
        <v>32</v>
      </c>
      <c r="I354" s="14">
        <v>72</v>
      </c>
      <c r="J354" s="1" t="s">
        <v>1998</v>
      </c>
      <c r="K354" s="1" t="s">
        <v>1995</v>
      </c>
      <c r="L354" s="91" t="str">
        <f t="shared" si="29"/>
        <v>02</v>
      </c>
      <c r="M354">
        <v>1958</v>
      </c>
      <c r="N354">
        <v>6</v>
      </c>
    </row>
    <row r="355" spans="1:18" customFormat="1" ht="25.5" customHeight="1" x14ac:dyDescent="0.2">
      <c r="A355" s="24" t="str">
        <f t="shared" si="26"/>
        <v>06-10</v>
      </c>
      <c r="B355">
        <v>10</v>
      </c>
      <c r="C355" s="14">
        <v>1</v>
      </c>
      <c r="D355" s="71" t="str">
        <f>IF(C355=1,K!$D$1,IF(C355=2,K!$D$2,IF(C355=3,K!$D$3,IF(C355=4,K!$D$4,IF(C355=5,K!$D$5,IF(C355=6,K!$D$6,IF(C355=7,K!$D$7,IF(C355=8,K!$D$8))))))))</f>
        <v>Maaparandus</v>
      </c>
      <c r="E355" s="12" t="s">
        <v>320</v>
      </c>
      <c r="F355" s="18" t="str">
        <f>LOOKUP(E355,K!$A$1:$B$19)</f>
        <v>Luunja vald</v>
      </c>
      <c r="G355" s="16" t="str">
        <f t="shared" si="27"/>
        <v>PP-1299</v>
      </c>
      <c r="H355" s="12" t="s">
        <v>11</v>
      </c>
      <c r="I355" s="14">
        <v>1299</v>
      </c>
      <c r="J355" s="1" t="s">
        <v>2877</v>
      </c>
      <c r="K355" s="1" t="s">
        <v>2839</v>
      </c>
      <c r="L355" s="91" t="str">
        <f t="shared" si="29"/>
        <v>06</v>
      </c>
      <c r="M355">
        <v>1979</v>
      </c>
      <c r="N355">
        <v>27</v>
      </c>
      <c r="P355">
        <v>1226821</v>
      </c>
      <c r="Q355">
        <v>1</v>
      </c>
      <c r="R355" s="28" t="s">
        <v>4813</v>
      </c>
    </row>
    <row r="356" spans="1:18" customFormat="1" ht="25.5" customHeight="1" x14ac:dyDescent="0.2">
      <c r="A356" s="24" t="str">
        <f t="shared" si="26"/>
        <v>06-10</v>
      </c>
      <c r="B356">
        <v>10</v>
      </c>
      <c r="C356" s="14">
        <v>1</v>
      </c>
      <c r="D356" s="71" t="str">
        <f>IF(C356=1,K!$D$1,IF(C356=2,K!$D$2,IF(C356=3,K!$D$3,IF(C356=4,K!$D$4,IF(C356=5,K!$D$5,IF(C356=6,K!$D$6,IF(C356=7,K!$D$7,IF(C356=8,K!$D$8))))))))</f>
        <v>Maaparandus</v>
      </c>
      <c r="E356" s="12" t="s">
        <v>320</v>
      </c>
      <c r="F356" s="18" t="str">
        <f>LOOKUP(E356,K!$A$1:$B$19)</f>
        <v>Luunja vald</v>
      </c>
      <c r="G356" s="16" t="str">
        <f t="shared" si="27"/>
        <v>PP-1300</v>
      </c>
      <c r="H356" s="12" t="s">
        <v>11</v>
      </c>
      <c r="I356" s="14">
        <v>1300</v>
      </c>
      <c r="J356" s="1" t="s">
        <v>2838</v>
      </c>
      <c r="K356" s="1" t="s">
        <v>2839</v>
      </c>
      <c r="L356" s="91" t="str">
        <f t="shared" si="29"/>
        <v>06</v>
      </c>
      <c r="M356">
        <v>1979</v>
      </c>
      <c r="N356">
        <v>5</v>
      </c>
    </row>
    <row r="357" spans="1:18" customFormat="1" ht="25.5" customHeight="1" x14ac:dyDescent="0.2">
      <c r="A357" s="24" t="str">
        <f t="shared" si="26"/>
        <v>07-10</v>
      </c>
      <c r="B357">
        <v>10</v>
      </c>
      <c r="C357" s="14">
        <v>1</v>
      </c>
      <c r="D357" s="71" t="str">
        <f>IF(C357=1,K!$D$1,IF(C357=2,K!$D$2,IF(C357=3,K!$D$3,IF(C357=4,K!$D$4,IF(C357=5,K!$D$5,IF(C357=6,K!$D$6,IF(C357=7,K!$D$7,IF(C357=8,K!$D$8))))))))</f>
        <v>Maaparandus</v>
      </c>
      <c r="E357" s="12" t="s">
        <v>321</v>
      </c>
      <c r="F357" s="18" t="str">
        <f>LOOKUP(E357,K!$A$1:$B$19)</f>
        <v>Meeksi vald</v>
      </c>
      <c r="G357" s="16" t="str">
        <f t="shared" si="27"/>
        <v>PP-1239</v>
      </c>
      <c r="H357" s="12" t="s">
        <v>11</v>
      </c>
      <c r="I357" s="14">
        <v>1239</v>
      </c>
      <c r="J357" s="1" t="s">
        <v>2169</v>
      </c>
      <c r="K357" s="1" t="s">
        <v>2164</v>
      </c>
      <c r="L357" s="91" t="str">
        <f t="shared" si="29"/>
        <v>07</v>
      </c>
      <c r="M357">
        <v>1978</v>
      </c>
      <c r="N357">
        <v>11</v>
      </c>
      <c r="P357">
        <v>1224821</v>
      </c>
    </row>
    <row r="358" spans="1:18" customFormat="1" ht="25.5" customHeight="1" x14ac:dyDescent="0.2">
      <c r="A358" s="24" t="str">
        <f t="shared" si="26"/>
        <v>08-10</v>
      </c>
      <c r="B358">
        <v>10</v>
      </c>
      <c r="C358" s="14">
        <v>1</v>
      </c>
      <c r="D358" s="71" t="str">
        <f>IF(C358=1,K!$D$1,IF(C358=2,K!$D$2,IF(C358=3,K!$D$3,IF(C358=4,K!$D$4,IF(C358=5,K!$D$5,IF(C358=6,K!$D$6,IF(C358=7,K!$D$7,IF(C358=8,K!$D$8))))))))</f>
        <v>Maaparandus</v>
      </c>
      <c r="E358" s="12" t="s">
        <v>322</v>
      </c>
      <c r="F358" s="18" t="str">
        <f>LOOKUP(E358,K!$A$1:$B$19)</f>
        <v>Mäksa vald</v>
      </c>
      <c r="G358" s="16" t="str">
        <f t="shared" si="27"/>
        <v>MV-35</v>
      </c>
      <c r="H358" s="12" t="s">
        <v>32</v>
      </c>
      <c r="I358" s="14">
        <v>35</v>
      </c>
      <c r="J358" s="1" t="s">
        <v>2405</v>
      </c>
      <c r="K358" s="1" t="s">
        <v>2398</v>
      </c>
      <c r="L358" s="91" t="str">
        <f t="shared" si="29"/>
        <v>08</v>
      </c>
      <c r="M358">
        <v>1957</v>
      </c>
      <c r="N358">
        <v>3</v>
      </c>
      <c r="P358">
        <v>1224841</v>
      </c>
    </row>
    <row r="359" spans="1:18" customFormat="1" ht="25.5" customHeight="1" x14ac:dyDescent="0.2">
      <c r="A359" s="24" t="str">
        <f t="shared" si="26"/>
        <v>08-10</v>
      </c>
      <c r="B359">
        <v>10</v>
      </c>
      <c r="C359" s="14">
        <v>1</v>
      </c>
      <c r="D359" s="71" t="str">
        <f>IF(C359=1,K!$D$1,IF(C359=2,K!$D$2,IF(C359=3,K!$D$3,IF(C359=4,K!$D$4,IF(C359=5,K!$D$5,IF(C359=6,K!$D$6,IF(C359=7,K!$D$7,IF(C359=8,K!$D$8))))))))</f>
        <v>Maaparandus</v>
      </c>
      <c r="E359" s="12" t="s">
        <v>322</v>
      </c>
      <c r="F359" s="18" t="str">
        <f>LOOKUP(E359,K!$A$1:$B$19)</f>
        <v>Mäksa vald</v>
      </c>
      <c r="G359" s="16" t="str">
        <f t="shared" si="27"/>
        <v>MV-223</v>
      </c>
      <c r="H359" s="12" t="s">
        <v>32</v>
      </c>
      <c r="I359" s="14">
        <v>223</v>
      </c>
      <c r="J359" s="1" t="s">
        <v>2403</v>
      </c>
      <c r="K359" s="1" t="s">
        <v>2398</v>
      </c>
      <c r="L359" s="91" t="str">
        <f t="shared" si="29"/>
        <v>08</v>
      </c>
      <c r="M359">
        <v>1961</v>
      </c>
      <c r="N359">
        <v>2</v>
      </c>
      <c r="P359">
        <v>1225841</v>
      </c>
    </row>
    <row r="360" spans="1:18" customFormat="1" ht="25.5" customHeight="1" x14ac:dyDescent="0.2">
      <c r="A360" s="24" t="str">
        <f t="shared" si="26"/>
        <v>02-10</v>
      </c>
      <c r="B360">
        <v>10</v>
      </c>
      <c r="C360" s="14">
        <v>1</v>
      </c>
      <c r="D360" s="71" t="str">
        <f>IF(C360=1,K!$D$1,IF(C360=2,K!$D$2,IF(C360=3,K!$D$3,IF(C360=4,K!$D$4,IF(C360=5,K!$D$5,IF(C360=6,K!$D$6,IF(C360=7,K!$D$7,IF(C360=8,K!$D$8))))))))</f>
        <v>Maaparandus</v>
      </c>
      <c r="E360" s="12" t="s">
        <v>294</v>
      </c>
      <c r="F360" s="18" t="str">
        <f>LOOKUP(E360,K!$A$1:$B$19)</f>
        <v>Haaslava vald</v>
      </c>
      <c r="G360" s="16" t="str">
        <f t="shared" si="27"/>
        <v>MV-224</v>
      </c>
      <c r="H360" s="12" t="s">
        <v>32</v>
      </c>
      <c r="I360" s="14">
        <v>224</v>
      </c>
      <c r="J360" s="1" t="s">
        <v>1994</v>
      </c>
      <c r="K360" s="1" t="s">
        <v>1995</v>
      </c>
      <c r="L360" s="91" t="str">
        <f t="shared" si="29"/>
        <v>02</v>
      </c>
      <c r="M360">
        <v>1961</v>
      </c>
      <c r="N360">
        <v>4</v>
      </c>
      <c r="P360" t="s">
        <v>2416</v>
      </c>
    </row>
    <row r="361" spans="1:18" customFormat="1" ht="25.5" customHeight="1" x14ac:dyDescent="0.2">
      <c r="A361" s="24" t="str">
        <f t="shared" si="26"/>
        <v>08-10</v>
      </c>
      <c r="B361">
        <v>10</v>
      </c>
      <c r="C361" s="14">
        <v>1</v>
      </c>
      <c r="D361" s="71" t="str">
        <f>IF(C361=1,K!$D$1,IF(C361=2,K!$D$2,IF(C361=3,K!$D$3,IF(C361=4,K!$D$4,IF(C361=5,K!$D$5,IF(C361=6,K!$D$6,IF(C361=7,K!$D$7,IF(C361=8,K!$D$8))))))))</f>
        <v>Maaparandus</v>
      </c>
      <c r="E361" s="12" t="s">
        <v>322</v>
      </c>
      <c r="F361" s="18" t="str">
        <f>LOOKUP(E361,K!$A$1:$B$19)</f>
        <v>Mäksa vald</v>
      </c>
      <c r="G361" s="16" t="str">
        <f t="shared" si="27"/>
        <v>MV-388</v>
      </c>
      <c r="H361" s="12" t="s">
        <v>32</v>
      </c>
      <c r="I361" s="14">
        <v>388</v>
      </c>
      <c r="J361" s="1" t="s">
        <v>2397</v>
      </c>
      <c r="K361" s="1" t="s">
        <v>2398</v>
      </c>
      <c r="L361" s="91" t="str">
        <f t="shared" si="29"/>
        <v>08</v>
      </c>
      <c r="M361">
        <v>1964</v>
      </c>
      <c r="N361">
        <v>2</v>
      </c>
      <c r="P361">
        <v>1226821</v>
      </c>
      <c r="Q361">
        <v>3</v>
      </c>
      <c r="R361" t="s">
        <v>4926</v>
      </c>
    </row>
    <row r="362" spans="1:18" customFormat="1" ht="25.5" customHeight="1" x14ac:dyDescent="0.2">
      <c r="A362" s="24" t="str">
        <f t="shared" si="26"/>
        <v>02-10</v>
      </c>
      <c r="B362">
        <v>10</v>
      </c>
      <c r="C362" s="14">
        <v>6</v>
      </c>
      <c r="D362" s="71" t="str">
        <f>IF(C362=1,K!$D$1,IF(C362=2,K!$D$2,IF(C362=3,K!$D$3,IF(C362=4,K!$D$4,IF(C362=5,K!$D$5,IF(C362=6,K!$D$6,IF(C362=7,K!$D$7,IF(C362=8,K!$D$8))))))))</f>
        <v>Kultuurtehnikaprojektid</v>
      </c>
      <c r="E362" s="12" t="s">
        <v>294</v>
      </c>
      <c r="F362" s="18" t="str">
        <f>LOOKUP(E362,K!$A$1:$B$19)</f>
        <v>Haaslava vald</v>
      </c>
      <c r="G362" s="16" t="str">
        <f t="shared" si="27"/>
        <v>MV-1407</v>
      </c>
      <c r="H362" s="12" t="s">
        <v>32</v>
      </c>
      <c r="I362" s="14">
        <v>1407</v>
      </c>
      <c r="J362" s="1" t="s">
        <v>1997</v>
      </c>
      <c r="K362" s="1" t="s">
        <v>1995</v>
      </c>
      <c r="L362" s="91" t="str">
        <f t="shared" si="29"/>
        <v>02</v>
      </c>
      <c r="M362">
        <v>1981</v>
      </c>
      <c r="N362">
        <v>2</v>
      </c>
      <c r="P362">
        <v>1204851</v>
      </c>
    </row>
    <row r="363" spans="1:18" customFormat="1" ht="12.75" customHeight="1" x14ac:dyDescent="0.2">
      <c r="A363" s="24" t="str">
        <f t="shared" si="26"/>
        <v>09-10</v>
      </c>
      <c r="B363">
        <v>10</v>
      </c>
      <c r="C363" s="14">
        <v>2</v>
      </c>
      <c r="D363" s="71" t="str">
        <f>IF(C363=1,K!$D$1,IF(C363=2,K!$D$2,IF(C363=3,K!$D$3,IF(C363=4,K!$D$4,IF(C363=5,K!$D$5,IF(C363=6,K!$D$6,IF(C363=7,K!$D$7,IF(C363=8,K!$D$8))))))))</f>
        <v xml:space="preserve">Maaparanduse rek </v>
      </c>
      <c r="E363" s="12" t="s">
        <v>323</v>
      </c>
      <c r="F363" s="18" t="str">
        <f>LOOKUP(E363,K!$A$1:$B$19)</f>
        <v>Nõo vald</v>
      </c>
      <c r="G363" s="16" t="str">
        <f t="shared" si="27"/>
        <v>MV-1424</v>
      </c>
      <c r="H363" s="12" t="s">
        <v>32</v>
      </c>
      <c r="I363" s="14">
        <v>1424</v>
      </c>
      <c r="J363" s="1" t="s">
        <v>3816</v>
      </c>
      <c r="K363" s="1" t="s">
        <v>3811</v>
      </c>
      <c r="L363" s="91" t="str">
        <f t="shared" si="29"/>
        <v>09</v>
      </c>
      <c r="M363">
        <v>1981</v>
      </c>
      <c r="N363">
        <v>4</v>
      </c>
    </row>
    <row r="364" spans="1:18" customFormat="1" ht="12.75" customHeight="1" x14ac:dyDescent="0.2">
      <c r="A364" s="24" t="str">
        <f t="shared" si="26"/>
        <v>12-10</v>
      </c>
      <c r="B364">
        <v>10</v>
      </c>
      <c r="C364" s="14">
        <v>2</v>
      </c>
      <c r="D364" s="71" t="str">
        <f>IF(C364=1,K!$D$1,IF(C364=2,K!$D$2,IF(C364=3,K!$D$3,IF(C364=4,K!$D$4,IF(C364=5,K!$D$5,IF(C364=6,K!$D$6,IF(C364=7,K!$D$7,IF(C364=8,K!$D$8))))))))</f>
        <v xml:space="preserve">Maaparanduse rek </v>
      </c>
      <c r="E364" s="12" t="s">
        <v>326</v>
      </c>
      <c r="F364" s="18" t="str">
        <f>LOOKUP(E364,K!$A$1:$B$19)</f>
        <v>Puhja vald</v>
      </c>
      <c r="G364" s="16" t="str">
        <f t="shared" si="27"/>
        <v>MV-1851</v>
      </c>
      <c r="H364" s="12" t="s">
        <v>32</v>
      </c>
      <c r="I364" s="14">
        <v>1851</v>
      </c>
      <c r="J364" s="1" t="s">
        <v>376</v>
      </c>
      <c r="K364" s="1" t="s">
        <v>3671</v>
      </c>
      <c r="L364" s="91" t="str">
        <f t="shared" si="29"/>
        <v>12</v>
      </c>
      <c r="M364">
        <v>1989</v>
      </c>
      <c r="N364">
        <v>2</v>
      </c>
      <c r="P364">
        <v>1225861</v>
      </c>
    </row>
    <row r="365" spans="1:18" customFormat="1" ht="12.75" customHeight="1" x14ac:dyDescent="0.2">
      <c r="A365" s="24" t="str">
        <f t="shared" ref="A365:A404" si="30">CONCATENATE(E365,"-",B365)</f>
        <v>07-10</v>
      </c>
      <c r="B365">
        <v>10</v>
      </c>
      <c r="C365" s="14">
        <v>6</v>
      </c>
      <c r="D365" s="71" t="str">
        <f>IF(C365=1,K!$D$1,IF(C365=2,K!$D$2,IF(C365=3,K!$D$3,IF(C365=4,K!$D$4,IF(C365=5,K!$D$5,IF(C365=6,K!$D$6,IF(C365=7,K!$D$7,IF(C365=8,K!$D$8))))))))</f>
        <v>Kultuurtehnikaprojektid</v>
      </c>
      <c r="E365" s="12" t="s">
        <v>321</v>
      </c>
      <c r="F365" s="18" t="str">
        <f>LOOKUP(E365,K!$A$1:$B$19)</f>
        <v>Meeksi vald</v>
      </c>
      <c r="G365" s="16" t="str">
        <f t="shared" ref="G365:G428" si="31">CONCATENATE(H365,"-",I365)</f>
        <v>MV-1677</v>
      </c>
      <c r="H365" s="12" t="s">
        <v>32</v>
      </c>
      <c r="I365" s="14">
        <v>1677</v>
      </c>
      <c r="J365" s="1" t="s">
        <v>2163</v>
      </c>
      <c r="K365" s="1" t="s">
        <v>2164</v>
      </c>
      <c r="L365" s="91" t="str">
        <f t="shared" si="29"/>
        <v>07</v>
      </c>
      <c r="M365">
        <v>1986</v>
      </c>
      <c r="N365">
        <v>1</v>
      </c>
    </row>
    <row r="366" spans="1:18" customFormat="1" ht="12.75" customHeight="1" x14ac:dyDescent="0.2">
      <c r="A366" s="24" t="str">
        <f t="shared" si="30"/>
        <v>03-10</v>
      </c>
      <c r="B366">
        <v>10</v>
      </c>
      <c r="C366" s="14">
        <v>1</v>
      </c>
      <c r="D366" s="71" t="str">
        <f>IF(C366=1,K!$D$1,IF(C366=2,K!$D$2,IF(C366=3,K!$D$3,IF(C366=4,K!$D$4,IF(C366=5,K!$D$5,IF(C366=6,K!$D$6,IF(C366=7,K!$D$7,IF(C366=8,K!$D$8))))))))</f>
        <v>Maaparandus</v>
      </c>
      <c r="E366" s="12" t="s">
        <v>317</v>
      </c>
      <c r="F366" s="18" t="str">
        <f>LOOKUP(E366,K!$A$1:$B$19)</f>
        <v>Kambja vald</v>
      </c>
      <c r="G366" s="16" t="str">
        <f t="shared" si="31"/>
        <v>MV-15</v>
      </c>
      <c r="H366" s="12" t="s">
        <v>32</v>
      </c>
      <c r="I366" s="14">
        <v>15</v>
      </c>
      <c r="J366" s="1" t="s">
        <v>1886</v>
      </c>
      <c r="K366" s="1" t="s">
        <v>1887</v>
      </c>
      <c r="L366" s="91" t="str">
        <f t="shared" ref="L366:L397" si="32">E366</f>
        <v>03</v>
      </c>
      <c r="M366">
        <v>1956</v>
      </c>
      <c r="N366">
        <v>2</v>
      </c>
      <c r="P366">
        <v>120487</v>
      </c>
    </row>
    <row r="367" spans="1:18" customFormat="1" ht="12.75" customHeight="1" x14ac:dyDescent="0.2">
      <c r="A367" s="24" t="str">
        <f t="shared" si="30"/>
        <v>06-10</v>
      </c>
      <c r="B367">
        <v>10</v>
      </c>
      <c r="C367" s="14">
        <v>1</v>
      </c>
      <c r="D367" s="71" t="str">
        <f>IF(C367=1,K!$D$1,IF(C367=2,K!$D$2,IF(C367=3,K!$D$3,IF(C367=4,K!$D$4,IF(C367=5,K!$D$5,IF(C367=6,K!$D$6,IF(C367=7,K!$D$7,IF(C367=8,K!$D$8))))))))</f>
        <v>Maaparandus</v>
      </c>
      <c r="E367" s="12" t="s">
        <v>320</v>
      </c>
      <c r="F367" s="18" t="str">
        <f>LOOKUP(E367,K!$A$1:$B$19)</f>
        <v>Luunja vald</v>
      </c>
      <c r="G367" s="16" t="str">
        <f t="shared" si="31"/>
        <v>MV-81</v>
      </c>
      <c r="H367" s="12" t="s">
        <v>32</v>
      </c>
      <c r="I367" s="14">
        <v>81</v>
      </c>
      <c r="J367" s="1" t="s">
        <v>2847</v>
      </c>
      <c r="K367" s="1" t="s">
        <v>2839</v>
      </c>
      <c r="L367" s="91" t="str">
        <f t="shared" si="32"/>
        <v>06</v>
      </c>
      <c r="M367">
        <v>1958</v>
      </c>
      <c r="N367">
        <v>5</v>
      </c>
    </row>
    <row r="368" spans="1:18" customFormat="1" ht="12.75" customHeight="1" x14ac:dyDescent="0.2">
      <c r="A368" s="24" t="str">
        <f t="shared" si="30"/>
        <v>01-10</v>
      </c>
      <c r="B368">
        <v>10</v>
      </c>
      <c r="C368" s="14">
        <v>2</v>
      </c>
      <c r="D368" s="71" t="str">
        <f>IF(C368=1,K!$D$1,IF(C368=2,K!$D$2,IF(C368=3,K!$D$3,IF(C368=4,K!$D$4,IF(C368=5,K!$D$5,IF(C368=6,K!$D$6,IF(C368=7,K!$D$7,IF(C368=8,K!$D$8))))))))</f>
        <v xml:space="preserve">Maaparanduse rek </v>
      </c>
      <c r="E368" s="12" t="s">
        <v>291</v>
      </c>
      <c r="F368" s="18" t="str">
        <f>LOOKUP(E368,K!$A$1:$B$19)</f>
        <v>Alatskivi vald</v>
      </c>
      <c r="G368" s="16" t="str">
        <f t="shared" si="31"/>
        <v>KR-106</v>
      </c>
      <c r="H368" s="12" t="s">
        <v>37</v>
      </c>
      <c r="I368" s="14">
        <v>106</v>
      </c>
      <c r="J368" s="1" t="s">
        <v>1689</v>
      </c>
      <c r="K368" s="1" t="s">
        <v>1690</v>
      </c>
      <c r="L368" s="91" t="str">
        <f t="shared" si="32"/>
        <v>01</v>
      </c>
      <c r="M368">
        <v>1978</v>
      </c>
      <c r="N368">
        <v>8</v>
      </c>
      <c r="P368" t="s">
        <v>3109</v>
      </c>
    </row>
    <row r="369" spans="1:45" customFormat="1" ht="12.75" customHeight="1" x14ac:dyDescent="0.2">
      <c r="A369" s="24" t="str">
        <f t="shared" si="30"/>
        <v>02-10</v>
      </c>
      <c r="B369">
        <v>10</v>
      </c>
      <c r="C369" s="14">
        <v>2</v>
      </c>
      <c r="D369" s="71" t="str">
        <f>IF(C369=1,K!$D$1,IF(C369=2,K!$D$2,IF(C369=3,K!$D$3,IF(C369=4,K!$D$4,IF(C369=5,K!$D$5,IF(C369=6,K!$D$6,IF(C369=7,K!$D$7,IF(C369=8,K!$D$8))))))))</f>
        <v xml:space="preserve">Maaparanduse rek </v>
      </c>
      <c r="E369" s="12" t="s">
        <v>294</v>
      </c>
      <c r="F369" s="18" t="str">
        <f>LOOKUP(E369,K!$A$1:$B$19)</f>
        <v>Haaslava vald</v>
      </c>
      <c r="G369" s="16" t="str">
        <f t="shared" si="31"/>
        <v>KR-27</v>
      </c>
      <c r="H369" s="12" t="s">
        <v>37</v>
      </c>
      <c r="I369" s="14">
        <v>27</v>
      </c>
      <c r="J369" s="1" t="s">
        <v>1996</v>
      </c>
      <c r="K369" s="1" t="s">
        <v>1995</v>
      </c>
      <c r="L369" s="91" t="str">
        <f t="shared" si="32"/>
        <v>02</v>
      </c>
      <c r="M369">
        <v>1965</v>
      </c>
      <c r="N369">
        <v>4</v>
      </c>
    </row>
    <row r="370" spans="1:45" customFormat="1" ht="12.75" customHeight="1" x14ac:dyDescent="0.2">
      <c r="A370" s="24" t="str">
        <f t="shared" si="30"/>
        <v>02-10</v>
      </c>
      <c r="B370">
        <v>10</v>
      </c>
      <c r="C370" s="14">
        <v>2</v>
      </c>
      <c r="D370" s="71" t="str">
        <f>IF(C370=1,K!$D$1,IF(C370=2,K!$D$2,IF(C370=3,K!$D$3,IF(C370=4,K!$D$4,IF(C370=5,K!$D$5,IF(C370=6,K!$D$6,IF(C370=7,K!$D$7,IF(C370=8,K!$D$8))))))))</f>
        <v xml:space="preserve">Maaparanduse rek </v>
      </c>
      <c r="E370" s="12" t="s">
        <v>294</v>
      </c>
      <c r="F370" s="18" t="str">
        <f>LOOKUP(E370,K!$A$1:$B$19)</f>
        <v>Haaslava vald</v>
      </c>
      <c r="G370" s="16" t="str">
        <f t="shared" si="31"/>
        <v>KR-66</v>
      </c>
      <c r="H370" s="12" t="s">
        <v>37</v>
      </c>
      <c r="I370" s="14">
        <v>66</v>
      </c>
      <c r="J370" s="1" t="s">
        <v>1241</v>
      </c>
      <c r="K370" s="1" t="s">
        <v>1883</v>
      </c>
      <c r="L370" s="91" t="str">
        <f t="shared" si="32"/>
        <v>02</v>
      </c>
      <c r="M370">
        <v>1970</v>
      </c>
      <c r="N370">
        <v>2</v>
      </c>
      <c r="O370">
        <v>1</v>
      </c>
      <c r="P370" t="s">
        <v>3213</v>
      </c>
      <c r="Q370" t="s">
        <v>1002</v>
      </c>
    </row>
    <row r="371" spans="1:45" customFormat="1" ht="12.75" customHeight="1" x14ac:dyDescent="0.2">
      <c r="A371" s="24" t="str">
        <f t="shared" si="30"/>
        <v>01-10</v>
      </c>
      <c r="B371">
        <v>10</v>
      </c>
      <c r="C371" s="14">
        <v>1</v>
      </c>
      <c r="D371" s="71" t="str">
        <f>IF(C371=1,K!$D$1,IF(C371=2,K!$D$2,IF(C371=3,K!$D$3,IF(C371=4,K!$D$4,IF(C371=5,K!$D$5,IF(C371=6,K!$D$6,IF(C371=7,K!$D$7,IF(C371=8,K!$D$8))))))))</f>
        <v>Maaparandus</v>
      </c>
      <c r="E371" s="12" t="s">
        <v>291</v>
      </c>
      <c r="F371" s="18" t="str">
        <f>LOOKUP(E371,K!$A$1:$B$19)</f>
        <v>Alatskivi vald</v>
      </c>
      <c r="G371" s="16" t="str">
        <f t="shared" si="31"/>
        <v>G -407 A</v>
      </c>
      <c r="H371" s="12" t="s">
        <v>1691</v>
      </c>
      <c r="I371" s="14" t="s">
        <v>1692</v>
      </c>
      <c r="J371" s="1" t="s">
        <v>1694</v>
      </c>
      <c r="K371" s="1" t="s">
        <v>1690</v>
      </c>
      <c r="L371" s="91" t="str">
        <f t="shared" si="32"/>
        <v>01</v>
      </c>
      <c r="M371">
        <v>1977</v>
      </c>
      <c r="N371">
        <v>3</v>
      </c>
      <c r="P371">
        <v>77131</v>
      </c>
    </row>
    <row r="372" spans="1:45" customFormat="1" ht="25.5" customHeight="1" x14ac:dyDescent="0.2">
      <c r="A372" s="24" t="str">
        <f t="shared" si="30"/>
        <v>01-10</v>
      </c>
      <c r="B372">
        <v>10</v>
      </c>
      <c r="C372" s="14">
        <v>1</v>
      </c>
      <c r="D372" s="71" t="str">
        <f>IF(C372=1,K!$D$1,IF(C372=2,K!$D$2,IF(C372=3,K!$D$3,IF(C372=4,K!$D$4,IF(C372=5,K!$D$5,IF(C372=6,K!$D$6,IF(C372=7,K!$D$7,IF(C372=8,K!$D$8))))))))</f>
        <v>Maaparandus</v>
      </c>
      <c r="E372" s="12" t="s">
        <v>291</v>
      </c>
      <c r="F372" s="18" t="str">
        <f>LOOKUP(E372,K!$A$1:$B$19)</f>
        <v>Alatskivi vald</v>
      </c>
      <c r="G372" s="16" t="str">
        <f t="shared" si="31"/>
        <v>KR-106</v>
      </c>
      <c r="H372" s="12" t="s">
        <v>37</v>
      </c>
      <c r="I372" s="14" t="s">
        <v>1693</v>
      </c>
      <c r="J372" s="1" t="s">
        <v>1695</v>
      </c>
      <c r="K372" s="1" t="s">
        <v>1690</v>
      </c>
      <c r="L372" s="91" t="str">
        <f t="shared" si="32"/>
        <v>01</v>
      </c>
      <c r="M372">
        <v>1977</v>
      </c>
      <c r="N372">
        <v>3</v>
      </c>
    </row>
    <row r="373" spans="1:45" customFormat="1" ht="12.75" customHeight="1" x14ac:dyDescent="0.2">
      <c r="A373" s="24" t="str">
        <f t="shared" si="30"/>
        <v>01-10</v>
      </c>
      <c r="B373">
        <v>10</v>
      </c>
      <c r="C373" s="14">
        <v>2</v>
      </c>
      <c r="D373" s="71" t="str">
        <f>IF(C373=1,K!$D$1,IF(C373=2,K!$D$2,IF(C373=3,K!$D$3,IF(C373=4,K!$D$4,IF(C373=5,K!$D$5,IF(C373=6,K!$D$6,IF(C373=7,K!$D$7,IF(C373=8,K!$D$8))))))))</f>
        <v xml:space="preserve">Maaparanduse rek </v>
      </c>
      <c r="E373" s="12" t="s">
        <v>291</v>
      </c>
      <c r="F373" s="18" t="str">
        <f>LOOKUP(E373,K!$A$1:$B$19)</f>
        <v>Alatskivi vald</v>
      </c>
      <c r="G373" s="16" t="str">
        <f t="shared" si="31"/>
        <v>MS-21</v>
      </c>
      <c r="H373" s="12" t="s">
        <v>1650</v>
      </c>
      <c r="I373" s="14" t="s">
        <v>1696</v>
      </c>
      <c r="J373" s="1" t="s">
        <v>1697</v>
      </c>
      <c r="K373" s="1" t="s">
        <v>1690</v>
      </c>
      <c r="L373" s="91" t="str">
        <f t="shared" si="32"/>
        <v>01</v>
      </c>
      <c r="M373">
        <v>1972</v>
      </c>
      <c r="N373">
        <v>1</v>
      </c>
    </row>
    <row r="374" spans="1:45" customFormat="1" ht="12.75" customHeight="1" x14ac:dyDescent="0.2">
      <c r="A374" s="24" t="str">
        <f t="shared" si="30"/>
        <v>04-10</v>
      </c>
      <c r="B374">
        <v>10</v>
      </c>
      <c r="C374" s="9">
        <v>1</v>
      </c>
      <c r="D374" s="71" t="str">
        <f>IF(C374=1,K!$D$1,IF(C374=2,K!$D$2,IF(C374=3,K!$D$3,IF(C374=4,K!$D$4,IF(C374=5,K!$D$5,IF(C374=6,K!$D$6,IF(C374=7,K!$D$7,IF(C374=8,K!$D$8))))))))</f>
        <v>Maaparandus</v>
      </c>
      <c r="E374" s="12" t="s">
        <v>318</v>
      </c>
      <c r="F374" s="18" t="str">
        <f>LOOKUP(E374,K!$A$1:$B$19)</f>
        <v>Konguta vald</v>
      </c>
      <c r="G374" s="16" t="str">
        <f t="shared" si="31"/>
        <v>TS-19</v>
      </c>
      <c r="H374" s="12" t="s">
        <v>3214</v>
      </c>
      <c r="I374" s="14" t="s">
        <v>333</v>
      </c>
      <c r="J374" s="1" t="s">
        <v>3215</v>
      </c>
      <c r="K374" s="1" t="s">
        <v>3217</v>
      </c>
      <c r="L374" s="91" t="str">
        <f t="shared" si="32"/>
        <v>04</v>
      </c>
      <c r="M374">
        <v>1984</v>
      </c>
      <c r="N374">
        <v>8</v>
      </c>
      <c r="P374">
        <v>8482</v>
      </c>
    </row>
    <row r="375" spans="1:45" customFormat="1" ht="12.75" customHeight="1" x14ac:dyDescent="0.2">
      <c r="A375" s="24" t="str">
        <f t="shared" si="30"/>
        <v>04-10</v>
      </c>
      <c r="B375">
        <v>10</v>
      </c>
      <c r="C375" s="9">
        <v>1</v>
      </c>
      <c r="D375" s="71" t="str">
        <f>IF(C375=1,K!$D$1,IF(C375=2,K!$D$2,IF(C375=3,K!$D$3,IF(C375=4,K!$D$4,IF(C375=5,K!$D$5,IF(C375=6,K!$D$6,IF(C375=7,K!$D$7,IF(C375=8,K!$D$8))))))))</f>
        <v>Maaparandus</v>
      </c>
      <c r="E375" s="12" t="s">
        <v>318</v>
      </c>
      <c r="F375" s="18" t="str">
        <f>LOOKUP(E375,K!$A$1:$B$19)</f>
        <v>Konguta vald</v>
      </c>
      <c r="G375" s="16" t="str">
        <f t="shared" si="31"/>
        <v>TS-19</v>
      </c>
      <c r="H375" s="12" t="s">
        <v>3214</v>
      </c>
      <c r="I375" s="14" t="s">
        <v>333</v>
      </c>
      <c r="J375" s="1" t="s">
        <v>3215</v>
      </c>
      <c r="K375" s="1" t="s">
        <v>3217</v>
      </c>
      <c r="L375" s="91" t="str">
        <f t="shared" si="32"/>
        <v>04</v>
      </c>
      <c r="M375">
        <v>1984</v>
      </c>
      <c r="N375">
        <v>1</v>
      </c>
      <c r="P375">
        <v>8296</v>
      </c>
    </row>
    <row r="376" spans="1:45" customFormat="1" ht="12.75" customHeight="1" x14ac:dyDescent="0.2">
      <c r="A376" s="24" t="str">
        <f t="shared" si="30"/>
        <v>13-10</v>
      </c>
      <c r="B376">
        <v>10</v>
      </c>
      <c r="C376" s="9">
        <v>2</v>
      </c>
      <c r="D376" s="71" t="str">
        <f>IF(C376=1,K!$D$1,IF(C376=2,K!$D$2,IF(C376=3,K!$D$3,IF(C376=4,K!$D$4,IF(C376=5,K!$D$5,IF(C376=6,K!$D$6,IF(C376=7,K!$D$7,IF(C376=8,K!$D$8))))))))</f>
        <v xml:space="preserve">Maaparanduse rek </v>
      </c>
      <c r="E376" s="12" t="s">
        <v>327</v>
      </c>
      <c r="F376" s="18" t="str">
        <f>LOOKUP(E376,K!$A$1:$B$19)</f>
        <v>Rannu vald</v>
      </c>
      <c r="G376" s="16" t="str">
        <f t="shared" si="31"/>
        <v>MV-136</v>
      </c>
      <c r="H376" s="12" t="s">
        <v>32</v>
      </c>
      <c r="I376" s="14" t="s">
        <v>4082</v>
      </c>
      <c r="J376" s="1" t="s">
        <v>4083</v>
      </c>
      <c r="K376" s="1" t="s">
        <v>4084</v>
      </c>
      <c r="L376" s="91" t="str">
        <f t="shared" si="32"/>
        <v>13</v>
      </c>
      <c r="M376">
        <v>1959</v>
      </c>
      <c r="N376">
        <v>5</v>
      </c>
    </row>
    <row r="377" spans="1:45" ht="12.75" customHeight="1" x14ac:dyDescent="0.2">
      <c r="A377" s="24" t="str">
        <f t="shared" si="30"/>
        <v>13-10</v>
      </c>
      <c r="B377">
        <v>10</v>
      </c>
      <c r="C377" s="9">
        <v>1</v>
      </c>
      <c r="D377" s="71" t="str">
        <f>IF(C377=1,K!$D$1,IF(C377=2,K!$D$2,IF(C377=3,K!$D$3,IF(C377=4,K!$D$4,IF(C377=5,K!$D$5,IF(C377=6,K!$D$6,IF(C377=7,K!$D$7,IF(C377=8,K!$D$8))))))))</f>
        <v>Maaparandus</v>
      </c>
      <c r="E377" s="12" t="s">
        <v>327</v>
      </c>
      <c r="F377" s="18" t="str">
        <f>LOOKUP(E377,K!$A$1:$B$19)</f>
        <v>Rannu vald</v>
      </c>
      <c r="G377" s="16" t="str">
        <f t="shared" si="31"/>
        <v>MV-193</v>
      </c>
      <c r="H377" s="12" t="s">
        <v>32</v>
      </c>
      <c r="I377" s="14" t="s">
        <v>2049</v>
      </c>
      <c r="J377" s="1" t="s">
        <v>4087</v>
      </c>
      <c r="K377" s="1" t="s">
        <v>4084</v>
      </c>
      <c r="L377" s="91" t="str">
        <f t="shared" si="32"/>
        <v>13</v>
      </c>
      <c r="M377">
        <v>1960</v>
      </c>
      <c r="N377">
        <v>4</v>
      </c>
      <c r="P377"/>
      <c r="Q377"/>
      <c r="R377"/>
      <c r="S377"/>
      <c r="T377"/>
      <c r="U377"/>
      <c r="V377"/>
      <c r="W377"/>
      <c r="X377"/>
      <c r="Y377"/>
      <c r="Z377"/>
      <c r="AA377"/>
      <c r="AB377"/>
      <c r="AC377"/>
      <c r="AD377"/>
      <c r="AE377"/>
      <c r="AF377"/>
      <c r="AG377"/>
      <c r="AH377"/>
      <c r="AI377"/>
      <c r="AJ377"/>
      <c r="AK377"/>
      <c r="AL377"/>
      <c r="AM377"/>
      <c r="AN377"/>
      <c r="AO377"/>
      <c r="AP377"/>
      <c r="AQ377"/>
      <c r="AR377"/>
      <c r="AS377"/>
    </row>
    <row r="378" spans="1:45" ht="12.75" customHeight="1" x14ac:dyDescent="0.2">
      <c r="A378" s="24" t="str">
        <f t="shared" si="30"/>
        <v>13-10</v>
      </c>
      <c r="B378">
        <v>10</v>
      </c>
      <c r="C378" s="9">
        <v>2</v>
      </c>
      <c r="D378" s="71" t="str">
        <f>IF(C378=1,K!$D$1,IF(C378=2,K!$D$2,IF(C378=3,K!$D$3,IF(C378=4,K!$D$4,IF(C378=5,K!$D$5,IF(C378=6,K!$D$6,IF(C378=7,K!$D$7,IF(C378=8,K!$D$8))))))))</f>
        <v xml:space="preserve">Maaparanduse rek </v>
      </c>
      <c r="E378" s="12" t="s">
        <v>327</v>
      </c>
      <c r="F378" s="18" t="str">
        <f>LOOKUP(E378,K!$A$1:$B$19)</f>
        <v>Rannu vald</v>
      </c>
      <c r="G378" s="16" t="str">
        <f t="shared" si="31"/>
        <v>KR-48</v>
      </c>
      <c r="H378" s="12" t="s">
        <v>37</v>
      </c>
      <c r="I378" s="14" t="s">
        <v>1952</v>
      </c>
      <c r="J378" s="1" t="s">
        <v>4090</v>
      </c>
      <c r="K378" s="1" t="s">
        <v>4084</v>
      </c>
      <c r="L378" s="91" t="str">
        <f t="shared" si="32"/>
        <v>13</v>
      </c>
      <c r="M378">
        <v>1967</v>
      </c>
      <c r="N378">
        <v>1</v>
      </c>
      <c r="P378"/>
      <c r="Q378"/>
      <c r="R378"/>
      <c r="S378"/>
      <c r="T378"/>
      <c r="U378"/>
      <c r="V378"/>
      <c r="W378"/>
      <c r="X378"/>
      <c r="Y378"/>
      <c r="Z378"/>
      <c r="AA378"/>
      <c r="AB378"/>
      <c r="AC378"/>
      <c r="AD378"/>
      <c r="AE378"/>
      <c r="AF378"/>
      <c r="AG378"/>
      <c r="AH378"/>
      <c r="AI378"/>
      <c r="AJ378"/>
      <c r="AK378"/>
      <c r="AL378"/>
      <c r="AM378"/>
      <c r="AN378"/>
      <c r="AO378"/>
      <c r="AP378"/>
      <c r="AQ378"/>
      <c r="AR378"/>
      <c r="AS378"/>
    </row>
    <row r="379" spans="1:45" ht="12.75" customHeight="1" x14ac:dyDescent="0.2">
      <c r="A379" s="24" t="str">
        <f t="shared" si="30"/>
        <v>13-10</v>
      </c>
      <c r="B379">
        <v>10</v>
      </c>
      <c r="C379" s="9">
        <v>1</v>
      </c>
      <c r="D379" s="71" t="str">
        <f>IF(C379=1,K!$D$1,IF(C379=2,K!$D$2,IF(C379=3,K!$D$3,IF(C379=4,K!$D$4,IF(C379=5,K!$D$5,IF(C379=6,K!$D$6,IF(C379=7,K!$D$7,IF(C379=8,K!$D$8))))))))</f>
        <v>Maaparandus</v>
      </c>
      <c r="E379" s="12" t="s">
        <v>327</v>
      </c>
      <c r="F379" s="18" t="str">
        <f>LOOKUP(E379,K!$A$1:$B$19)</f>
        <v>Rannu vald</v>
      </c>
      <c r="G379" s="16" t="str">
        <f t="shared" si="31"/>
        <v>PP-1234</v>
      </c>
      <c r="H379" s="12" t="s">
        <v>11</v>
      </c>
      <c r="I379" s="14" t="s">
        <v>4095</v>
      </c>
      <c r="J379" s="1" t="s">
        <v>4096</v>
      </c>
      <c r="K379" s="1" t="s">
        <v>4084</v>
      </c>
      <c r="L379" s="91" t="str">
        <f t="shared" si="32"/>
        <v>13</v>
      </c>
      <c r="M379">
        <v>1978</v>
      </c>
      <c r="N379">
        <v>10</v>
      </c>
      <c r="P379"/>
      <c r="Q379"/>
      <c r="R379"/>
      <c r="S379"/>
      <c r="T379"/>
      <c r="U379"/>
      <c r="V379"/>
      <c r="W379"/>
      <c r="X379"/>
      <c r="Y379"/>
      <c r="Z379"/>
      <c r="AA379"/>
      <c r="AB379"/>
      <c r="AC379"/>
      <c r="AD379"/>
      <c r="AE379"/>
      <c r="AF379"/>
      <c r="AG379"/>
      <c r="AH379"/>
      <c r="AI379"/>
      <c r="AJ379"/>
      <c r="AK379"/>
      <c r="AL379"/>
      <c r="AM379"/>
      <c r="AN379"/>
      <c r="AO379"/>
      <c r="AP379"/>
      <c r="AQ379"/>
      <c r="AR379"/>
      <c r="AS379"/>
    </row>
    <row r="380" spans="1:45" customFormat="1" ht="12.75" customHeight="1" x14ac:dyDescent="0.2">
      <c r="A380" s="24" t="str">
        <f t="shared" si="30"/>
        <v>13-10</v>
      </c>
      <c r="B380">
        <v>10</v>
      </c>
      <c r="C380" s="9">
        <v>2</v>
      </c>
      <c r="D380" s="71" t="str">
        <f>IF(C380=1,K!$D$1,IF(C380=2,K!$D$2,IF(C380=3,K!$D$3,IF(C380=4,K!$D$4,IF(C380=5,K!$D$5,IF(C380=6,K!$D$6,IF(C380=7,K!$D$7,IF(C380=8,K!$D$8))))))))</f>
        <v xml:space="preserve">Maaparanduse rek </v>
      </c>
      <c r="E380" s="12" t="s">
        <v>327</v>
      </c>
      <c r="F380" s="18" t="str">
        <f>LOOKUP(E380,K!$A$1:$B$19)</f>
        <v>Rannu vald</v>
      </c>
      <c r="G380" s="16" t="str">
        <f t="shared" si="31"/>
        <v>PP-1234PK</v>
      </c>
      <c r="H380" s="12" t="s">
        <v>11</v>
      </c>
      <c r="I380" s="14" t="s">
        <v>4097</v>
      </c>
      <c r="J380" s="1" t="s">
        <v>4098</v>
      </c>
      <c r="K380" s="1" t="s">
        <v>4084</v>
      </c>
      <c r="L380" s="91" t="str">
        <f t="shared" si="32"/>
        <v>13</v>
      </c>
      <c r="M380">
        <v>1978</v>
      </c>
      <c r="N380">
        <v>0</v>
      </c>
    </row>
    <row r="381" spans="1:45" customFormat="1" ht="12.75" customHeight="1" x14ac:dyDescent="0.2">
      <c r="A381" s="24" t="str">
        <f t="shared" si="30"/>
        <v>15-10</v>
      </c>
      <c r="B381">
        <v>10</v>
      </c>
      <c r="C381" s="9">
        <v>2</v>
      </c>
      <c r="D381" s="71" t="str">
        <f>IF(C381=1,K!$D$1,IF(C381=2,K!$D$2,IF(C381=3,K!$D$3,IF(C381=4,K!$D$4,IF(C381=5,K!$D$5,IF(C381=6,K!$D$6,IF(C381=7,K!$D$7,IF(C381=8,K!$D$8))))))))</f>
        <v xml:space="preserve">Maaparanduse rek </v>
      </c>
      <c r="E381" s="12" t="s">
        <v>329</v>
      </c>
      <c r="F381" s="18" t="str">
        <f>LOOKUP(E381,K!$A$1:$B$19)</f>
        <v>Tartu vald</v>
      </c>
      <c r="G381" s="16" t="str">
        <f t="shared" si="31"/>
        <v>MV-1875</v>
      </c>
      <c r="H381" s="12" t="s">
        <v>32</v>
      </c>
      <c r="I381" s="14" t="s">
        <v>4757</v>
      </c>
      <c r="J381" s="1" t="s">
        <v>4758</v>
      </c>
      <c r="K381" s="1" t="s">
        <v>4753</v>
      </c>
      <c r="L381" s="91" t="str">
        <f t="shared" si="32"/>
        <v>15</v>
      </c>
      <c r="M381">
        <v>1994</v>
      </c>
      <c r="N381">
        <v>3</v>
      </c>
      <c r="P381" t="s">
        <v>1909</v>
      </c>
    </row>
    <row r="382" spans="1:45" customFormat="1" ht="12.75" customHeight="1" x14ac:dyDescent="0.2">
      <c r="A382" s="24" t="str">
        <f t="shared" si="30"/>
        <v>01-11</v>
      </c>
      <c r="B382">
        <v>11</v>
      </c>
      <c r="C382" s="14">
        <v>1</v>
      </c>
      <c r="D382" s="71" t="str">
        <f>IF(C382=1,K!$D$1,IF(C382=2,K!$D$2,IF(C382=3,K!$D$3,IF(C382=4,K!$D$4,IF(C382=5,K!$D$5,IF(C382=6,K!$D$6,IF(C382=7,K!$D$7,IF(C382=8,K!$D$8))))))))</f>
        <v>Maaparandus</v>
      </c>
      <c r="E382" s="12" t="s">
        <v>291</v>
      </c>
      <c r="F382" s="18" t="str">
        <f>LOOKUP(E382,K!$A$1:$B$19)</f>
        <v>Alatskivi vald</v>
      </c>
      <c r="G382" s="16" t="str">
        <f t="shared" si="31"/>
        <v>PP-372</v>
      </c>
      <c r="H382" s="12" t="s">
        <v>11</v>
      </c>
      <c r="I382" s="14">
        <v>372</v>
      </c>
      <c r="J382" s="8" t="s">
        <v>340</v>
      </c>
      <c r="K382" s="8" t="s">
        <v>4861</v>
      </c>
      <c r="L382" s="91" t="str">
        <f t="shared" si="32"/>
        <v>01</v>
      </c>
      <c r="M382">
        <v>1963</v>
      </c>
    </row>
    <row r="383" spans="1:45" customFormat="1" ht="25.5" customHeight="1" x14ac:dyDescent="0.2">
      <c r="A383" s="24" t="str">
        <f t="shared" si="30"/>
        <v>01-11</v>
      </c>
      <c r="B383">
        <v>11</v>
      </c>
      <c r="C383" s="14">
        <v>1</v>
      </c>
      <c r="D383" s="71" t="str">
        <f>IF(C383=1,K!$D$1,IF(C383=2,K!$D$2,IF(C383=3,K!$D$3,IF(C383=4,K!$D$4,IF(C383=5,K!$D$5,IF(C383=6,K!$D$6,IF(C383=7,K!$D$7,IF(C383=8,K!$D$8))))))))</f>
        <v>Maaparandus</v>
      </c>
      <c r="E383" s="12" t="s">
        <v>291</v>
      </c>
      <c r="F383" s="18" t="str">
        <f>LOOKUP(E383,K!$A$1:$B$19)</f>
        <v>Alatskivi vald</v>
      </c>
      <c r="G383" s="16" t="str">
        <f t="shared" si="31"/>
        <v>PP-385</v>
      </c>
      <c r="H383" s="12" t="s">
        <v>11</v>
      </c>
      <c r="I383" s="14">
        <v>385</v>
      </c>
      <c r="J383" s="1" t="s">
        <v>341</v>
      </c>
      <c r="K383" s="8" t="s">
        <v>4861</v>
      </c>
      <c r="L383" s="91" t="str">
        <f t="shared" si="32"/>
        <v>01</v>
      </c>
      <c r="M383">
        <v>1964</v>
      </c>
    </row>
    <row r="384" spans="1:45" customFormat="1" ht="12.75" customHeight="1" x14ac:dyDescent="0.2">
      <c r="A384" s="24" t="str">
        <f t="shared" si="30"/>
        <v>01-11</v>
      </c>
      <c r="B384">
        <v>11</v>
      </c>
      <c r="C384" s="14">
        <v>1</v>
      </c>
      <c r="D384" s="71" t="str">
        <f>IF(C384=1,K!$D$1,IF(C384=2,K!$D$2,IF(C384=3,K!$D$3,IF(C384=4,K!$D$4,IF(C384=5,K!$D$5,IF(C384=6,K!$D$6,IF(C384=7,K!$D$7,IF(C384=8,K!$D$8))))))))</f>
        <v>Maaparandus</v>
      </c>
      <c r="E384" s="12" t="s">
        <v>291</v>
      </c>
      <c r="F384" s="18" t="str">
        <f>LOOKUP(E384,K!$A$1:$B$19)</f>
        <v>Alatskivi vald</v>
      </c>
      <c r="G384" s="16" t="str">
        <f t="shared" si="31"/>
        <v>PP-660</v>
      </c>
      <c r="H384" s="12" t="s">
        <v>11</v>
      </c>
      <c r="I384" s="14">
        <v>660</v>
      </c>
      <c r="J384" s="1" t="s">
        <v>1704</v>
      </c>
      <c r="K384" s="1" t="s">
        <v>1703</v>
      </c>
      <c r="L384" s="91" t="str">
        <f t="shared" si="32"/>
        <v>01</v>
      </c>
      <c r="M384">
        <v>1968</v>
      </c>
      <c r="N384">
        <v>7</v>
      </c>
    </row>
    <row r="385" spans="1:45" customFormat="1" ht="12.75" customHeight="1" x14ac:dyDescent="0.2">
      <c r="A385" s="24" t="str">
        <f t="shared" si="30"/>
        <v>14-11</v>
      </c>
      <c r="B385">
        <v>11</v>
      </c>
      <c r="C385" s="14">
        <v>1</v>
      </c>
      <c r="D385" s="71" t="str">
        <f>IF(C385=1,K!$D$1,IF(C385=2,K!$D$2,IF(C385=3,K!$D$3,IF(C385=4,K!$D$4,IF(C385=5,K!$D$5,IF(C385=6,K!$D$6,IF(C385=7,K!$D$7,IF(C385=8,K!$D$8))))))))</f>
        <v>Maaparandus</v>
      </c>
      <c r="E385" s="12" t="s">
        <v>328</v>
      </c>
      <c r="F385" s="18" t="str">
        <f>LOOKUP(E385,K!$A$1:$B$19)</f>
        <v>Rõngu vald</v>
      </c>
      <c r="G385" s="16" t="str">
        <f t="shared" si="31"/>
        <v>PP-562</v>
      </c>
      <c r="H385" s="12" t="s">
        <v>11</v>
      </c>
      <c r="I385" s="14">
        <v>562</v>
      </c>
      <c r="J385" s="1" t="s">
        <v>3397</v>
      </c>
      <c r="K385" s="1" t="s">
        <v>3396</v>
      </c>
      <c r="L385" s="91" t="str">
        <f t="shared" si="32"/>
        <v>14</v>
      </c>
      <c r="M385">
        <v>1967</v>
      </c>
      <c r="N385" t="s">
        <v>3394</v>
      </c>
    </row>
    <row r="386" spans="1:45" customFormat="1" ht="12.75" customHeight="1" x14ac:dyDescent="0.2">
      <c r="A386" s="69" t="str">
        <f t="shared" si="30"/>
        <v>19-11</v>
      </c>
      <c r="B386" s="52">
        <v>11</v>
      </c>
      <c r="C386" s="70">
        <v>1</v>
      </c>
      <c r="D386" s="71" t="str">
        <f>IF(C386=1,K!$D$1,IF(C386=2,K!$D$2,IF(C386=3,K!$D$3,IF(C386=4,K!$D$4,IF(C386=5,K!$D$5,IF(C386=6,K!$D$6,IF(C386=7,K!$D$7,IF(C386=8,K!$D$8))))))))</f>
        <v>Maaparandus</v>
      </c>
      <c r="E386" s="72" t="s">
        <v>333</v>
      </c>
      <c r="F386" s="73" t="str">
        <f>LOOKUP(E386,K!$A$1:$B$19)</f>
        <v>Ülenurme vald</v>
      </c>
      <c r="G386" s="74" t="str">
        <f t="shared" si="31"/>
        <v>PP-557</v>
      </c>
      <c r="H386" s="72" t="s">
        <v>11</v>
      </c>
      <c r="I386" s="70">
        <v>557</v>
      </c>
      <c r="J386" s="75" t="s">
        <v>5169</v>
      </c>
      <c r="K386" s="75" t="s">
        <v>5170</v>
      </c>
      <c r="L386" s="90" t="str">
        <f t="shared" si="32"/>
        <v>19</v>
      </c>
      <c r="M386" s="52">
        <v>1967</v>
      </c>
      <c r="N386" s="52">
        <v>7</v>
      </c>
      <c r="P386" s="52" t="s">
        <v>5171</v>
      </c>
      <c r="Q386" s="52">
        <v>1</v>
      </c>
      <c r="R386" s="52" t="s">
        <v>5450</v>
      </c>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row>
    <row r="387" spans="1:45" customFormat="1" ht="12.75" customHeight="1" x14ac:dyDescent="0.2">
      <c r="A387" s="24" t="str">
        <f t="shared" si="30"/>
        <v>17-11</v>
      </c>
      <c r="B387">
        <v>11</v>
      </c>
      <c r="C387" s="14">
        <v>1</v>
      </c>
      <c r="D387" s="71" t="str">
        <f>IF(C387=1,K!$D$1,IF(C387=2,K!$D$2,IF(C387=3,K!$D$3,IF(C387=4,K!$D$4,IF(C387=5,K!$D$5,IF(C387=6,K!$D$6,IF(C387=7,K!$D$7,IF(C387=8,K!$D$8))))))))</f>
        <v>Maaparandus</v>
      </c>
      <c r="E387" s="12" t="s">
        <v>331</v>
      </c>
      <c r="F387" s="18" t="str">
        <f>LOOKUP(E387,K!$A$1:$B$19)</f>
        <v xml:space="preserve">Vara vald </v>
      </c>
      <c r="G387" s="16" t="str">
        <f t="shared" si="31"/>
        <v>PP-372</v>
      </c>
      <c r="H387" s="12" t="s">
        <v>11</v>
      </c>
      <c r="I387" s="14">
        <v>372</v>
      </c>
      <c r="J387" s="1" t="s">
        <v>534</v>
      </c>
      <c r="K387" s="8" t="s">
        <v>4861</v>
      </c>
      <c r="L387" s="91" t="str">
        <f t="shared" si="32"/>
        <v>17</v>
      </c>
      <c r="M387">
        <v>1963</v>
      </c>
      <c r="N387">
        <v>7</v>
      </c>
      <c r="P387">
        <v>71053</v>
      </c>
    </row>
    <row r="388" spans="1:45" customFormat="1" ht="12.75" customHeight="1" x14ac:dyDescent="0.2">
      <c r="A388" s="24" t="str">
        <f t="shared" si="30"/>
        <v>17-11</v>
      </c>
      <c r="B388">
        <v>11</v>
      </c>
      <c r="C388" s="14">
        <v>1</v>
      </c>
      <c r="D388" s="71" t="str">
        <f>IF(C388=1,K!$D$1,IF(C388=2,K!$D$2,IF(C388=3,K!$D$3,IF(C388=4,K!$D$4,IF(C388=5,K!$D$5,IF(C388=6,K!$D$6,IF(C388=7,K!$D$7,IF(C388=8,K!$D$8))))))))</f>
        <v>Maaparandus</v>
      </c>
      <c r="E388" s="12" t="s">
        <v>331</v>
      </c>
      <c r="F388" s="18" t="str">
        <f>LOOKUP(E388,K!$A$1:$B$19)</f>
        <v xml:space="preserve">Vara vald </v>
      </c>
      <c r="G388" s="16" t="str">
        <f t="shared" si="31"/>
        <v>PP-385</v>
      </c>
      <c r="H388" s="12" t="s">
        <v>11</v>
      </c>
      <c r="I388" s="14">
        <v>385</v>
      </c>
      <c r="J388" s="1" t="s">
        <v>535</v>
      </c>
      <c r="K388" s="8" t="s">
        <v>4861</v>
      </c>
      <c r="L388" s="91" t="str">
        <f t="shared" si="32"/>
        <v>17</v>
      </c>
      <c r="M388">
        <v>1964</v>
      </c>
      <c r="N388">
        <v>8</v>
      </c>
    </row>
    <row r="389" spans="1:45" customFormat="1" ht="25.5" customHeight="1" x14ac:dyDescent="0.2">
      <c r="A389" s="24" t="str">
        <f t="shared" si="30"/>
        <v>03-11</v>
      </c>
      <c r="B389">
        <v>11</v>
      </c>
      <c r="C389" s="14">
        <v>1</v>
      </c>
      <c r="D389" s="71" t="str">
        <f>IF(C389=1,K!$D$1,IF(C389=2,K!$D$2,IF(C389=3,K!$D$3,IF(C389=4,K!$D$4,IF(C389=5,K!$D$5,IF(C389=6,K!$D$6,IF(C389=7,K!$D$7,IF(C389=8,K!$D$8))))))))</f>
        <v>Maaparandus</v>
      </c>
      <c r="E389" s="12" t="s">
        <v>317</v>
      </c>
      <c r="F389" s="18" t="str">
        <f>LOOKUP(E389,K!$A$1:$B$19)</f>
        <v>Kambja vald</v>
      </c>
      <c r="G389" s="16" t="str">
        <f t="shared" si="31"/>
        <v>PP-704</v>
      </c>
      <c r="H389" s="12" t="s">
        <v>11</v>
      </c>
      <c r="I389" s="14">
        <v>704</v>
      </c>
      <c r="J389" s="1" t="s">
        <v>1896</v>
      </c>
      <c r="K389" s="1" t="s">
        <v>1894</v>
      </c>
      <c r="L389" s="91" t="str">
        <f t="shared" si="32"/>
        <v>03</v>
      </c>
      <c r="M389">
        <v>1971</v>
      </c>
      <c r="N389">
        <v>8</v>
      </c>
    </row>
    <row r="390" spans="1:45" customFormat="1" ht="12.75" customHeight="1" x14ac:dyDescent="0.2">
      <c r="A390" s="24" t="str">
        <f t="shared" si="30"/>
        <v>04-11</v>
      </c>
      <c r="B390">
        <v>11</v>
      </c>
      <c r="C390" s="14">
        <v>1</v>
      </c>
      <c r="D390" s="71" t="str">
        <f>IF(C390=1,K!$D$1,IF(C390=2,K!$D$2,IF(C390=3,K!$D$3,IF(C390=4,K!$D$4,IF(C390=5,K!$D$5,IF(C390=6,K!$D$6,IF(C390=7,K!$D$7,IF(C390=8,K!$D$8))))))))</f>
        <v>Maaparandus</v>
      </c>
      <c r="E390" s="12" t="s">
        <v>318</v>
      </c>
      <c r="F390" s="18" t="str">
        <f>LOOKUP(E390,K!$A$1:$B$19)</f>
        <v>Konguta vald</v>
      </c>
      <c r="G390" s="16" t="str">
        <f t="shared" si="31"/>
        <v>PP-1315</v>
      </c>
      <c r="H390" s="12" t="s">
        <v>11</v>
      </c>
      <c r="I390" s="14">
        <v>1315</v>
      </c>
      <c r="J390" s="1" t="s">
        <v>3218</v>
      </c>
      <c r="K390" s="1" t="s">
        <v>3219</v>
      </c>
      <c r="L390" s="91" t="str">
        <f t="shared" si="32"/>
        <v>04</v>
      </c>
      <c r="M390">
        <v>1980</v>
      </c>
      <c r="N390">
        <v>16</v>
      </c>
      <c r="P390">
        <v>8858</v>
      </c>
    </row>
    <row r="391" spans="1:45" customFormat="1" ht="12.75" customHeight="1" x14ac:dyDescent="0.2">
      <c r="A391" s="24" t="str">
        <f t="shared" si="30"/>
        <v>08-11</v>
      </c>
      <c r="B391">
        <v>11</v>
      </c>
      <c r="C391" s="14">
        <v>1</v>
      </c>
      <c r="D391" s="71" t="str">
        <f>IF(C391=1,K!$D$1,IF(C391=2,K!$D$2,IF(C391=3,K!$D$3,IF(C391=4,K!$D$4,IF(C391=5,K!$D$5,IF(C391=6,K!$D$6,IF(C391=7,K!$D$7,IF(C391=8,K!$D$8))))))))</f>
        <v>Maaparandus</v>
      </c>
      <c r="E391" s="12" t="s">
        <v>322</v>
      </c>
      <c r="F391" s="18" t="str">
        <f>LOOKUP(E391,K!$A$1:$B$19)</f>
        <v>Mäksa vald</v>
      </c>
      <c r="G391" s="16" t="str">
        <f t="shared" si="31"/>
        <v>PP-1467</v>
      </c>
      <c r="H391" s="12" t="s">
        <v>11</v>
      </c>
      <c r="I391" s="14">
        <v>1467</v>
      </c>
      <c r="J391" s="1" t="s">
        <v>2415</v>
      </c>
      <c r="K391" s="1" t="s">
        <v>2407</v>
      </c>
      <c r="L391" s="91" t="str">
        <f t="shared" si="32"/>
        <v>08</v>
      </c>
      <c r="M391">
        <v>1985</v>
      </c>
      <c r="N391">
        <v>12</v>
      </c>
    </row>
    <row r="392" spans="1:45" customFormat="1" ht="12.75" customHeight="1" x14ac:dyDescent="0.2">
      <c r="A392" s="24" t="str">
        <f t="shared" si="30"/>
        <v>02-11</v>
      </c>
      <c r="B392">
        <v>11</v>
      </c>
      <c r="C392" s="14">
        <v>1</v>
      </c>
      <c r="D392" s="71" t="str">
        <f>IF(C392=1,K!$D$1,IF(C392=2,K!$D$2,IF(C392=3,K!$D$3,IF(C392=4,K!$D$4,IF(C392=5,K!$D$5,IF(C392=6,K!$D$6,IF(C392=7,K!$D$7,IF(C392=8,K!$D$8))))))))</f>
        <v>Maaparandus</v>
      </c>
      <c r="E392" s="12" t="s">
        <v>294</v>
      </c>
      <c r="F392" s="18" t="str">
        <f>LOOKUP(E392,K!$A$1:$B$19)</f>
        <v>Haaslava vald</v>
      </c>
      <c r="G392" s="16" t="str">
        <f t="shared" si="31"/>
        <v>PP-928</v>
      </c>
      <c r="H392" s="12" t="s">
        <v>11</v>
      </c>
      <c r="I392" s="14">
        <v>928</v>
      </c>
      <c r="J392" s="1" t="s">
        <v>2003</v>
      </c>
      <c r="K392" s="1" t="s">
        <v>2002</v>
      </c>
      <c r="L392" s="91" t="str">
        <f t="shared" si="32"/>
        <v>02</v>
      </c>
      <c r="M392">
        <v>1972</v>
      </c>
      <c r="N392">
        <v>8</v>
      </c>
      <c r="P392">
        <v>6088</v>
      </c>
    </row>
    <row r="393" spans="1:45" customFormat="1" ht="38.25" customHeight="1" x14ac:dyDescent="0.2">
      <c r="A393" s="24" t="str">
        <f t="shared" si="30"/>
        <v>18-11</v>
      </c>
      <c r="B393">
        <v>11</v>
      </c>
      <c r="C393" s="14">
        <v>1</v>
      </c>
      <c r="D393" s="71" t="str">
        <f>IF(C393=1,K!$D$1,IF(C393=2,K!$D$2,IF(C393=3,K!$D$3,IF(C393=4,K!$D$4,IF(C393=5,K!$D$5,IF(C393=6,K!$D$6,IF(C393=7,K!$D$7,IF(C393=8,K!$D$8))))))))</f>
        <v>Maaparandus</v>
      </c>
      <c r="E393" s="12" t="s">
        <v>332</v>
      </c>
      <c r="F393" s="18" t="str">
        <f>LOOKUP(E393,K!$A$1:$B$19)</f>
        <v>Võnnu vald</v>
      </c>
      <c r="G393" s="16" t="str">
        <f t="shared" si="31"/>
        <v>PP-1069</v>
      </c>
      <c r="H393" s="12" t="s">
        <v>11</v>
      </c>
      <c r="I393" s="14">
        <v>1069</v>
      </c>
      <c r="J393" s="1" t="s">
        <v>2613</v>
      </c>
      <c r="K393" s="1" t="s">
        <v>2614</v>
      </c>
      <c r="L393" s="91" t="str">
        <f t="shared" si="32"/>
        <v>18</v>
      </c>
      <c r="M393">
        <v>1974</v>
      </c>
      <c r="N393">
        <v>8</v>
      </c>
      <c r="P393">
        <v>8481</v>
      </c>
    </row>
    <row r="394" spans="1:45" customFormat="1" ht="25.5" customHeight="1" x14ac:dyDescent="0.2">
      <c r="A394" s="24" t="str">
        <f t="shared" si="30"/>
        <v>17-11</v>
      </c>
      <c r="B394">
        <v>11</v>
      </c>
      <c r="C394" s="14">
        <v>6</v>
      </c>
      <c r="D394" s="71" t="str">
        <f>IF(C394=1,K!$D$1,IF(C394=2,K!$D$2,IF(C394=3,K!$D$3,IF(C394=4,K!$D$4,IF(C394=5,K!$D$5,IF(C394=6,K!$D$6,IF(C394=7,K!$D$7,IF(C394=8,K!$D$8))))))))</f>
        <v>Kultuurtehnikaprojektid</v>
      </c>
      <c r="E394" s="12" t="s">
        <v>331</v>
      </c>
      <c r="F394" s="18" t="str">
        <f>LOOKUP(E394,K!$A$1:$B$19)</f>
        <v xml:space="preserve">Vara vald </v>
      </c>
      <c r="G394" s="16" t="str">
        <f t="shared" si="31"/>
        <v>MV-1603</v>
      </c>
      <c r="H394" s="12" t="s">
        <v>32</v>
      </c>
      <c r="I394" s="14">
        <v>1603</v>
      </c>
      <c r="J394" s="42" t="s">
        <v>671</v>
      </c>
      <c r="K394" s="8" t="s">
        <v>4861</v>
      </c>
      <c r="L394" s="91" t="str">
        <f t="shared" si="32"/>
        <v>17</v>
      </c>
      <c r="M394">
        <v>1985</v>
      </c>
      <c r="N394">
        <v>1</v>
      </c>
      <c r="P394">
        <v>5411</v>
      </c>
    </row>
    <row r="395" spans="1:45" customFormat="1" ht="25.5" customHeight="1" x14ac:dyDescent="0.2">
      <c r="A395" s="24" t="str">
        <f t="shared" si="30"/>
        <v>05-11</v>
      </c>
      <c r="B395">
        <v>11</v>
      </c>
      <c r="C395" s="14">
        <v>2</v>
      </c>
      <c r="D395" s="71" t="str">
        <f>IF(C395=1,K!$D$1,IF(C395=2,K!$D$2,IF(C395=3,K!$D$3,IF(C395=4,K!$D$4,IF(C395=5,K!$D$5,IF(C395=6,K!$D$6,IF(C395=7,K!$D$7,IF(C395=8,K!$D$8))))))))</f>
        <v xml:space="preserve">Maaparanduse rek </v>
      </c>
      <c r="E395" s="12" t="s">
        <v>319</v>
      </c>
      <c r="F395" s="18" t="str">
        <f>LOOKUP(E395,K!$A$1:$B$19)</f>
        <v xml:space="preserve">Laeva vald </v>
      </c>
      <c r="G395" s="16" t="str">
        <f t="shared" si="31"/>
        <v>MV-1147</v>
      </c>
      <c r="H395" s="12" t="s">
        <v>32</v>
      </c>
      <c r="I395" s="14">
        <v>1147</v>
      </c>
      <c r="J395" s="1" t="s">
        <v>3712</v>
      </c>
      <c r="K395" s="1" t="s">
        <v>3710</v>
      </c>
      <c r="L395" s="91" t="str">
        <f t="shared" si="32"/>
        <v>05</v>
      </c>
      <c r="M395">
        <v>1975</v>
      </c>
      <c r="N395">
        <v>3</v>
      </c>
    </row>
    <row r="396" spans="1:45" customFormat="1" ht="12.75" customHeight="1" x14ac:dyDescent="0.2">
      <c r="A396" s="24" t="str">
        <f t="shared" si="30"/>
        <v>05-11</v>
      </c>
      <c r="B396">
        <v>11</v>
      </c>
      <c r="C396" s="14">
        <v>1</v>
      </c>
      <c r="D396" s="71" t="str">
        <f>IF(C396=1,K!$D$1,IF(C396=2,K!$D$2,IF(C396=3,K!$D$3,IF(C396=4,K!$D$4,IF(C396=5,K!$D$5,IF(C396=6,K!$D$6,IF(C396=7,K!$D$7,IF(C396=8,K!$D$8))))))))</f>
        <v>Maaparandus</v>
      </c>
      <c r="E396" s="12" t="s">
        <v>319</v>
      </c>
      <c r="F396" s="18" t="str">
        <f>LOOKUP(E396,K!$A$1:$B$19)</f>
        <v xml:space="preserve">Laeva vald </v>
      </c>
      <c r="G396" s="16" t="str">
        <f t="shared" si="31"/>
        <v>PP-520</v>
      </c>
      <c r="H396" s="12" t="s">
        <v>11</v>
      </c>
      <c r="I396" s="14">
        <v>520</v>
      </c>
      <c r="J396" s="30" t="s">
        <v>3714</v>
      </c>
      <c r="K396" t="s">
        <v>3710</v>
      </c>
      <c r="L396" s="91" t="str">
        <f t="shared" si="32"/>
        <v>05</v>
      </c>
      <c r="M396">
        <v>1966</v>
      </c>
      <c r="N396">
        <v>20</v>
      </c>
      <c r="P396">
        <v>7368</v>
      </c>
    </row>
    <row r="397" spans="1:45" customFormat="1" ht="12.75" customHeight="1" x14ac:dyDescent="0.2">
      <c r="A397" s="24" t="str">
        <f t="shared" si="30"/>
        <v>15-11</v>
      </c>
      <c r="B397">
        <v>11</v>
      </c>
      <c r="C397" s="14">
        <v>1</v>
      </c>
      <c r="D397" s="71" t="str">
        <f>IF(C397=1,K!$D$1,IF(C397=2,K!$D$2,IF(C397=3,K!$D$3,IF(C397=4,K!$D$4,IF(C397=5,K!$D$5,IF(C397=6,K!$D$6,IF(C397=7,K!$D$7,IF(C397=8,K!$D$8))))))))</f>
        <v>Maaparandus</v>
      </c>
      <c r="E397" s="12" t="s">
        <v>329</v>
      </c>
      <c r="F397" s="18" t="str">
        <f>LOOKUP(E397,K!$A$1:$B$19)</f>
        <v>Tartu vald</v>
      </c>
      <c r="G397" s="16" t="str">
        <f t="shared" si="31"/>
        <v>PP-629</v>
      </c>
      <c r="H397" s="12" t="s">
        <v>11</v>
      </c>
      <c r="I397" s="14">
        <v>629</v>
      </c>
      <c r="J397" s="1" t="s">
        <v>4768</v>
      </c>
      <c r="K397" s="1" t="s">
        <v>4769</v>
      </c>
      <c r="L397" s="91" t="str">
        <f t="shared" si="32"/>
        <v>15</v>
      </c>
      <c r="M397">
        <v>1968</v>
      </c>
      <c r="N397">
        <v>8</v>
      </c>
      <c r="Q397">
        <v>2</v>
      </c>
      <c r="R397" t="s">
        <v>4926</v>
      </c>
    </row>
    <row r="398" spans="1:45" customFormat="1" ht="12.75" customHeight="1" x14ac:dyDescent="0.2">
      <c r="A398" s="24" t="str">
        <f t="shared" si="30"/>
        <v>15-11</v>
      </c>
      <c r="B398">
        <v>11</v>
      </c>
      <c r="C398" s="14">
        <v>1</v>
      </c>
      <c r="D398" s="71" t="str">
        <f>IF(C398=1,K!$D$1,IF(C398=2,K!$D$2,IF(C398=3,K!$D$3,IF(C398=4,K!$D$4,IF(C398=5,K!$D$5,IF(C398=6,K!$D$6,IF(C398=7,K!$D$7,IF(C398=8,K!$D$8))))))))</f>
        <v>Maaparandus</v>
      </c>
      <c r="E398" s="12" t="s">
        <v>329</v>
      </c>
      <c r="F398" s="18" t="str">
        <f>LOOKUP(E398,K!$A$1:$B$19)</f>
        <v>Tartu vald</v>
      </c>
      <c r="G398" s="16" t="str">
        <f t="shared" si="31"/>
        <v>PP-833</v>
      </c>
      <c r="H398" s="12" t="s">
        <v>11</v>
      </c>
      <c r="I398" s="14">
        <v>833</v>
      </c>
      <c r="J398" s="1" t="s">
        <v>1546</v>
      </c>
      <c r="K398" s="1" t="s">
        <v>4767</v>
      </c>
      <c r="L398" s="91" t="str">
        <f t="shared" ref="L398:L429" si="33">E398</f>
        <v>15</v>
      </c>
      <c r="M398">
        <v>1971</v>
      </c>
      <c r="N398">
        <v>5</v>
      </c>
    </row>
    <row r="399" spans="1:45" customFormat="1" ht="12.75" customHeight="1" x14ac:dyDescent="0.2">
      <c r="A399" s="24" t="str">
        <f t="shared" si="30"/>
        <v>09-11</v>
      </c>
      <c r="B399">
        <v>11</v>
      </c>
      <c r="C399" s="14">
        <v>1</v>
      </c>
      <c r="D399" s="71" t="str">
        <f>IF(C399=1,K!$D$1,IF(C399=2,K!$D$2,IF(C399=3,K!$D$3,IF(C399=4,K!$D$4,IF(C399=5,K!$D$5,IF(C399=6,K!$D$6,IF(C399=7,K!$D$7,IF(C399=8,K!$D$8))))))))</f>
        <v>Maaparandus</v>
      </c>
      <c r="E399" s="12" t="s">
        <v>323</v>
      </c>
      <c r="F399" s="18" t="str">
        <f>LOOKUP(E399,K!$A$1:$B$19)</f>
        <v>Nõo vald</v>
      </c>
      <c r="G399" s="16" t="str">
        <f t="shared" si="31"/>
        <v>PP-1041</v>
      </c>
      <c r="H399" s="12" t="s">
        <v>11</v>
      </c>
      <c r="I399" s="14">
        <v>1041</v>
      </c>
      <c r="J399" s="1" t="s">
        <v>3820</v>
      </c>
      <c r="K399" s="1" t="s">
        <v>3821</v>
      </c>
      <c r="L399" s="91" t="str">
        <f t="shared" si="33"/>
        <v>09</v>
      </c>
      <c r="M399">
        <v>1974</v>
      </c>
      <c r="N399">
        <v>16</v>
      </c>
    </row>
    <row r="400" spans="1:45" customFormat="1" ht="25.5" customHeight="1" x14ac:dyDescent="0.2">
      <c r="A400" s="24" t="str">
        <f t="shared" si="30"/>
        <v>07-11</v>
      </c>
      <c r="B400">
        <v>11</v>
      </c>
      <c r="C400" s="14">
        <v>1</v>
      </c>
      <c r="D400" s="71" t="str">
        <f>IF(C400=1,K!$D$1,IF(C400=2,K!$D$2,IF(C400=3,K!$D$3,IF(C400=4,K!$D$4,IF(C400=5,K!$D$5,IF(C400=6,K!$D$6,IF(C400=7,K!$D$7,IF(C400=8,K!$D$8))))))))</f>
        <v>Maaparandus</v>
      </c>
      <c r="E400" s="12" t="s">
        <v>321</v>
      </c>
      <c r="F400" s="18" t="str">
        <f>LOOKUP(E400,K!$A$1:$B$19)</f>
        <v>Meeksi vald</v>
      </c>
      <c r="G400" s="16" t="str">
        <f t="shared" si="31"/>
        <v>PP-1332</v>
      </c>
      <c r="H400" s="12" t="s">
        <v>11</v>
      </c>
      <c r="I400" s="14">
        <v>1332</v>
      </c>
      <c r="J400" s="1" t="s">
        <v>2172</v>
      </c>
      <c r="K400" s="1" t="s">
        <v>2173</v>
      </c>
      <c r="L400" s="91" t="str">
        <f t="shared" si="33"/>
        <v>07</v>
      </c>
      <c r="M400">
        <v>1980</v>
      </c>
      <c r="N400">
        <v>12</v>
      </c>
      <c r="P400">
        <v>9724</v>
      </c>
    </row>
    <row r="401" spans="1:45" customFormat="1" ht="25.5" customHeight="1" x14ac:dyDescent="0.2">
      <c r="A401" s="24" t="str">
        <f t="shared" si="30"/>
        <v>17-11</v>
      </c>
      <c r="B401">
        <v>11</v>
      </c>
      <c r="C401" s="14">
        <v>2</v>
      </c>
      <c r="D401" s="71" t="str">
        <f>IF(C401=1,K!$D$1,IF(C401=2,K!$D$2,IF(C401=3,K!$D$3,IF(C401=4,K!$D$4,IF(C401=5,K!$D$5,IF(C401=6,K!$D$6,IF(C401=7,K!$D$7,IF(C401=8,K!$D$8))))))))</f>
        <v xml:space="preserve">Maaparanduse rek </v>
      </c>
      <c r="E401" s="12" t="s">
        <v>331</v>
      </c>
      <c r="F401" s="18" t="str">
        <f>LOOKUP(E401,K!$A$1:$B$19)</f>
        <v xml:space="preserve">Vara vald </v>
      </c>
      <c r="G401" s="16" t="str">
        <f t="shared" si="31"/>
        <v>MV-1369</v>
      </c>
      <c r="H401" s="12" t="s">
        <v>32</v>
      </c>
      <c r="I401" s="14">
        <v>1369</v>
      </c>
      <c r="J401" s="1" t="s">
        <v>644</v>
      </c>
      <c r="K401" s="8" t="s">
        <v>4861</v>
      </c>
      <c r="L401" s="91" t="str">
        <f t="shared" si="33"/>
        <v>17</v>
      </c>
      <c r="M401">
        <v>1980</v>
      </c>
      <c r="N401">
        <v>2</v>
      </c>
      <c r="P401" t="s">
        <v>2685</v>
      </c>
    </row>
    <row r="402" spans="1:45" customFormat="1" ht="12.75" customHeight="1" x14ac:dyDescent="0.2">
      <c r="A402" s="24" t="str">
        <f t="shared" si="30"/>
        <v>03-11</v>
      </c>
      <c r="B402">
        <v>11</v>
      </c>
      <c r="C402" s="14">
        <v>1</v>
      </c>
      <c r="D402" s="71" t="str">
        <f>IF(C402=1,K!$D$1,IF(C402=2,K!$D$2,IF(C402=3,K!$D$3,IF(C402=4,K!$D$4,IF(C402=5,K!$D$5,IF(C402=6,K!$D$6,IF(C402=7,K!$D$7,IF(C402=8,K!$D$8))))))))</f>
        <v>Maaparandus</v>
      </c>
      <c r="E402" s="12" t="s">
        <v>317</v>
      </c>
      <c r="F402" s="18" t="str">
        <f>LOOKUP(E402,K!$A$1:$B$19)</f>
        <v>Kambja vald</v>
      </c>
      <c r="G402" s="16" t="str">
        <f t="shared" si="31"/>
        <v>PP-704</v>
      </c>
      <c r="H402" s="12" t="s">
        <v>11</v>
      </c>
      <c r="I402" s="14" t="s">
        <v>1897</v>
      </c>
      <c r="J402" s="1" t="s">
        <v>1896</v>
      </c>
      <c r="K402" s="1" t="s">
        <v>1894</v>
      </c>
      <c r="L402" s="91" t="str">
        <f t="shared" si="33"/>
        <v>03</v>
      </c>
      <c r="M402">
        <v>1969</v>
      </c>
      <c r="N402">
        <v>7</v>
      </c>
      <c r="P402" t="s">
        <v>2716</v>
      </c>
      <c r="Q402" t="s">
        <v>2717</v>
      </c>
    </row>
    <row r="403" spans="1:45" customFormat="1" ht="12.75" customHeight="1" x14ac:dyDescent="0.2">
      <c r="A403" s="24" t="str">
        <f t="shared" si="30"/>
        <v>02-11</v>
      </c>
      <c r="B403">
        <v>11</v>
      </c>
      <c r="C403" s="14">
        <v>1</v>
      </c>
      <c r="D403" s="71" t="str">
        <f>IF(C403=1,K!$D$1,IF(C403=2,K!$D$2,IF(C403=3,K!$D$3,IF(C403=4,K!$D$4,IF(C403=5,K!$D$5,IF(C403=6,K!$D$6,IF(C403=7,K!$D$7,IF(C403=8,K!$D$8))))))))</f>
        <v>Maaparandus</v>
      </c>
      <c r="E403" s="12" t="s">
        <v>294</v>
      </c>
      <c r="F403" s="18" t="str">
        <f>LOOKUP(E403,K!$A$1:$B$19)</f>
        <v>Haaslava vald</v>
      </c>
      <c r="G403" s="16" t="str">
        <f t="shared" si="31"/>
        <v>PP-928A</v>
      </c>
      <c r="H403" s="12" t="s">
        <v>11</v>
      </c>
      <c r="I403" s="14" t="s">
        <v>2004</v>
      </c>
      <c r="J403" s="26" t="s">
        <v>2005</v>
      </c>
      <c r="K403" s="26" t="s">
        <v>2002</v>
      </c>
      <c r="L403" s="91" t="str">
        <f t="shared" si="33"/>
        <v>02</v>
      </c>
      <c r="M403">
        <v>1975</v>
      </c>
      <c r="N403">
        <v>5</v>
      </c>
      <c r="P403" t="s">
        <v>2632</v>
      </c>
    </row>
    <row r="404" spans="1:45" customFormat="1" ht="12.75" customHeight="1" x14ac:dyDescent="0.2">
      <c r="A404" s="24" t="str">
        <f t="shared" si="30"/>
        <v>07-11</v>
      </c>
      <c r="B404">
        <v>11</v>
      </c>
      <c r="C404" s="14">
        <v>1</v>
      </c>
      <c r="D404" s="71" t="str">
        <f>IF(C404=1,K!$D$1,IF(C404=2,K!$D$2,IF(C404=3,K!$D$3,IF(C404=4,K!$D$4,IF(C404=5,K!$D$5,IF(C404=6,K!$D$6,IF(C404=7,K!$D$7,IF(C404=8,K!$D$8))))))))</f>
        <v>Maaparandus</v>
      </c>
      <c r="E404" s="12" t="s">
        <v>321</v>
      </c>
      <c r="F404" s="18" t="str">
        <f>LOOKUP(E404,K!$A$1:$B$19)</f>
        <v>Meeksi vald</v>
      </c>
      <c r="G404" s="16" t="str">
        <f t="shared" si="31"/>
        <v>PP-1332</v>
      </c>
      <c r="H404" s="12" t="s">
        <v>11</v>
      </c>
      <c r="I404" s="14" t="s">
        <v>2174</v>
      </c>
      <c r="J404" s="1" t="s">
        <v>2175</v>
      </c>
      <c r="K404" s="1" t="s">
        <v>2173</v>
      </c>
      <c r="L404" s="91" t="str">
        <f t="shared" si="33"/>
        <v>07</v>
      </c>
      <c r="M404">
        <v>1982</v>
      </c>
      <c r="N404">
        <v>19</v>
      </c>
    </row>
    <row r="405" spans="1:45" customFormat="1" ht="12.75" customHeight="1" x14ac:dyDescent="0.2">
      <c r="A405" s="24" t="str">
        <f>CONCATENATE(B405,"-",E405)</f>
        <v>11-07</v>
      </c>
      <c r="B405">
        <v>11</v>
      </c>
      <c r="C405" s="14">
        <v>6</v>
      </c>
      <c r="D405" s="71" t="str">
        <f>IF(C405=1,K!$D$1,IF(C405=2,K!$D$2,IF(C405=3,K!$D$3,IF(C405=4,K!$D$4,IF(C405=5,K!$D$5,IF(C405=6,K!$D$6,IF(C405=7,K!$D$7,IF(C405=8,K!$D$8))))))))</f>
        <v>Kultuurtehnikaprojektid</v>
      </c>
      <c r="E405" s="12" t="s">
        <v>321</v>
      </c>
      <c r="F405" s="18" t="str">
        <f>LOOKUP(E405,K!$A$1:$B$19)</f>
        <v>Meeksi vald</v>
      </c>
      <c r="G405" s="16" t="str">
        <f t="shared" si="31"/>
        <v>MV-1846</v>
      </c>
      <c r="H405" s="12" t="s">
        <v>32</v>
      </c>
      <c r="I405" s="14" t="s">
        <v>2177</v>
      </c>
      <c r="J405" s="1" t="s">
        <v>2178</v>
      </c>
      <c r="K405" s="1" t="s">
        <v>2173</v>
      </c>
      <c r="L405" s="91" t="str">
        <f t="shared" si="33"/>
        <v>07</v>
      </c>
      <c r="M405">
        <v>1989</v>
      </c>
      <c r="N405">
        <v>4</v>
      </c>
    </row>
    <row r="406" spans="1:45" customFormat="1" ht="25.5" customHeight="1" x14ac:dyDescent="0.2">
      <c r="A406" s="24" t="str">
        <f>CONCATENATE(B406,"-",E406)</f>
        <v>11-07</v>
      </c>
      <c r="B406">
        <v>11</v>
      </c>
      <c r="C406" s="14">
        <v>6</v>
      </c>
      <c r="D406" s="71" t="str">
        <f>IF(C406=1,K!$D$1,IF(C406=2,K!$D$2,IF(C406=3,K!$D$3,IF(C406=4,K!$D$4,IF(C406=5,K!$D$5,IF(C406=6,K!$D$6,IF(C406=7,K!$D$7,IF(C406=8,K!$D$8))))))))</f>
        <v>Kultuurtehnikaprojektid</v>
      </c>
      <c r="E406" s="12" t="s">
        <v>321</v>
      </c>
      <c r="F406" s="18" t="str">
        <f>LOOKUP(E406,K!$A$1:$B$19)</f>
        <v>Meeksi vald</v>
      </c>
      <c r="G406" s="16" t="str">
        <f t="shared" si="31"/>
        <v>MV-1769</v>
      </c>
      <c r="H406" s="12" t="s">
        <v>32</v>
      </c>
      <c r="I406" s="14" t="s">
        <v>2184</v>
      </c>
      <c r="J406" s="1" t="s">
        <v>2185</v>
      </c>
      <c r="K406" s="1" t="s">
        <v>2173</v>
      </c>
      <c r="L406" s="91" t="str">
        <f t="shared" si="33"/>
        <v>07</v>
      </c>
      <c r="M406">
        <v>1988</v>
      </c>
      <c r="N406">
        <v>3</v>
      </c>
      <c r="P406" t="s">
        <v>2733</v>
      </c>
    </row>
    <row r="407" spans="1:45" customFormat="1" ht="25.5" customHeight="1" x14ac:dyDescent="0.2">
      <c r="A407" s="24" t="str">
        <f t="shared" ref="A407:A450" si="34">CONCATENATE(E407,"-",B407)</f>
        <v>18-11</v>
      </c>
      <c r="B407">
        <v>11</v>
      </c>
      <c r="C407" s="9">
        <v>5</v>
      </c>
      <c r="D407" s="71" t="str">
        <f>IF(C407=1,K!$D$1,IF(C407=2,K!$D$2,IF(C407=3,K!$D$3,IF(C407=4,K!$D$4,IF(C407=5,K!$D$5,IF(C407=6,K!$D$6,IF(C407=7,K!$D$7,IF(C407=8,K!$D$8))))))))</f>
        <v>Muud maap.ehit.projektid</v>
      </c>
      <c r="E407" s="12" t="s">
        <v>332</v>
      </c>
      <c r="F407" s="18" t="str">
        <f>LOOKUP(E407,K!$A$1:$B$19)</f>
        <v>Võnnu vald</v>
      </c>
      <c r="G407" s="16" t="str">
        <f t="shared" si="31"/>
        <v>U-1121</v>
      </c>
      <c r="H407" s="12" t="s">
        <v>2527</v>
      </c>
      <c r="I407" s="14" t="s">
        <v>2616</v>
      </c>
      <c r="J407" s="1" t="s">
        <v>2617</v>
      </c>
      <c r="K407" s="1" t="s">
        <v>2614</v>
      </c>
      <c r="L407" s="91" t="str">
        <f t="shared" si="33"/>
        <v>18</v>
      </c>
      <c r="M407">
        <v>1985</v>
      </c>
      <c r="N407">
        <v>0</v>
      </c>
      <c r="P407" t="s">
        <v>3425</v>
      </c>
    </row>
    <row r="408" spans="1:45" customFormat="1" ht="12.75" customHeight="1" x14ac:dyDescent="0.2">
      <c r="A408" s="24" t="str">
        <f t="shared" si="34"/>
        <v>06-11</v>
      </c>
      <c r="B408">
        <v>11</v>
      </c>
      <c r="C408" s="9">
        <v>1</v>
      </c>
      <c r="D408" s="71" t="str">
        <f>IF(C408=1,K!$D$1,IF(C408=2,K!$D$2,IF(C408=3,K!$D$3,IF(C408=4,K!$D$4,IF(C408=5,K!$D$5,IF(C408=6,K!$D$6,IF(C408=7,K!$D$7,IF(C408=8,K!$D$8))))))))</f>
        <v>Maaparandus</v>
      </c>
      <c r="E408" s="12" t="s">
        <v>320</v>
      </c>
      <c r="F408" s="18" t="str">
        <f>LOOKUP(E408,K!$A$1:$B$19)</f>
        <v>Luunja vald</v>
      </c>
      <c r="G408" s="16" t="str">
        <f t="shared" si="31"/>
        <v>MV-413</v>
      </c>
      <c r="H408" s="12" t="s">
        <v>32</v>
      </c>
      <c r="I408" s="14" t="s">
        <v>2927</v>
      </c>
      <c r="J408" s="1" t="s">
        <v>2928</v>
      </c>
      <c r="K408" s="1" t="s">
        <v>2925</v>
      </c>
      <c r="L408" s="91" t="str">
        <f t="shared" si="33"/>
        <v>06</v>
      </c>
      <c r="M408">
        <v>1964</v>
      </c>
      <c r="N408">
        <v>6</v>
      </c>
      <c r="P408" t="s">
        <v>3460</v>
      </c>
    </row>
    <row r="409" spans="1:45" customFormat="1" ht="25.5" customHeight="1" x14ac:dyDescent="0.2">
      <c r="A409" s="24" t="str">
        <f t="shared" si="34"/>
        <v>14-11</v>
      </c>
      <c r="B409">
        <v>11</v>
      </c>
      <c r="C409" s="9">
        <v>2</v>
      </c>
      <c r="D409" s="71" t="str">
        <f>IF(C409=1,K!$D$1,IF(C409=2,K!$D$2,IF(C409=3,K!$D$3,IF(C409=4,K!$D$4,IF(C409=5,K!$D$5,IF(C409=6,K!$D$6,IF(C409=7,K!$D$7,IF(C409=8,K!$D$8))))))))</f>
        <v xml:space="preserve">Maaparanduse rek </v>
      </c>
      <c r="E409" s="12" t="s">
        <v>328</v>
      </c>
      <c r="F409" s="18" t="str">
        <f>LOOKUP(E409,K!$A$1:$B$19)</f>
        <v>Rõngu vald</v>
      </c>
      <c r="G409" s="16" t="str">
        <f t="shared" si="31"/>
        <v>MS-131</v>
      </c>
      <c r="H409" s="12" t="s">
        <v>1650</v>
      </c>
      <c r="I409" s="14" t="s">
        <v>3403</v>
      </c>
      <c r="J409" s="1" t="s">
        <v>7860</v>
      </c>
      <c r="K409" s="1" t="s">
        <v>3396</v>
      </c>
      <c r="L409" s="91" t="str">
        <f t="shared" si="33"/>
        <v>14</v>
      </c>
      <c r="M409">
        <v>1984</v>
      </c>
      <c r="N409">
        <v>4</v>
      </c>
    </row>
    <row r="410" spans="1:45" customFormat="1" ht="12.75" customHeight="1" x14ac:dyDescent="0.2">
      <c r="A410" s="24" t="str">
        <f t="shared" si="34"/>
        <v>13-11</v>
      </c>
      <c r="B410">
        <v>11</v>
      </c>
      <c r="C410" s="9">
        <v>2</v>
      </c>
      <c r="D410" s="71" t="str">
        <f>IF(C410=1,K!$D$1,IF(C410=2,K!$D$2,IF(C410=3,K!$D$3,IF(C410=4,K!$D$4,IF(C410=5,K!$D$5,IF(C410=6,K!$D$6,IF(C410=7,K!$D$7,IF(C410=8,K!$D$8))))))))</f>
        <v xml:space="preserve">Maaparanduse rek </v>
      </c>
      <c r="E410" s="12" t="s">
        <v>327</v>
      </c>
      <c r="F410" s="18" t="str">
        <f>LOOKUP(E410,K!$A$1:$B$19)</f>
        <v>Rannu vald</v>
      </c>
      <c r="G410" s="16" t="str">
        <f t="shared" si="31"/>
        <v>MV-1392</v>
      </c>
      <c r="H410" s="12" t="s">
        <v>32</v>
      </c>
      <c r="I410" s="14" t="s">
        <v>4102</v>
      </c>
      <c r="J410" s="1" t="s">
        <v>4103</v>
      </c>
      <c r="K410" s="1" t="s">
        <v>4100</v>
      </c>
      <c r="L410" s="91" t="str">
        <f t="shared" si="33"/>
        <v>13</v>
      </c>
      <c r="M410">
        <v>1981</v>
      </c>
      <c r="N410">
        <v>3</v>
      </c>
    </row>
    <row r="411" spans="1:45" customFormat="1" ht="12.75" customHeight="1" x14ac:dyDescent="0.2">
      <c r="A411" s="24" t="str">
        <f t="shared" si="34"/>
        <v>13-11</v>
      </c>
      <c r="B411">
        <v>11</v>
      </c>
      <c r="C411" s="9">
        <v>1</v>
      </c>
      <c r="D411" s="71" t="str">
        <f>IF(C411=1,K!$D$1,IF(C411=2,K!$D$2,IF(C411=3,K!$D$3,IF(C411=4,K!$D$4,IF(C411=5,K!$D$5,IF(C411=6,K!$D$6,IF(C411=7,K!$D$7,IF(C411=8,K!$D$8))))))))</f>
        <v>Maaparandus</v>
      </c>
      <c r="E411" s="12" t="s">
        <v>327</v>
      </c>
      <c r="F411" s="18" t="str">
        <f>LOOKUP(E411,K!$A$1:$B$19)</f>
        <v>Rannu vald</v>
      </c>
      <c r="G411" s="16" t="str">
        <f t="shared" si="31"/>
        <v>PP-830</v>
      </c>
      <c r="H411" s="12" t="s">
        <v>11</v>
      </c>
      <c r="I411" s="14" t="s">
        <v>4105</v>
      </c>
      <c r="J411" s="1" t="s">
        <v>4106</v>
      </c>
      <c r="K411" s="1" t="s">
        <v>4100</v>
      </c>
      <c r="L411" s="91" t="str">
        <f t="shared" si="33"/>
        <v>13</v>
      </c>
      <c r="M411">
        <v>1973</v>
      </c>
      <c r="N411">
        <v>2</v>
      </c>
      <c r="P411" t="s">
        <v>2659</v>
      </c>
    </row>
    <row r="412" spans="1:45" ht="12.75" customHeight="1" x14ac:dyDescent="0.2">
      <c r="A412" s="24" t="str">
        <f t="shared" si="34"/>
        <v>13-11</v>
      </c>
      <c r="B412">
        <v>11</v>
      </c>
      <c r="C412" s="9">
        <v>1</v>
      </c>
      <c r="D412" s="71" t="str">
        <f>IF(C412=1,K!$D$1,IF(C412=2,K!$D$2,IF(C412=3,K!$D$3,IF(C412=4,K!$D$4,IF(C412=5,K!$D$5,IF(C412=6,K!$D$6,IF(C412=7,K!$D$7,IF(C412=8,K!$D$8))))))))</f>
        <v>Maaparandus</v>
      </c>
      <c r="E412" s="12" t="s">
        <v>327</v>
      </c>
      <c r="F412" s="18" t="str">
        <f>LOOKUP(E412,K!$A$1:$B$19)</f>
        <v>Rannu vald</v>
      </c>
      <c r="G412" s="16" t="str">
        <f t="shared" si="31"/>
        <v>PP-830</v>
      </c>
      <c r="H412" s="12" t="s">
        <v>11</v>
      </c>
      <c r="I412" s="14" t="s">
        <v>4105</v>
      </c>
      <c r="J412" s="1" t="s">
        <v>4108</v>
      </c>
      <c r="K412" s="1" t="s">
        <v>4100</v>
      </c>
      <c r="L412" s="91" t="str">
        <f t="shared" si="33"/>
        <v>13</v>
      </c>
      <c r="M412">
        <v>1971</v>
      </c>
      <c r="N412">
        <v>6</v>
      </c>
      <c r="P412"/>
      <c r="Q412"/>
      <c r="R412"/>
      <c r="S412"/>
      <c r="T412"/>
      <c r="U412"/>
      <c r="V412"/>
      <c r="W412"/>
      <c r="X412"/>
      <c r="Y412"/>
      <c r="Z412"/>
      <c r="AA412"/>
      <c r="AB412"/>
      <c r="AC412"/>
      <c r="AD412"/>
      <c r="AE412"/>
      <c r="AF412"/>
      <c r="AG412"/>
      <c r="AH412"/>
      <c r="AI412"/>
      <c r="AJ412"/>
      <c r="AK412"/>
      <c r="AL412"/>
      <c r="AM412"/>
      <c r="AN412"/>
      <c r="AO412"/>
      <c r="AP412"/>
      <c r="AQ412"/>
      <c r="AR412"/>
      <c r="AS412"/>
    </row>
    <row r="413" spans="1:45" ht="12.75" customHeight="1" x14ac:dyDescent="0.2">
      <c r="A413" s="24" t="str">
        <f t="shared" si="34"/>
        <v>15-11</v>
      </c>
      <c r="B413">
        <v>11</v>
      </c>
      <c r="C413" s="9">
        <v>1</v>
      </c>
      <c r="D413" s="71" t="str">
        <f>IF(C413=1,K!$D$1,IF(C413=2,K!$D$2,IF(C413=3,K!$D$3,IF(C413=4,K!$D$4,IF(C413=5,K!$D$5,IF(C413=6,K!$D$6,IF(C413=7,K!$D$7,IF(C413=8,K!$D$8))))))))</f>
        <v>Maaparandus</v>
      </c>
      <c r="E413" s="12" t="s">
        <v>329</v>
      </c>
      <c r="F413" s="18" t="str">
        <f>LOOKUP(E413,K!$A$1:$B$19)</f>
        <v>Tartu vald</v>
      </c>
      <c r="G413" s="16" t="str">
        <f t="shared" si="31"/>
        <v>PP-7</v>
      </c>
      <c r="H413" s="12" t="s">
        <v>11</v>
      </c>
      <c r="I413" s="14" t="s">
        <v>4765</v>
      </c>
      <c r="J413" s="1" t="s">
        <v>4766</v>
      </c>
      <c r="K413" s="1" t="s">
        <v>4767</v>
      </c>
      <c r="L413" s="91" t="str">
        <f t="shared" si="33"/>
        <v>15</v>
      </c>
      <c r="M413">
        <v>1954</v>
      </c>
      <c r="N413">
        <v>5</v>
      </c>
      <c r="P413" t="s">
        <v>2245</v>
      </c>
      <c r="Q413"/>
      <c r="R413"/>
      <c r="S413"/>
      <c r="T413"/>
      <c r="U413"/>
      <c r="V413"/>
      <c r="W413"/>
      <c r="X413"/>
      <c r="Y413"/>
      <c r="Z413"/>
      <c r="AA413"/>
      <c r="AB413"/>
      <c r="AC413"/>
      <c r="AD413"/>
      <c r="AE413"/>
      <c r="AF413"/>
      <c r="AG413"/>
      <c r="AH413"/>
      <c r="AI413"/>
      <c r="AJ413"/>
      <c r="AK413"/>
      <c r="AL413"/>
      <c r="AM413"/>
      <c r="AN413"/>
      <c r="AO413"/>
      <c r="AP413"/>
      <c r="AQ413"/>
      <c r="AR413"/>
      <c r="AS413"/>
    </row>
    <row r="414" spans="1:45" ht="12.75" customHeight="1" x14ac:dyDescent="0.2">
      <c r="A414" s="24" t="str">
        <f t="shared" si="34"/>
        <v>17-11</v>
      </c>
      <c r="B414">
        <v>11</v>
      </c>
      <c r="C414" s="9">
        <v>2</v>
      </c>
      <c r="D414" s="71" t="str">
        <f>IF(C414=1,K!$D$1,IF(C414=2,K!$D$2,IF(C414=3,K!$D$3,IF(C414=4,K!$D$4,IF(C414=5,K!$D$5,IF(C414=6,K!$D$6,IF(C414=7,K!$D$7,IF(C414=8,K!$D$8))))))))</f>
        <v xml:space="preserve">Maaparanduse rek </v>
      </c>
      <c r="E414" s="12" t="s">
        <v>331</v>
      </c>
      <c r="F414" s="18" t="str">
        <f>LOOKUP(E414,K!$A$1:$B$19)</f>
        <v xml:space="preserve">Vara vald </v>
      </c>
      <c r="G414" s="16" t="str">
        <f t="shared" si="31"/>
        <v>MS-161</v>
      </c>
      <c r="H414" s="12" t="s">
        <v>1650</v>
      </c>
      <c r="I414" s="14" t="s">
        <v>4870</v>
      </c>
      <c r="J414" s="1" t="s">
        <v>4871</v>
      </c>
      <c r="K414" s="1" t="s">
        <v>4861</v>
      </c>
      <c r="L414" s="91" t="str">
        <f t="shared" si="33"/>
        <v>17</v>
      </c>
      <c r="M414">
        <v>1986</v>
      </c>
      <c r="N414">
        <v>2</v>
      </c>
      <c r="P414" t="s">
        <v>2633</v>
      </c>
      <c r="Q414"/>
      <c r="R414"/>
      <c r="S414"/>
      <c r="T414"/>
      <c r="U414"/>
      <c r="V414"/>
      <c r="W414"/>
      <c r="X414"/>
      <c r="Y414"/>
      <c r="Z414"/>
      <c r="AA414"/>
      <c r="AB414"/>
      <c r="AC414"/>
      <c r="AD414"/>
      <c r="AE414"/>
      <c r="AF414"/>
      <c r="AG414"/>
      <c r="AH414"/>
      <c r="AI414"/>
      <c r="AJ414"/>
      <c r="AK414"/>
      <c r="AL414"/>
      <c r="AM414"/>
      <c r="AN414"/>
      <c r="AO414"/>
      <c r="AP414"/>
      <c r="AQ414"/>
      <c r="AR414"/>
      <c r="AS414"/>
    </row>
    <row r="415" spans="1:45" ht="12.75" customHeight="1" x14ac:dyDescent="0.2">
      <c r="A415" s="24" t="str">
        <f t="shared" si="34"/>
        <v>15-11</v>
      </c>
      <c r="B415">
        <v>11</v>
      </c>
      <c r="C415" s="9">
        <v>1</v>
      </c>
      <c r="D415" s="71" t="str">
        <f>IF(C415=1,K!$D$1,IF(C415=2,K!$D$2,IF(C415=3,K!$D$3,IF(C415=4,K!$D$4,IF(C415=5,K!$D$5,IF(C415=6,K!$D$6,IF(C415=7,K!$D$7,IF(C415=8,K!$D$8))))))))</f>
        <v>Maaparandus</v>
      </c>
      <c r="E415" s="12" t="s">
        <v>329</v>
      </c>
      <c r="F415" s="18" t="str">
        <f>LOOKUP(E415,K!$A$1:$B$19)</f>
        <v>Tartu vald</v>
      </c>
      <c r="G415" s="16" t="str">
        <f t="shared" si="31"/>
        <v>MS-187</v>
      </c>
      <c r="H415" s="12" t="s">
        <v>1650</v>
      </c>
      <c r="I415" s="14" t="s">
        <v>4375</v>
      </c>
      <c r="J415" s="1" t="s">
        <v>4775</v>
      </c>
      <c r="K415" s="1" t="s">
        <v>4767</v>
      </c>
      <c r="L415" s="91" t="str">
        <f t="shared" si="33"/>
        <v>15</v>
      </c>
      <c r="M415">
        <v>1987</v>
      </c>
      <c r="N415">
        <v>1</v>
      </c>
      <c r="P415"/>
      <c r="Q415"/>
      <c r="R415"/>
      <c r="S415"/>
      <c r="T415"/>
      <c r="U415"/>
      <c r="V415"/>
      <c r="W415"/>
      <c r="X415"/>
      <c r="Y415"/>
      <c r="Z415"/>
      <c r="AA415"/>
      <c r="AB415"/>
      <c r="AC415"/>
      <c r="AD415"/>
      <c r="AE415"/>
      <c r="AF415"/>
      <c r="AG415"/>
      <c r="AH415"/>
      <c r="AI415"/>
      <c r="AJ415"/>
      <c r="AK415"/>
      <c r="AL415"/>
      <c r="AM415"/>
      <c r="AN415"/>
      <c r="AO415"/>
      <c r="AP415"/>
      <c r="AQ415"/>
      <c r="AR415"/>
      <c r="AS415"/>
    </row>
    <row r="416" spans="1:45" customFormat="1" ht="12.75" customHeight="1" x14ac:dyDescent="0.2">
      <c r="A416" s="24" t="str">
        <f t="shared" si="34"/>
        <v>18-11</v>
      </c>
      <c r="B416">
        <v>11</v>
      </c>
      <c r="C416" s="14">
        <v>8</v>
      </c>
      <c r="D416" s="71" t="str">
        <f>IF(C416=1,K!$D$1,IF(C416=2,K!$D$2,IF(C416=3,K!$D$3,IF(C416=4,K!$D$4,IF(C416=5,K!$D$5,IF(C416=6,K!$D$6,IF(C416=7,K!$D$7,IF(C416=8,K!$D$8))))))))</f>
        <v>Uurimistööde toimik</v>
      </c>
      <c r="E416" s="12" t="s">
        <v>332</v>
      </c>
      <c r="F416" s="18" t="str">
        <f>LOOKUP(E416,K!$A$1:$B$19)</f>
        <v>Võnnu vald</v>
      </c>
      <c r="G416" s="16" t="str">
        <f t="shared" si="31"/>
        <v>PP-1575</v>
      </c>
      <c r="H416" s="12" t="s">
        <v>11</v>
      </c>
      <c r="I416" s="14">
        <v>1575</v>
      </c>
      <c r="J416" s="1" t="s">
        <v>1109</v>
      </c>
      <c r="K416" s="1" t="s">
        <v>7045</v>
      </c>
      <c r="L416" s="91" t="str">
        <f t="shared" si="33"/>
        <v>18</v>
      </c>
      <c r="M416">
        <v>1987</v>
      </c>
      <c r="N416">
        <v>2</v>
      </c>
      <c r="P416" s="146" t="s">
        <v>7046</v>
      </c>
    </row>
    <row r="417" spans="1:45" customFormat="1" ht="12.75" customHeight="1" x14ac:dyDescent="0.2">
      <c r="A417" s="69" t="str">
        <f t="shared" si="34"/>
        <v>19-12</v>
      </c>
      <c r="B417" s="52">
        <v>12</v>
      </c>
      <c r="C417" s="70">
        <v>1</v>
      </c>
      <c r="D417" s="71" t="str">
        <f>IF(C417=1,K!$D$1,IF(C417=2,K!$D$2,IF(C417=3,K!$D$3,IF(C417=4,K!$D$4,IF(C417=5,K!$D$5,IF(C417=6,K!$D$6,IF(C417=7,K!$D$7,IF(C417=8,K!$D$8))))))))</f>
        <v>Maaparandus</v>
      </c>
      <c r="E417" s="72" t="s">
        <v>333</v>
      </c>
      <c r="F417" s="73" t="str">
        <f>LOOKUP(E417,K!$A$1:$B$19)</f>
        <v>Ülenurme vald</v>
      </c>
      <c r="G417" s="74" t="str">
        <f t="shared" si="31"/>
        <v>PP-1111</v>
      </c>
      <c r="H417" s="72" t="s">
        <v>11</v>
      </c>
      <c r="I417" s="70">
        <v>1111</v>
      </c>
      <c r="J417" s="75" t="s">
        <v>5178</v>
      </c>
      <c r="K417" s="75" t="s">
        <v>5177</v>
      </c>
      <c r="L417" s="90" t="str">
        <f t="shared" si="33"/>
        <v>19</v>
      </c>
      <c r="M417" s="52">
        <v>1975</v>
      </c>
      <c r="N417" s="52">
        <v>9</v>
      </c>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row>
    <row r="418" spans="1:45" customFormat="1" ht="12.75" customHeight="1" x14ac:dyDescent="0.2">
      <c r="A418" s="69" t="str">
        <f t="shared" si="34"/>
        <v>19-12</v>
      </c>
      <c r="B418" s="52">
        <v>12</v>
      </c>
      <c r="C418" s="76">
        <v>1</v>
      </c>
      <c r="D418" s="71" t="str">
        <f>IF(C418=1,K!$D$1,IF(C418=2,K!$D$2,IF(C418=3,K!$D$3,IF(C418=4,K!$D$4,IF(C418=5,K!$D$5,IF(C418=6,K!$D$6,IF(C418=7,K!$D$7,IF(C418=8,K!$D$8))))))))</f>
        <v>Maaparandus</v>
      </c>
      <c r="E418" s="72" t="s">
        <v>333</v>
      </c>
      <c r="F418" s="73" t="str">
        <f>LOOKUP(E418,K!$A$1:$B$19)</f>
        <v>Ülenurme vald</v>
      </c>
      <c r="G418" s="74" t="str">
        <f t="shared" si="31"/>
        <v>MW-73</v>
      </c>
      <c r="H418" s="72" t="s">
        <v>5098</v>
      </c>
      <c r="I418" s="70" t="s">
        <v>5179</v>
      </c>
      <c r="J418" s="75" t="s">
        <v>5180</v>
      </c>
      <c r="K418" s="75" t="s">
        <v>5177</v>
      </c>
      <c r="L418" s="90" t="str">
        <f t="shared" si="33"/>
        <v>19</v>
      </c>
      <c r="M418" s="52">
        <v>1958</v>
      </c>
      <c r="N418" s="52">
        <v>5</v>
      </c>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row>
    <row r="419" spans="1:45" customFormat="1" ht="12.75" customHeight="1" x14ac:dyDescent="0.2">
      <c r="A419" s="24" t="str">
        <f t="shared" si="34"/>
        <v>01-12</v>
      </c>
      <c r="B419">
        <v>12</v>
      </c>
      <c r="C419" s="14">
        <v>2</v>
      </c>
      <c r="D419" s="71" t="str">
        <f>IF(C419=1,K!$D$1,IF(C419=2,K!$D$2,IF(C419=3,K!$D$3,IF(C419=4,K!$D$4,IF(C419=5,K!$D$5,IF(C419=6,K!$D$6,IF(C419=7,K!$D$7,IF(C419=8,K!$D$8))))))))</f>
        <v xml:space="preserve">Maaparanduse rek </v>
      </c>
      <c r="E419" s="12" t="s">
        <v>291</v>
      </c>
      <c r="F419" s="18" t="str">
        <f>LOOKUP(E419,K!$A$1:$B$19)</f>
        <v>Alatskivi vald</v>
      </c>
      <c r="G419" s="16" t="str">
        <f t="shared" si="31"/>
        <v>PP-1576</v>
      </c>
      <c r="H419" s="12" t="s">
        <v>11</v>
      </c>
      <c r="I419" s="14">
        <v>1576</v>
      </c>
      <c r="J419" s="1" t="s">
        <v>1184</v>
      </c>
      <c r="K419" s="1" t="s">
        <v>1711</v>
      </c>
      <c r="L419" s="91" t="str">
        <f t="shared" si="33"/>
        <v>01</v>
      </c>
      <c r="M419">
        <v>1988</v>
      </c>
      <c r="N419">
        <v>1</v>
      </c>
      <c r="P419" t="s">
        <v>3275</v>
      </c>
    </row>
    <row r="420" spans="1:45" customFormat="1" ht="12.75" customHeight="1" x14ac:dyDescent="0.2">
      <c r="A420" s="24" t="str">
        <f t="shared" si="34"/>
        <v>01-12</v>
      </c>
      <c r="B420">
        <v>12</v>
      </c>
      <c r="C420" s="14">
        <v>2</v>
      </c>
      <c r="D420" s="71" t="str">
        <f>IF(C420=1,K!$D$1,IF(C420=2,K!$D$2,IF(C420=3,K!$D$3,IF(C420=4,K!$D$4,IF(C420=5,K!$D$5,IF(C420=6,K!$D$6,IF(C420=7,K!$D$7,IF(C420=8,K!$D$8))))))))</f>
        <v xml:space="preserve">Maaparanduse rek </v>
      </c>
      <c r="E420" s="12" t="s">
        <v>291</v>
      </c>
      <c r="F420" s="18" t="str">
        <f>LOOKUP(E420,K!$A$1:$B$19)</f>
        <v>Alatskivi vald</v>
      </c>
      <c r="G420" s="16" t="str">
        <f t="shared" si="31"/>
        <v>PP-1617</v>
      </c>
      <c r="H420" s="12" t="s">
        <v>11</v>
      </c>
      <c r="I420" s="14">
        <v>1617</v>
      </c>
      <c r="J420" s="1" t="s">
        <v>1185</v>
      </c>
      <c r="K420" s="1" t="s">
        <v>1711</v>
      </c>
      <c r="L420" s="91" t="str">
        <f t="shared" si="33"/>
        <v>01</v>
      </c>
      <c r="M420">
        <v>1989</v>
      </c>
      <c r="N420">
        <v>9</v>
      </c>
      <c r="P420" t="s">
        <v>7351</v>
      </c>
      <c r="R420" t="s">
        <v>7352</v>
      </c>
    </row>
    <row r="421" spans="1:45" customFormat="1" ht="12.75" customHeight="1" x14ac:dyDescent="0.2">
      <c r="A421" s="24" t="str">
        <f t="shared" si="34"/>
        <v>06-12</v>
      </c>
      <c r="B421">
        <v>12</v>
      </c>
      <c r="C421" s="14">
        <v>1</v>
      </c>
      <c r="D421" s="71" t="str">
        <f>IF(C421=1,K!$D$1,IF(C421=2,K!$D$2,IF(C421=3,K!$D$3,IF(C421=4,K!$D$4,IF(C421=5,K!$D$5,IF(C421=6,K!$D$6,IF(C421=7,K!$D$7,IF(C421=8,K!$D$8))))))))</f>
        <v>Maaparandus</v>
      </c>
      <c r="E421" s="12" t="s">
        <v>320</v>
      </c>
      <c r="F421" s="18" t="str">
        <f>LOOKUP(E421,K!$A$1:$B$19)</f>
        <v>Luunja vald</v>
      </c>
      <c r="G421" s="16" t="str">
        <f t="shared" si="31"/>
        <v>PP-743</v>
      </c>
      <c r="H421" s="12" t="s">
        <v>11</v>
      </c>
      <c r="I421" s="14">
        <v>743</v>
      </c>
      <c r="J421" s="1" t="s">
        <v>2935</v>
      </c>
      <c r="K421" s="1" t="s">
        <v>2930</v>
      </c>
      <c r="L421" s="91" t="str">
        <f t="shared" si="33"/>
        <v>06</v>
      </c>
      <c r="M421">
        <v>1969</v>
      </c>
      <c r="N421">
        <v>9</v>
      </c>
    </row>
    <row r="422" spans="1:45" customFormat="1" ht="12.75" customHeight="1" x14ac:dyDescent="0.2">
      <c r="A422" s="69" t="str">
        <f t="shared" si="34"/>
        <v>19-12</v>
      </c>
      <c r="B422" s="52">
        <v>12</v>
      </c>
      <c r="C422" s="76">
        <v>2</v>
      </c>
      <c r="D422" s="71" t="str">
        <f>IF(C422=1,K!$D$1,IF(C422=2,K!$D$2,IF(C422=3,K!$D$3,IF(C422=4,K!$D$4,IF(C422=5,K!$D$5,IF(C422=6,K!$D$6,IF(C422=7,K!$D$7,IF(C422=8,K!$D$8))))))))</f>
        <v xml:space="preserve">Maaparanduse rek </v>
      </c>
      <c r="E422" s="72" t="s">
        <v>333</v>
      </c>
      <c r="F422" s="73" t="str">
        <f>LOOKUP(E422,K!$A$1:$B$19)</f>
        <v>Ülenurme vald</v>
      </c>
      <c r="G422" s="74" t="str">
        <f t="shared" si="31"/>
        <v>PK-20</v>
      </c>
      <c r="H422" s="72" t="s">
        <v>34</v>
      </c>
      <c r="I422" s="70" t="s">
        <v>2635</v>
      </c>
      <c r="J422" s="75" t="s">
        <v>5181</v>
      </c>
      <c r="K422" s="75" t="s">
        <v>5177</v>
      </c>
      <c r="L422" s="90" t="str">
        <f t="shared" si="33"/>
        <v>19</v>
      </c>
      <c r="M422" s="52">
        <v>1956</v>
      </c>
      <c r="N422" s="52">
        <v>3</v>
      </c>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row>
    <row r="423" spans="1:45" customFormat="1" ht="25.5" customHeight="1" x14ac:dyDescent="0.2">
      <c r="A423" s="24" t="str">
        <f t="shared" si="34"/>
        <v>08-12</v>
      </c>
      <c r="B423">
        <v>12</v>
      </c>
      <c r="C423" s="14">
        <v>1</v>
      </c>
      <c r="D423" s="71" t="str">
        <f>IF(C423=1,K!$D$1,IF(C423=2,K!$D$2,IF(C423=3,K!$D$3,IF(C423=4,K!$D$4,IF(C423=5,K!$D$5,IF(C423=6,K!$D$6,IF(C423=7,K!$D$7,IF(C423=8,K!$D$8))))))))</f>
        <v>Maaparandus</v>
      </c>
      <c r="E423" s="12" t="s">
        <v>322</v>
      </c>
      <c r="F423" s="18" t="str">
        <f>LOOKUP(E423,K!$A$1:$B$19)</f>
        <v>Mäksa vald</v>
      </c>
      <c r="G423" s="16" t="str">
        <f t="shared" si="31"/>
        <v>PP-1519</v>
      </c>
      <c r="H423" s="12" t="s">
        <v>11</v>
      </c>
      <c r="I423" s="14">
        <v>1519</v>
      </c>
      <c r="J423" s="1" t="s">
        <v>2417</v>
      </c>
      <c r="K423" s="1" t="s">
        <v>2414</v>
      </c>
      <c r="L423" s="91" t="str">
        <f t="shared" si="33"/>
        <v>08</v>
      </c>
      <c r="M423">
        <v>1986</v>
      </c>
      <c r="N423">
        <v>12</v>
      </c>
    </row>
    <row r="424" spans="1:45" customFormat="1" ht="25.5" customHeight="1" x14ac:dyDescent="0.2">
      <c r="A424" s="24" t="str">
        <f t="shared" si="34"/>
        <v>14-12</v>
      </c>
      <c r="B424">
        <v>12</v>
      </c>
      <c r="C424" s="14">
        <v>1</v>
      </c>
      <c r="D424" s="71" t="str">
        <f>IF(C424=1,K!$D$1,IF(C424=2,K!$D$2,IF(C424=3,K!$D$3,IF(C424=4,K!$D$4,IF(C424=5,K!$D$5,IF(C424=6,K!$D$6,IF(C424=7,K!$D$7,IF(C424=8,K!$D$8))))))))</f>
        <v>Maaparandus</v>
      </c>
      <c r="E424" s="12" t="s">
        <v>328</v>
      </c>
      <c r="F424" s="18" t="str">
        <f>LOOKUP(E424,K!$A$1:$B$19)</f>
        <v>Rõngu vald</v>
      </c>
      <c r="G424" s="16" t="str">
        <f t="shared" si="31"/>
        <v>PP-258</v>
      </c>
      <c r="H424" s="12" t="s">
        <v>11</v>
      </c>
      <c r="I424" s="14">
        <v>258</v>
      </c>
      <c r="J424" s="1" t="s">
        <v>3426</v>
      </c>
      <c r="K424" s="1" t="s">
        <v>3421</v>
      </c>
      <c r="L424" s="91" t="str">
        <f t="shared" si="33"/>
        <v>14</v>
      </c>
      <c r="M424">
        <v>1961</v>
      </c>
      <c r="N424">
        <v>8</v>
      </c>
    </row>
    <row r="425" spans="1:45" customFormat="1" ht="12.75" customHeight="1" x14ac:dyDescent="0.2">
      <c r="A425" s="24" t="str">
        <f t="shared" si="34"/>
        <v>03-12</v>
      </c>
      <c r="B425">
        <v>12</v>
      </c>
      <c r="C425" s="14">
        <v>1</v>
      </c>
      <c r="D425" s="71" t="str">
        <f>IF(C425=1,K!$D$1,IF(C425=2,K!$D$2,IF(C425=3,K!$D$3,IF(C425=4,K!$D$4,IF(C425=5,K!$D$5,IF(C425=6,K!$D$6,IF(C425=7,K!$D$7,IF(C425=8,K!$D$8))))))))</f>
        <v>Maaparandus</v>
      </c>
      <c r="E425" s="12" t="s">
        <v>317</v>
      </c>
      <c r="F425" s="18" t="str">
        <f>LOOKUP(E425,K!$A$1:$B$19)</f>
        <v>Kambja vald</v>
      </c>
      <c r="G425" s="16" t="str">
        <f t="shared" si="31"/>
        <v>PP-673</v>
      </c>
      <c r="H425" s="12" t="s">
        <v>11</v>
      </c>
      <c r="I425" s="14">
        <v>673</v>
      </c>
      <c r="J425" s="1" t="s">
        <v>10</v>
      </c>
      <c r="K425" s="1" t="s">
        <v>1898</v>
      </c>
      <c r="L425" s="91" t="str">
        <f t="shared" si="33"/>
        <v>03</v>
      </c>
      <c r="M425">
        <v>1968</v>
      </c>
      <c r="N425">
        <v>9</v>
      </c>
    </row>
    <row r="426" spans="1:45" customFormat="1" ht="12.75" customHeight="1" x14ac:dyDescent="0.2">
      <c r="A426" s="24" t="str">
        <f t="shared" si="34"/>
        <v>17-12</v>
      </c>
      <c r="B426">
        <v>12</v>
      </c>
      <c r="C426" s="14">
        <v>1</v>
      </c>
      <c r="D426" s="71" t="str">
        <f>IF(C426=1,K!$D$1,IF(C426=2,K!$D$2,IF(C426=3,K!$D$3,IF(C426=4,K!$D$4,IF(C426=5,K!$D$5,IF(C426=6,K!$D$6,IF(C426=7,K!$D$7,IF(C426=8,K!$D$8))))))))</f>
        <v>Maaparandus</v>
      </c>
      <c r="E426" s="12" t="s">
        <v>331</v>
      </c>
      <c r="F426" s="18" t="str">
        <f>LOOKUP(E426,K!$A$1:$B$19)</f>
        <v xml:space="preserve">Vara vald </v>
      </c>
      <c r="G426" s="16" t="str">
        <f t="shared" si="31"/>
        <v>PP-1283</v>
      </c>
      <c r="H426" s="12" t="s">
        <v>11</v>
      </c>
      <c r="I426" s="14">
        <v>1283</v>
      </c>
      <c r="J426" s="1" t="s">
        <v>711</v>
      </c>
      <c r="K426" s="1" t="s">
        <v>4874</v>
      </c>
      <c r="L426" s="91" t="str">
        <f t="shared" si="33"/>
        <v>17</v>
      </c>
      <c r="M426">
        <v>1979</v>
      </c>
      <c r="N426">
        <v>15</v>
      </c>
      <c r="P426" t="s">
        <v>4653</v>
      </c>
    </row>
    <row r="427" spans="1:45" customFormat="1" ht="12.75" customHeight="1" x14ac:dyDescent="0.2">
      <c r="A427" s="24" t="str">
        <f t="shared" si="34"/>
        <v>15-12</v>
      </c>
      <c r="B427">
        <v>12</v>
      </c>
      <c r="C427" s="14">
        <v>1</v>
      </c>
      <c r="D427" s="71" t="str">
        <f>IF(C427=1,K!$D$1,IF(C427=2,K!$D$2,IF(C427=3,K!$D$3,IF(C427=4,K!$D$4,IF(C427=5,K!$D$5,IF(C427=6,K!$D$6,IF(C427=7,K!$D$7,IF(C427=8,K!$D$8))))))))</f>
        <v>Maaparandus</v>
      </c>
      <c r="E427" s="12" t="s">
        <v>329</v>
      </c>
      <c r="F427" s="18" t="str">
        <f>LOOKUP(E427,K!$A$1:$B$19)</f>
        <v>Tartu vald</v>
      </c>
      <c r="G427" s="16" t="str">
        <f t="shared" si="31"/>
        <v>PP-801</v>
      </c>
      <c r="H427" s="12" t="s">
        <v>11</v>
      </c>
      <c r="I427" s="14">
        <v>801</v>
      </c>
      <c r="J427" s="1" t="s">
        <v>5054</v>
      </c>
      <c r="K427" s="1" t="s">
        <v>5055</v>
      </c>
      <c r="L427" s="91" t="str">
        <f t="shared" si="33"/>
        <v>15</v>
      </c>
      <c r="M427">
        <v>1970</v>
      </c>
      <c r="N427">
        <v>7</v>
      </c>
    </row>
    <row r="428" spans="1:45" customFormat="1" ht="12.75" customHeight="1" x14ac:dyDescent="0.2">
      <c r="A428" s="24" t="str">
        <f t="shared" si="34"/>
        <v>06-12</v>
      </c>
      <c r="B428">
        <v>12</v>
      </c>
      <c r="C428" s="14">
        <v>1</v>
      </c>
      <c r="D428" s="71" t="str">
        <f>IF(C428=1,K!$D$1,IF(C428=2,K!$D$2,IF(C428=3,K!$D$3,IF(C428=4,K!$D$4,IF(C428=5,K!$D$5,IF(C428=6,K!$D$6,IF(C428=7,K!$D$7,IF(C428=8,K!$D$8))))))))</f>
        <v>Maaparandus</v>
      </c>
      <c r="E428" s="12" t="s">
        <v>320</v>
      </c>
      <c r="F428" s="18" t="str">
        <f>LOOKUP(E428,K!$A$1:$B$19)</f>
        <v>Luunja vald</v>
      </c>
      <c r="G428" s="16" t="str">
        <f t="shared" si="31"/>
        <v>MV-1259</v>
      </c>
      <c r="H428" s="12" t="s">
        <v>32</v>
      </c>
      <c r="I428" s="14" t="s">
        <v>1213</v>
      </c>
      <c r="J428" s="1" t="s">
        <v>2941</v>
      </c>
      <c r="K428" s="1" t="s">
        <v>2930</v>
      </c>
      <c r="L428" s="91" t="str">
        <f t="shared" si="33"/>
        <v>06</v>
      </c>
      <c r="M428">
        <v>1977</v>
      </c>
      <c r="N428">
        <v>2</v>
      </c>
      <c r="P428" s="28" t="s">
        <v>4963</v>
      </c>
      <c r="Q428">
        <v>3</v>
      </c>
      <c r="R428" s="28" t="s">
        <v>4964</v>
      </c>
    </row>
    <row r="429" spans="1:45" customFormat="1" ht="12.75" customHeight="1" x14ac:dyDescent="0.2">
      <c r="A429" s="24" t="str">
        <f t="shared" si="34"/>
        <v>02-12</v>
      </c>
      <c r="B429">
        <v>12</v>
      </c>
      <c r="C429" s="14">
        <v>1</v>
      </c>
      <c r="D429" s="71" t="str">
        <f>IF(C429=1,K!$D$1,IF(C429=2,K!$D$2,IF(C429=3,K!$D$3,IF(C429=4,K!$D$4,IF(C429=5,K!$D$5,IF(C429=6,K!$D$6,IF(C429=7,K!$D$7,IF(C429=8,K!$D$8))))))))</f>
        <v>Maaparandus</v>
      </c>
      <c r="E429" s="12" t="s">
        <v>294</v>
      </c>
      <c r="F429" s="18" t="str">
        <f>LOOKUP(E429,K!$A$1:$B$19)</f>
        <v>Haaslava vald</v>
      </c>
      <c r="G429" s="16" t="str">
        <f t="shared" ref="G429:G450" si="35">CONCATENATE(H429,"-",I429)</f>
        <v>MV-695</v>
      </c>
      <c r="H429" s="12" t="s">
        <v>32</v>
      </c>
      <c r="I429" s="14">
        <v>695</v>
      </c>
      <c r="J429" s="1" t="s">
        <v>2011</v>
      </c>
      <c r="K429" s="1" t="s">
        <v>2012</v>
      </c>
      <c r="L429" s="91" t="str">
        <f t="shared" si="33"/>
        <v>02</v>
      </c>
      <c r="M429">
        <v>1969</v>
      </c>
      <c r="N429">
        <v>3</v>
      </c>
    </row>
    <row r="430" spans="1:45" customFormat="1" ht="12.75" customHeight="1" x14ac:dyDescent="0.2">
      <c r="A430" s="24" t="str">
        <f t="shared" si="34"/>
        <v>18-12</v>
      </c>
      <c r="B430">
        <v>12</v>
      </c>
      <c r="C430" s="14">
        <v>1</v>
      </c>
      <c r="D430" s="71" t="str">
        <f>IF(C430=1,K!$D$1,IF(C430=2,K!$D$2,IF(C430=3,K!$D$3,IF(C430=4,K!$D$4,IF(C430=5,K!$D$5,IF(C430=6,K!$D$6,IF(C430=7,K!$D$7,IF(C430=8,K!$D$8))))))))</f>
        <v>Maaparandus</v>
      </c>
      <c r="E430" s="12" t="s">
        <v>332</v>
      </c>
      <c r="F430" s="18" t="str">
        <f>LOOKUP(E430,K!$A$1:$B$19)</f>
        <v>Võnnu vald</v>
      </c>
      <c r="G430" s="16" t="str">
        <f t="shared" si="35"/>
        <v>PP-158</v>
      </c>
      <c r="H430" s="12" t="s">
        <v>11</v>
      </c>
      <c r="I430" s="14">
        <v>158</v>
      </c>
      <c r="J430" t="s">
        <v>2619</v>
      </c>
      <c r="K430" t="s">
        <v>2620</v>
      </c>
      <c r="L430" s="91" t="str">
        <f t="shared" ref="L430:L450" si="36">E430</f>
        <v>18</v>
      </c>
      <c r="M430">
        <v>1960</v>
      </c>
      <c r="N430">
        <v>5</v>
      </c>
      <c r="P430" t="s">
        <v>3475</v>
      </c>
    </row>
    <row r="431" spans="1:45" customFormat="1" ht="25.5" customHeight="1" x14ac:dyDescent="0.2">
      <c r="A431" s="24" t="str">
        <f t="shared" si="34"/>
        <v>07-12</v>
      </c>
      <c r="B431">
        <v>12</v>
      </c>
      <c r="C431" s="14">
        <v>1</v>
      </c>
      <c r="D431" s="71" t="str">
        <f>IF(C431=1,K!$D$1,IF(C431=2,K!$D$2,IF(C431=3,K!$D$3,IF(C431=4,K!$D$4,IF(C431=5,K!$D$5,IF(C431=6,K!$D$6,IF(C431=7,K!$D$7,IF(C431=8,K!$D$8))))))))</f>
        <v>Maaparandus</v>
      </c>
      <c r="E431" s="12" t="s">
        <v>321</v>
      </c>
      <c r="F431" s="18" t="str">
        <f>LOOKUP(E431,K!$A$1:$B$19)</f>
        <v>Meeksi vald</v>
      </c>
      <c r="G431" s="16" t="str">
        <f t="shared" si="35"/>
        <v>PP-616</v>
      </c>
      <c r="H431" s="12" t="s">
        <v>11</v>
      </c>
      <c r="I431" s="14">
        <v>616</v>
      </c>
      <c r="J431" t="s">
        <v>2276</v>
      </c>
      <c r="K431" t="s">
        <v>2274</v>
      </c>
      <c r="L431" s="91" t="str">
        <f t="shared" si="36"/>
        <v>07</v>
      </c>
      <c r="M431">
        <v>1968</v>
      </c>
      <c r="N431">
        <v>8</v>
      </c>
      <c r="P431" t="s">
        <v>2252</v>
      </c>
    </row>
    <row r="432" spans="1:45" customFormat="1" ht="12.75" customHeight="1" x14ac:dyDescent="0.2">
      <c r="A432" s="24" t="str">
        <f t="shared" si="34"/>
        <v>05-12</v>
      </c>
      <c r="B432">
        <v>12</v>
      </c>
      <c r="C432" s="14">
        <v>2</v>
      </c>
      <c r="D432" s="71" t="str">
        <f>IF(C432=1,K!$D$1,IF(C432=2,K!$D$2,IF(C432=3,K!$D$3,IF(C432=4,K!$D$4,IF(C432=5,K!$D$5,IF(C432=6,K!$D$6,IF(C432=7,K!$D$7,IF(C432=8,K!$D$8))))))))</f>
        <v xml:space="preserve">Maaparanduse rek </v>
      </c>
      <c r="E432" s="12" t="s">
        <v>319</v>
      </c>
      <c r="F432" s="18" t="str">
        <f>LOOKUP(E432,K!$A$1:$B$19)</f>
        <v xml:space="preserve">Laeva vald </v>
      </c>
      <c r="G432" s="16" t="str">
        <f t="shared" si="35"/>
        <v>PP-1692</v>
      </c>
      <c r="H432" s="12" t="s">
        <v>11</v>
      </c>
      <c r="I432" s="14">
        <v>1692</v>
      </c>
      <c r="J432" s="1" t="s">
        <v>3721</v>
      </c>
      <c r="K432" s="1" t="s">
        <v>3720</v>
      </c>
      <c r="L432" s="91" t="str">
        <f t="shared" si="36"/>
        <v>05</v>
      </c>
      <c r="M432">
        <v>1997</v>
      </c>
      <c r="N432">
        <v>9</v>
      </c>
      <c r="P432" t="s">
        <v>4778</v>
      </c>
      <c r="Q432">
        <v>1</v>
      </c>
      <c r="R432" t="s">
        <v>4779</v>
      </c>
    </row>
    <row r="433" spans="1:45" customFormat="1" ht="12.75" customHeight="1" x14ac:dyDescent="0.2">
      <c r="A433" s="24" t="str">
        <f t="shared" si="34"/>
        <v>15-12</v>
      </c>
      <c r="B433">
        <v>12</v>
      </c>
      <c r="C433" s="14">
        <v>1</v>
      </c>
      <c r="D433" s="71" t="str">
        <f>IF(C433=1,K!$D$1,IF(C433=2,K!$D$2,IF(C433=3,K!$D$3,IF(C433=4,K!$D$4,IF(C433=5,K!$D$5,IF(C433=6,K!$D$6,IF(C433=7,K!$D$7,IF(C433=8,K!$D$8))))))))</f>
        <v>Maaparandus</v>
      </c>
      <c r="E433" s="12" t="s">
        <v>329</v>
      </c>
      <c r="F433" s="18" t="str">
        <f>LOOKUP(E433,K!$A$1:$B$19)</f>
        <v>Tartu vald</v>
      </c>
      <c r="G433" s="16" t="str">
        <f t="shared" si="35"/>
        <v>PP-1626</v>
      </c>
      <c r="H433" s="12" t="s">
        <v>11</v>
      </c>
      <c r="I433" s="14">
        <v>1626</v>
      </c>
      <c r="J433" s="1" t="s">
        <v>1553</v>
      </c>
      <c r="K433" s="1" t="s">
        <v>1850</v>
      </c>
      <c r="L433" s="91" t="str">
        <f t="shared" si="36"/>
        <v>15</v>
      </c>
      <c r="M433">
        <v>1989</v>
      </c>
      <c r="N433">
        <v>6</v>
      </c>
    </row>
    <row r="434" spans="1:45" customFormat="1" ht="25.5" customHeight="1" x14ac:dyDescent="0.2">
      <c r="A434" s="24" t="str">
        <f t="shared" si="34"/>
        <v>12-12</v>
      </c>
      <c r="B434">
        <v>12</v>
      </c>
      <c r="C434" s="14">
        <v>1</v>
      </c>
      <c r="D434" s="71" t="str">
        <f>IF(C434=1,K!$D$1,IF(C434=2,K!$D$2,IF(C434=3,K!$D$3,IF(C434=4,K!$D$4,IF(C434=5,K!$D$5,IF(C434=6,K!$D$6,IF(C434=7,K!$D$7,IF(C434=8,K!$D$8))))))))</f>
        <v>Maaparandus</v>
      </c>
      <c r="E434" s="12" t="s">
        <v>326</v>
      </c>
      <c r="F434" s="18" t="str">
        <f>LOOKUP(E434,K!$A$1:$B$19)</f>
        <v>Puhja vald</v>
      </c>
      <c r="G434" s="16" t="str">
        <f t="shared" si="35"/>
        <v>PP-784</v>
      </c>
      <c r="H434" s="12" t="s">
        <v>11</v>
      </c>
      <c r="I434" s="14">
        <v>784</v>
      </c>
      <c r="J434" s="1" t="s">
        <v>3691</v>
      </c>
      <c r="K434" s="1" t="s">
        <v>3690</v>
      </c>
      <c r="L434" s="91" t="str">
        <f t="shared" si="36"/>
        <v>12</v>
      </c>
      <c r="M434">
        <v>1970</v>
      </c>
      <c r="O434">
        <v>1</v>
      </c>
      <c r="P434" t="s">
        <v>4841</v>
      </c>
      <c r="Q434">
        <v>3</v>
      </c>
      <c r="R434" t="s">
        <v>4842</v>
      </c>
    </row>
    <row r="435" spans="1:45" customFormat="1" ht="25.5" customHeight="1" x14ac:dyDescent="0.2">
      <c r="A435" s="24" t="str">
        <f t="shared" si="34"/>
        <v>04-12</v>
      </c>
      <c r="B435">
        <v>12</v>
      </c>
      <c r="C435" s="14">
        <v>1</v>
      </c>
      <c r="D435" s="71" t="str">
        <f>IF(C435=1,K!$D$1,IF(C435=2,K!$D$2,IF(C435=3,K!$D$3,IF(C435=4,K!$D$4,IF(C435=5,K!$D$5,IF(C435=6,K!$D$6,IF(C435=7,K!$D$7,IF(C435=8,K!$D$8))))))))</f>
        <v>Maaparandus</v>
      </c>
      <c r="E435" s="12" t="s">
        <v>318</v>
      </c>
      <c r="F435" s="18" t="str">
        <f>LOOKUP(E435,K!$A$1:$B$19)</f>
        <v>Konguta vald</v>
      </c>
      <c r="G435" s="16" t="str">
        <f t="shared" si="35"/>
        <v>PP-339</v>
      </c>
      <c r="H435" s="12" t="s">
        <v>11</v>
      </c>
      <c r="I435" s="14">
        <v>339</v>
      </c>
      <c r="J435" s="1" t="s">
        <v>3227</v>
      </c>
      <c r="K435" s="1" t="s">
        <v>3228</v>
      </c>
      <c r="L435" s="91" t="str">
        <f t="shared" si="36"/>
        <v>04</v>
      </c>
      <c r="M435">
        <v>1963</v>
      </c>
      <c r="N435">
        <v>5</v>
      </c>
      <c r="P435">
        <v>67269</v>
      </c>
      <c r="Q435">
        <v>2</v>
      </c>
      <c r="R435" t="s">
        <v>4854</v>
      </c>
    </row>
    <row r="436" spans="1:45" customFormat="1" ht="12.75" customHeight="1" x14ac:dyDescent="0.2">
      <c r="A436" s="24" t="str">
        <f t="shared" si="34"/>
        <v>09-12</v>
      </c>
      <c r="B436">
        <v>12</v>
      </c>
      <c r="C436" s="14">
        <v>6</v>
      </c>
      <c r="D436" s="71" t="str">
        <f>IF(C436=1,K!$D$1,IF(C436=2,K!$D$2,IF(C436=3,K!$D$3,IF(C436=4,K!$D$4,IF(C436=5,K!$D$5,IF(C436=6,K!$D$6,IF(C436=7,K!$D$7,IF(C436=8,K!$D$8))))))))</f>
        <v>Kultuurtehnikaprojektid</v>
      </c>
      <c r="E436" s="12" t="s">
        <v>323</v>
      </c>
      <c r="F436" s="18" t="str">
        <f>LOOKUP(E436,K!$A$1:$B$19)</f>
        <v>Nõo vald</v>
      </c>
      <c r="G436" s="16" t="str">
        <f t="shared" si="35"/>
        <v>MV-1458</v>
      </c>
      <c r="H436" s="12" t="s">
        <v>32</v>
      </c>
      <c r="I436" s="14">
        <v>1458</v>
      </c>
      <c r="J436" s="1" t="s">
        <v>3823</v>
      </c>
      <c r="K436" s="1" t="s">
        <v>3824</v>
      </c>
      <c r="L436" s="91" t="str">
        <f t="shared" si="36"/>
        <v>09</v>
      </c>
      <c r="M436">
        <v>1982</v>
      </c>
      <c r="N436">
        <v>3</v>
      </c>
    </row>
    <row r="437" spans="1:45" customFormat="1" ht="25.5" customHeight="1" x14ac:dyDescent="0.2">
      <c r="A437" s="24" t="str">
        <f t="shared" si="34"/>
        <v>09-12</v>
      </c>
      <c r="B437">
        <v>12</v>
      </c>
      <c r="C437" s="14">
        <v>6</v>
      </c>
      <c r="D437" s="71" t="str">
        <f>IF(C437=1,K!$D$1,IF(C437=2,K!$D$2,IF(C437=3,K!$D$3,IF(C437=4,K!$D$4,IF(C437=5,K!$D$5,IF(C437=6,K!$D$6,IF(C437=7,K!$D$7,IF(C437=8,K!$D$8))))))))</f>
        <v>Kultuurtehnikaprojektid</v>
      </c>
      <c r="E437" s="12" t="s">
        <v>323</v>
      </c>
      <c r="F437" s="18" t="str">
        <f>LOOKUP(E437,K!$A$1:$B$19)</f>
        <v>Nõo vald</v>
      </c>
      <c r="G437" s="16" t="str">
        <f t="shared" si="35"/>
        <v>MV-1470</v>
      </c>
      <c r="H437" s="12" t="s">
        <v>32</v>
      </c>
      <c r="I437" s="14">
        <v>1470</v>
      </c>
      <c r="J437" s="1" t="s">
        <v>3829</v>
      </c>
      <c r="K437" s="1" t="s">
        <v>3827</v>
      </c>
      <c r="L437" s="91" t="str">
        <f t="shared" si="36"/>
        <v>09</v>
      </c>
      <c r="M437">
        <v>1982</v>
      </c>
      <c r="N437">
        <v>4</v>
      </c>
      <c r="P437">
        <v>67160</v>
      </c>
    </row>
    <row r="438" spans="1:45" customFormat="1" ht="12.75" customHeight="1" x14ac:dyDescent="0.2">
      <c r="A438" s="24" t="str">
        <f t="shared" si="34"/>
        <v>03-12</v>
      </c>
      <c r="B438">
        <v>12</v>
      </c>
      <c r="C438" s="14">
        <v>6</v>
      </c>
      <c r="D438" s="71" t="str">
        <f>IF(C438=1,K!$D$1,IF(C438=2,K!$D$2,IF(C438=3,K!$D$3,IF(C438=4,K!$D$4,IF(C438=5,K!$D$5,IF(C438=6,K!$D$6,IF(C438=7,K!$D$7,IF(C438=8,K!$D$8))))))))</f>
        <v>Kultuurtehnikaprojektid</v>
      </c>
      <c r="E438" s="12" t="s">
        <v>317</v>
      </c>
      <c r="F438" s="18" t="str">
        <f>LOOKUP(E438,K!$A$1:$B$19)</f>
        <v>Kambja vald</v>
      </c>
      <c r="G438" s="16" t="str">
        <f t="shared" si="35"/>
        <v>MV-1840</v>
      </c>
      <c r="H438" s="12" t="s">
        <v>32</v>
      </c>
      <c r="I438" s="14">
        <v>1840</v>
      </c>
      <c r="J438" s="1" t="s">
        <v>197</v>
      </c>
      <c r="K438" s="1" t="s">
        <v>1898</v>
      </c>
      <c r="L438" s="91" t="str">
        <f t="shared" si="36"/>
        <v>03</v>
      </c>
      <c r="M438">
        <v>1989</v>
      </c>
      <c r="N438">
        <v>3</v>
      </c>
    </row>
    <row r="439" spans="1:45" customFormat="1" ht="25.5" customHeight="1" x14ac:dyDescent="0.2">
      <c r="A439" s="24" t="str">
        <f t="shared" si="34"/>
        <v>01-12</v>
      </c>
      <c r="B439">
        <v>12</v>
      </c>
      <c r="C439" s="14">
        <v>2</v>
      </c>
      <c r="D439" s="71" t="str">
        <f>IF(C439=1,K!$D$1,IF(C439=2,K!$D$2,IF(C439=3,K!$D$3,IF(C439=4,K!$D$4,IF(C439=5,K!$D$5,IF(C439=6,K!$D$6,IF(C439=7,K!$D$7,IF(C439=8,K!$D$8))))))))</f>
        <v xml:space="preserve">Maaparanduse rek </v>
      </c>
      <c r="E439" s="12" t="s">
        <v>291</v>
      </c>
      <c r="F439" s="18" t="str">
        <f>LOOKUP(E439,K!$A$1:$B$19)</f>
        <v>Alatskivi vald</v>
      </c>
      <c r="G439" s="16" t="str">
        <f t="shared" si="35"/>
        <v>PP-1617 EG</v>
      </c>
      <c r="H439" s="12" t="s">
        <v>11</v>
      </c>
      <c r="I439" s="14" t="s">
        <v>1712</v>
      </c>
      <c r="J439" s="1" t="s">
        <v>1781</v>
      </c>
      <c r="K439" s="1" t="s">
        <v>1711</v>
      </c>
      <c r="L439" s="91" t="str">
        <f t="shared" si="36"/>
        <v>01</v>
      </c>
      <c r="M439">
        <v>1988</v>
      </c>
      <c r="N439">
        <v>12</v>
      </c>
      <c r="P439">
        <v>67158</v>
      </c>
    </row>
    <row r="440" spans="1:45" customFormat="1" ht="12.75" customHeight="1" x14ac:dyDescent="0.2">
      <c r="A440" s="24" t="str">
        <f t="shared" si="34"/>
        <v>01-12</v>
      </c>
      <c r="B440">
        <v>12</v>
      </c>
      <c r="C440" s="14">
        <v>2</v>
      </c>
      <c r="D440" s="71" t="str">
        <f>IF(C440=1,K!$D$1,IF(C440=2,K!$D$2,IF(C440=3,K!$D$3,IF(C440=4,K!$D$4,IF(C440=5,K!$D$5,IF(C440=6,K!$D$6,IF(C440=7,K!$D$7,IF(C440=8,K!$D$8))))))))</f>
        <v xml:space="preserve">Maaparanduse rek </v>
      </c>
      <c r="E440" s="12" t="s">
        <v>291</v>
      </c>
      <c r="F440" s="18" t="str">
        <f>LOOKUP(E440,K!$A$1:$B$19)</f>
        <v>Alatskivi vald</v>
      </c>
      <c r="G440" s="16" t="str">
        <f t="shared" si="35"/>
        <v>PP-1476 eP</v>
      </c>
      <c r="H440" s="12" t="s">
        <v>11</v>
      </c>
      <c r="I440" s="14" t="s">
        <v>1714</v>
      </c>
      <c r="J440" s="1" t="s">
        <v>1713</v>
      </c>
      <c r="K440" s="1" t="s">
        <v>1711</v>
      </c>
      <c r="L440" s="91" t="str">
        <f t="shared" si="36"/>
        <v>01</v>
      </c>
      <c r="M440">
        <v>1988</v>
      </c>
      <c r="N440">
        <v>1</v>
      </c>
      <c r="P440">
        <v>68125</v>
      </c>
    </row>
    <row r="441" spans="1:45" customFormat="1" ht="12.75" customHeight="1" x14ac:dyDescent="0.2">
      <c r="A441" s="24" t="str">
        <f t="shared" si="34"/>
        <v>07-12</v>
      </c>
      <c r="B441">
        <v>12</v>
      </c>
      <c r="C441" s="14">
        <v>1</v>
      </c>
      <c r="D441" s="71" t="str">
        <f>IF(C441=1,K!$D$1,IF(C441=2,K!$D$2,IF(C441=3,K!$D$3,IF(C441=4,K!$D$4,IF(C441=5,K!$D$5,IF(C441=6,K!$D$6,IF(C441=7,K!$D$7,IF(C441=8,K!$D$8))))))))</f>
        <v>Maaparandus</v>
      </c>
      <c r="E441" s="12" t="s">
        <v>321</v>
      </c>
      <c r="F441" s="18" t="str">
        <f>LOOKUP(E441,K!$A$1:$B$19)</f>
        <v>Meeksi vald</v>
      </c>
      <c r="G441" s="16" t="str">
        <f t="shared" si="35"/>
        <v>PP-616a</v>
      </c>
      <c r="H441" s="12" t="s">
        <v>11</v>
      </c>
      <c r="I441" s="14" t="s">
        <v>2272</v>
      </c>
      <c r="J441" s="1" t="s">
        <v>2273</v>
      </c>
      <c r="K441" s="1" t="s">
        <v>2274</v>
      </c>
      <c r="L441" s="91" t="str">
        <f t="shared" si="36"/>
        <v>07</v>
      </c>
      <c r="M441">
        <v>1971</v>
      </c>
      <c r="N441">
        <v>4</v>
      </c>
    </row>
    <row r="442" spans="1:45" customFormat="1" ht="25.5" customHeight="1" x14ac:dyDescent="0.2">
      <c r="A442" s="24" t="str">
        <f t="shared" si="34"/>
        <v>07-12</v>
      </c>
      <c r="B442">
        <v>12</v>
      </c>
      <c r="C442" s="14">
        <v>2</v>
      </c>
      <c r="D442" s="71" t="str">
        <f>IF(C442=1,K!$D$1,IF(C442=2,K!$D$2,IF(C442=3,K!$D$3,IF(C442=4,K!$D$4,IF(C442=5,K!$D$5,IF(C442=6,K!$D$6,IF(C442=7,K!$D$7,IF(C442=8,K!$D$8))))))))</f>
        <v xml:space="preserve">Maaparanduse rek </v>
      </c>
      <c r="E442" s="12" t="s">
        <v>321</v>
      </c>
      <c r="F442" s="18" t="str">
        <f>LOOKUP(E442,K!$A$1:$B$19)</f>
        <v>Meeksi vald</v>
      </c>
      <c r="G442" s="16" t="str">
        <f t="shared" si="35"/>
        <v>MS-63</v>
      </c>
      <c r="H442" s="12" t="s">
        <v>1650</v>
      </c>
      <c r="I442" s="14" t="s">
        <v>2278</v>
      </c>
      <c r="J442" s="1" t="s">
        <v>2279</v>
      </c>
      <c r="K442" s="1" t="s">
        <v>2274</v>
      </c>
      <c r="L442" s="91" t="str">
        <f t="shared" si="36"/>
        <v>07</v>
      </c>
      <c r="M442">
        <v>1981</v>
      </c>
      <c r="N442">
        <v>2</v>
      </c>
    </row>
    <row r="443" spans="1:45" customFormat="1" ht="25.5" customHeight="1" x14ac:dyDescent="0.2">
      <c r="A443" s="24" t="str">
        <f t="shared" si="34"/>
        <v>06-12</v>
      </c>
      <c r="B443">
        <v>12</v>
      </c>
      <c r="C443" s="9">
        <v>2</v>
      </c>
      <c r="D443" s="71" t="str">
        <f>IF(C443=1,K!$D$1,IF(C443=2,K!$D$2,IF(C443=3,K!$D$3,IF(C443=4,K!$D$4,IF(C443=5,K!$D$5,IF(C443=6,K!$D$6,IF(C443=7,K!$D$7,IF(C443=8,K!$D$8))))))))</f>
        <v xml:space="preserve">Maaparanduse rek </v>
      </c>
      <c r="E443" s="12" t="s">
        <v>320</v>
      </c>
      <c r="F443" s="18" t="str">
        <f>LOOKUP(E443,K!$A$1:$B$19)</f>
        <v>Luunja vald</v>
      </c>
      <c r="G443" s="16" t="str">
        <f t="shared" si="35"/>
        <v>MS-121</v>
      </c>
      <c r="H443" s="12" t="s">
        <v>1650</v>
      </c>
      <c r="I443" s="14" t="s">
        <v>2932</v>
      </c>
      <c r="J443" s="1" t="s">
        <v>2933</v>
      </c>
      <c r="K443" s="1" t="s">
        <v>2930</v>
      </c>
      <c r="L443" s="91" t="str">
        <f t="shared" si="36"/>
        <v>06</v>
      </c>
      <c r="M443">
        <v>1983</v>
      </c>
      <c r="N443">
        <v>2</v>
      </c>
    </row>
    <row r="444" spans="1:45" ht="12.75" customHeight="1" x14ac:dyDescent="0.2">
      <c r="A444" s="24" t="str">
        <f t="shared" si="34"/>
        <v>06-12</v>
      </c>
      <c r="B444">
        <v>12</v>
      </c>
      <c r="C444" s="9">
        <v>1</v>
      </c>
      <c r="D444" s="71" t="str">
        <f>IF(C444=1,K!$D$1,IF(C444=2,K!$D$2,IF(C444=3,K!$D$3,IF(C444=4,K!$D$4,IF(C444=5,K!$D$5,IF(C444=6,K!$D$6,IF(C444=7,K!$D$7,IF(C444=8,K!$D$8))))))))</f>
        <v>Maaparandus</v>
      </c>
      <c r="E444" s="12" t="s">
        <v>320</v>
      </c>
      <c r="F444" s="18" t="str">
        <f>LOOKUP(E444,K!$A$1:$B$19)</f>
        <v>Luunja vald</v>
      </c>
      <c r="G444" s="16" t="str">
        <f t="shared" si="35"/>
        <v>PP-743 ÜP</v>
      </c>
      <c r="H444" s="12" t="s">
        <v>11</v>
      </c>
      <c r="I444" s="14" t="s">
        <v>2936</v>
      </c>
      <c r="J444" s="1" t="s">
        <v>2937</v>
      </c>
      <c r="K444" s="1" t="s">
        <v>2930</v>
      </c>
      <c r="L444" s="91" t="str">
        <f t="shared" si="36"/>
        <v>06</v>
      </c>
      <c r="M444">
        <v>1972</v>
      </c>
      <c r="N444">
        <v>9</v>
      </c>
      <c r="P444"/>
      <c r="Q444"/>
      <c r="R444"/>
      <c r="S444"/>
      <c r="T444"/>
      <c r="U444"/>
      <c r="V444"/>
      <c r="W444"/>
      <c r="X444"/>
      <c r="Y444"/>
      <c r="Z444"/>
      <c r="AA444"/>
      <c r="AB444"/>
      <c r="AC444"/>
      <c r="AD444"/>
      <c r="AE444"/>
      <c r="AF444"/>
      <c r="AG444"/>
      <c r="AH444"/>
      <c r="AI444"/>
      <c r="AJ444"/>
      <c r="AK444"/>
      <c r="AL444"/>
      <c r="AM444"/>
      <c r="AN444"/>
      <c r="AO444"/>
      <c r="AP444"/>
      <c r="AQ444"/>
      <c r="AR444"/>
      <c r="AS444"/>
    </row>
    <row r="445" spans="1:45" customFormat="1" ht="25.5" customHeight="1" x14ac:dyDescent="0.2">
      <c r="A445" s="24" t="str">
        <f t="shared" si="34"/>
        <v>12-12</v>
      </c>
      <c r="B445">
        <v>12</v>
      </c>
      <c r="C445" s="9">
        <v>1</v>
      </c>
      <c r="D445" s="71" t="str">
        <f>IF(C445=1,K!$D$1,IF(C445=2,K!$D$2,IF(C445=3,K!$D$3,IF(C445=4,K!$D$4,IF(C445=5,K!$D$5,IF(C445=6,K!$D$6,IF(C445=7,K!$D$7,IF(C445=8,K!$D$8))))))))</f>
        <v>Maaparandus</v>
      </c>
      <c r="E445" s="12" t="s">
        <v>326</v>
      </c>
      <c r="F445" s="18" t="str">
        <f>LOOKUP(E445,K!$A$1:$B$19)</f>
        <v>Puhja vald</v>
      </c>
      <c r="G445" s="16" t="str">
        <f t="shared" si="35"/>
        <v>MV-121</v>
      </c>
      <c r="H445" s="12" t="s">
        <v>32</v>
      </c>
      <c r="I445" s="14" t="s">
        <v>2932</v>
      </c>
      <c r="J445" s="1" t="s">
        <v>3692</v>
      </c>
      <c r="K445" s="1" t="s">
        <v>3690</v>
      </c>
      <c r="L445" s="91" t="str">
        <f t="shared" si="36"/>
        <v>12</v>
      </c>
      <c r="M445">
        <v>1959</v>
      </c>
      <c r="N445">
        <v>8</v>
      </c>
    </row>
    <row r="446" spans="1:45" customFormat="1" ht="12.75" customHeight="1" x14ac:dyDescent="0.2">
      <c r="A446" s="24" t="str">
        <f t="shared" si="34"/>
        <v>14-12</v>
      </c>
      <c r="B446">
        <v>12</v>
      </c>
      <c r="C446" s="9">
        <v>2</v>
      </c>
      <c r="D446" s="71" t="str">
        <f>IF(C446=1,K!$D$1,IF(C446=2,K!$D$2,IF(C446=3,K!$D$3,IF(C446=4,K!$D$4,IF(C446=5,K!$D$5,IF(C446=6,K!$D$6,IF(C446=7,K!$D$7,IF(C446=8,K!$D$8))))))))</f>
        <v xml:space="preserve">Maaparanduse rek </v>
      </c>
      <c r="E446" s="12" t="s">
        <v>328</v>
      </c>
      <c r="F446" s="18" t="str">
        <f>LOOKUP(E446,K!$A$1:$B$19)</f>
        <v>Rõngu vald</v>
      </c>
      <c r="G446" s="16" t="str">
        <f t="shared" si="35"/>
        <v>MS-217</v>
      </c>
      <c r="H446" s="12" t="s">
        <v>1650</v>
      </c>
      <c r="I446" s="14" t="s">
        <v>3419</v>
      </c>
      <c r="J446" s="1" t="s">
        <v>3420</v>
      </c>
      <c r="K446" s="1" t="s">
        <v>3421</v>
      </c>
      <c r="L446" s="91" t="str">
        <f t="shared" si="36"/>
        <v>14</v>
      </c>
      <c r="M446">
        <v>1989</v>
      </c>
      <c r="N446">
        <v>6</v>
      </c>
    </row>
    <row r="447" spans="1:45" customFormat="1" ht="12.75" customHeight="1" x14ac:dyDescent="0.2">
      <c r="A447" s="24" t="str">
        <f t="shared" si="34"/>
        <v>13-12</v>
      </c>
      <c r="B447">
        <v>12</v>
      </c>
      <c r="C447" s="9">
        <v>1</v>
      </c>
      <c r="D447" s="71" t="str">
        <f>IF(C447=1,K!$D$1,IF(C447=2,K!$D$2,IF(C447=3,K!$D$3,IF(C447=4,K!$D$4,IF(C447=5,K!$D$5,IF(C447=6,K!$D$6,IF(C447=7,K!$D$7,IF(C447=8,K!$D$8))))))))</f>
        <v>Maaparandus</v>
      </c>
      <c r="E447" s="12" t="s">
        <v>327</v>
      </c>
      <c r="F447" s="18" t="str">
        <f>LOOKUP(E447,K!$A$1:$B$19)</f>
        <v>Rannu vald</v>
      </c>
      <c r="G447" s="16" t="str">
        <f t="shared" si="35"/>
        <v>PP-798</v>
      </c>
      <c r="H447" s="12" t="s">
        <v>11</v>
      </c>
      <c r="I447" s="14" t="s">
        <v>4111</v>
      </c>
      <c r="J447" s="1" t="s">
        <v>4112</v>
      </c>
      <c r="K447" s="1" t="s">
        <v>4113</v>
      </c>
      <c r="L447" s="91" t="str">
        <f t="shared" si="36"/>
        <v>13</v>
      </c>
      <c r="M447">
        <v>1960</v>
      </c>
      <c r="N447">
        <v>6</v>
      </c>
    </row>
    <row r="448" spans="1:45" customFormat="1" ht="12.75" customHeight="1" x14ac:dyDescent="0.2">
      <c r="A448" s="24" t="str">
        <f t="shared" si="34"/>
        <v>13-12</v>
      </c>
      <c r="B448">
        <v>12</v>
      </c>
      <c r="C448" s="9">
        <v>1</v>
      </c>
      <c r="D448" s="71" t="str">
        <f>IF(C448=1,K!$D$1,IF(C448=2,K!$D$2,IF(C448=3,K!$D$3,IF(C448=4,K!$D$4,IF(C448=5,K!$D$5,IF(C448=6,K!$D$6,IF(C448=7,K!$D$7,IF(C448=8,K!$D$8))))))))</f>
        <v>Maaparandus</v>
      </c>
      <c r="E448" s="12" t="s">
        <v>327</v>
      </c>
      <c r="F448" s="18" t="str">
        <f>LOOKUP(E448,K!$A$1:$B$19)</f>
        <v>Rannu vald</v>
      </c>
      <c r="G448" s="16" t="str">
        <f t="shared" si="35"/>
        <v>PP-849</v>
      </c>
      <c r="H448" s="12" t="s">
        <v>11</v>
      </c>
      <c r="I448" s="14" t="s">
        <v>4114</v>
      </c>
      <c r="J448" s="1" t="s">
        <v>4115</v>
      </c>
      <c r="K448" s="1" t="s">
        <v>4116</v>
      </c>
      <c r="L448" s="91" t="str">
        <f t="shared" si="36"/>
        <v>13</v>
      </c>
      <c r="M448">
        <v>1971</v>
      </c>
      <c r="N448">
        <v>15</v>
      </c>
    </row>
    <row r="449" spans="1:45" customFormat="1" ht="25.5" customHeight="1" x14ac:dyDescent="0.2">
      <c r="A449" s="24" t="str">
        <f t="shared" si="34"/>
        <v>17-12</v>
      </c>
      <c r="B449">
        <v>12</v>
      </c>
      <c r="C449" s="9">
        <v>2</v>
      </c>
      <c r="D449" s="71" t="str">
        <f>IF(C449=1,K!$D$1,IF(C449=2,K!$D$2,IF(C449=3,K!$D$3,IF(C449=4,K!$D$4,IF(C449=5,K!$D$5,IF(C449=6,K!$D$6,IF(C449=7,K!$D$7,IF(C449=8,K!$D$8))))))))</f>
        <v xml:space="preserve">Maaparanduse rek </v>
      </c>
      <c r="E449" s="12" t="s">
        <v>331</v>
      </c>
      <c r="F449" s="18" t="str">
        <f>LOOKUP(E449,K!$A$1:$B$19)</f>
        <v xml:space="preserve">Vara vald </v>
      </c>
      <c r="G449" s="16" t="str">
        <f t="shared" si="35"/>
        <v>M-41</v>
      </c>
      <c r="H449" s="12" t="s">
        <v>4877</v>
      </c>
      <c r="I449" s="14" t="s">
        <v>4876</v>
      </c>
      <c r="J449" s="1" t="s">
        <v>4878</v>
      </c>
      <c r="K449" s="1" t="s">
        <v>4874</v>
      </c>
      <c r="L449" s="91" t="str">
        <f t="shared" si="36"/>
        <v>17</v>
      </c>
      <c r="M449">
        <v>2000</v>
      </c>
      <c r="N449">
        <v>2</v>
      </c>
    </row>
    <row r="450" spans="1:45" customFormat="1" ht="12.75" customHeight="1" x14ac:dyDescent="0.2">
      <c r="A450" s="69" t="str">
        <f t="shared" si="34"/>
        <v>19-13</v>
      </c>
      <c r="B450" s="52">
        <v>13</v>
      </c>
      <c r="C450" s="70">
        <v>1</v>
      </c>
      <c r="D450" s="71" t="str">
        <f>IF(C450=1,K!$D$1,IF(C450=2,K!$D$2,IF(C450=3,K!$D$3,IF(C450=4,K!$D$4,IF(C450=5,K!$D$5,IF(C450=6,K!$D$6,IF(C450=7,K!$D$7,IF(C450=8,K!$D$8))))))))</f>
        <v>Maaparandus</v>
      </c>
      <c r="E450" s="72" t="s">
        <v>333</v>
      </c>
      <c r="F450" s="73" t="str">
        <f>LOOKUP(E450,K!$A$1:$B$19)</f>
        <v>Ülenurme vald</v>
      </c>
      <c r="G450" s="74" t="str">
        <f t="shared" si="35"/>
        <v>PP-1121</v>
      </c>
      <c r="H450" s="72" t="s">
        <v>11</v>
      </c>
      <c r="I450" s="70">
        <v>1121</v>
      </c>
      <c r="J450" s="75" t="s">
        <v>5187</v>
      </c>
      <c r="K450" s="75" t="s">
        <v>5186</v>
      </c>
      <c r="L450" s="90" t="str">
        <f t="shared" si="36"/>
        <v>19</v>
      </c>
      <c r="M450" s="52">
        <v>1976</v>
      </c>
      <c r="N450" s="52">
        <v>21</v>
      </c>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row>
    <row r="451" spans="1:45" customFormat="1" ht="12.75" customHeight="1" x14ac:dyDescent="0.2">
      <c r="A451" s="69" t="s">
        <v>5188</v>
      </c>
      <c r="B451" s="52">
        <v>13</v>
      </c>
      <c r="C451" s="70">
        <v>1</v>
      </c>
      <c r="D451" s="71" t="str">
        <f>IF(C451=1,K!$D$1,IF(C451=2,K!$D$2,IF(C451=3,K!$D$3,IF(C451=4,K!$D$4,IF(C451=5,K!$D$5,IF(C451=6,K!$D$6,IF(C451=7,K!$D$7,IF(C451=8,K!$D$8))))))))</f>
        <v>Maaparandus</v>
      </c>
      <c r="E451" s="72" t="s">
        <v>333</v>
      </c>
      <c r="F451" s="73" t="s">
        <v>5090</v>
      </c>
      <c r="G451" s="74" t="s">
        <v>5189</v>
      </c>
      <c r="H451" s="72" t="s">
        <v>11</v>
      </c>
      <c r="I451" s="70">
        <v>1121</v>
      </c>
      <c r="J451" s="75" t="s">
        <v>5190</v>
      </c>
      <c r="K451" s="75" t="s">
        <v>5186</v>
      </c>
      <c r="L451" s="90" t="s">
        <v>333</v>
      </c>
      <c r="M451" s="52">
        <v>1975</v>
      </c>
      <c r="N451" s="52">
        <v>7</v>
      </c>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row>
    <row r="452" spans="1:45" customFormat="1" ht="12.75" customHeight="1" x14ac:dyDescent="0.2">
      <c r="A452" s="24" t="str">
        <f t="shared" ref="A452:A483" si="37">CONCATENATE(E452,"-",B452)</f>
        <v>06-13</v>
      </c>
      <c r="B452">
        <v>13</v>
      </c>
      <c r="C452" s="14">
        <v>1</v>
      </c>
      <c r="D452" s="71" t="str">
        <f>IF(C452=1,K!$D$1,IF(C452=2,K!$D$2,IF(C452=3,K!$D$3,IF(C452=4,K!$D$4,IF(C452=5,K!$D$5,IF(C452=6,K!$D$6,IF(C452=7,K!$D$7,IF(C452=8,K!$D$8))))))))</f>
        <v>Maaparandus</v>
      </c>
      <c r="E452" s="12" t="s">
        <v>320</v>
      </c>
      <c r="F452" s="18" t="str">
        <f>LOOKUP(E452,K!$A$1:$B$19)</f>
        <v>Luunja vald</v>
      </c>
      <c r="G452" s="16" t="str">
        <f t="shared" ref="G452:G483" si="38">CONCATENATE(H452,"-",I452)</f>
        <v>PP-485</v>
      </c>
      <c r="H452" s="12" t="s">
        <v>11</v>
      </c>
      <c r="I452" s="14">
        <v>485</v>
      </c>
      <c r="J452" s="1" t="s">
        <v>2952</v>
      </c>
      <c r="K452" s="1" t="s">
        <v>2953</v>
      </c>
      <c r="L452" s="91" t="str">
        <f t="shared" ref="L452:L483" si="39">E452</f>
        <v>06</v>
      </c>
      <c r="M452">
        <v>1965</v>
      </c>
      <c r="N452">
        <v>8</v>
      </c>
    </row>
    <row r="453" spans="1:45" customFormat="1" ht="12.75" customHeight="1" x14ac:dyDescent="0.2">
      <c r="A453" s="24" t="str">
        <f t="shared" si="37"/>
        <v>01-13</v>
      </c>
      <c r="B453">
        <v>13</v>
      </c>
      <c r="C453" s="14">
        <v>1</v>
      </c>
      <c r="D453" s="71" t="str">
        <f>IF(C453=1,K!$D$1,IF(C453=2,K!$D$2,IF(C453=3,K!$D$3,IF(C453=4,K!$D$4,IF(C453=5,K!$D$5,IF(C453=6,K!$D$6,IF(C453=7,K!$D$7,IF(C453=8,K!$D$8))))))))</f>
        <v>Maaparandus</v>
      </c>
      <c r="E453" s="12" t="s">
        <v>291</v>
      </c>
      <c r="F453" s="18" t="str">
        <f>LOOKUP(E453,K!$A$1:$B$19)</f>
        <v>Alatskivi vald</v>
      </c>
      <c r="G453" s="16" t="str">
        <f t="shared" si="38"/>
        <v>PP-401</v>
      </c>
      <c r="H453" s="12" t="s">
        <v>11</v>
      </c>
      <c r="I453" s="14">
        <v>401</v>
      </c>
      <c r="J453" s="1" t="s">
        <v>1718</v>
      </c>
      <c r="K453" s="1" t="s">
        <v>1719</v>
      </c>
      <c r="L453" s="91" t="str">
        <f t="shared" si="39"/>
        <v>01</v>
      </c>
      <c r="M453">
        <v>1964</v>
      </c>
      <c r="N453">
        <v>5</v>
      </c>
    </row>
    <row r="454" spans="1:45" customFormat="1" ht="12.75" customHeight="1" x14ac:dyDescent="0.2">
      <c r="A454" s="24" t="str">
        <f t="shared" si="37"/>
        <v>03-13</v>
      </c>
      <c r="B454">
        <v>13</v>
      </c>
      <c r="C454" s="14">
        <v>1</v>
      </c>
      <c r="D454" s="71" t="str">
        <f>IF(C454=1,K!$D$1,IF(C454=2,K!$D$2,IF(C454=3,K!$D$3,IF(C454=4,K!$D$4,IF(C454=5,K!$D$5,IF(C454=6,K!$D$6,IF(C454=7,K!$D$7,IF(C454=8,K!$D$8))))))))</f>
        <v>Maaparandus</v>
      </c>
      <c r="E454" s="12" t="s">
        <v>317</v>
      </c>
      <c r="F454" s="18" t="str">
        <f>LOOKUP(E454,K!$A$1:$B$19)</f>
        <v>Kambja vald</v>
      </c>
      <c r="G454" s="16" t="str">
        <f t="shared" si="38"/>
        <v>PP-932</v>
      </c>
      <c r="H454" s="12" t="s">
        <v>11</v>
      </c>
      <c r="I454" s="14">
        <v>932</v>
      </c>
      <c r="J454" s="1" t="s">
        <v>1902</v>
      </c>
      <c r="K454" s="1" t="s">
        <v>1901</v>
      </c>
      <c r="L454" s="91" t="str">
        <f t="shared" si="39"/>
        <v>03</v>
      </c>
      <c r="M454">
        <v>1972</v>
      </c>
      <c r="N454">
        <v>9</v>
      </c>
    </row>
    <row r="455" spans="1:45" customFormat="1" ht="25.5" customHeight="1" x14ac:dyDescent="0.2">
      <c r="A455" s="24" t="str">
        <f t="shared" si="37"/>
        <v>02-13</v>
      </c>
      <c r="B455">
        <v>13</v>
      </c>
      <c r="C455" s="14">
        <v>1</v>
      </c>
      <c r="D455" s="71" t="str">
        <f>IF(C455=1,K!$D$1,IF(C455=2,K!$D$2,IF(C455=3,K!$D$3,IF(C455=4,K!$D$4,IF(C455=5,K!$D$5,IF(C455=6,K!$D$6,IF(C455=7,K!$D$7,IF(C455=8,K!$D$8))))))))</f>
        <v>Maaparandus</v>
      </c>
      <c r="E455" s="12" t="s">
        <v>294</v>
      </c>
      <c r="F455" s="18" t="str">
        <f>LOOKUP(E455,K!$A$1:$B$19)</f>
        <v>Haaslava vald</v>
      </c>
      <c r="G455" s="16" t="str">
        <f t="shared" si="38"/>
        <v>PP-1610</v>
      </c>
      <c r="H455" s="12" t="s">
        <v>11</v>
      </c>
      <c r="I455" s="14">
        <v>1610</v>
      </c>
      <c r="J455" s="1" t="s">
        <v>2016</v>
      </c>
      <c r="K455" s="1" t="s">
        <v>2015</v>
      </c>
      <c r="L455" s="91" t="str">
        <f t="shared" si="39"/>
        <v>02</v>
      </c>
      <c r="M455">
        <v>1988</v>
      </c>
      <c r="N455">
        <v>18</v>
      </c>
      <c r="P455">
        <v>68114</v>
      </c>
      <c r="Q455">
        <v>2</v>
      </c>
      <c r="R455" s="28" t="s">
        <v>5025</v>
      </c>
    </row>
    <row r="456" spans="1:45" customFormat="1" ht="25.5" customHeight="1" x14ac:dyDescent="0.2">
      <c r="A456" s="24" t="str">
        <f t="shared" si="37"/>
        <v>18-13</v>
      </c>
      <c r="B456">
        <v>13</v>
      </c>
      <c r="C456" s="14">
        <v>1</v>
      </c>
      <c r="D456" s="71" t="str">
        <f>IF(C456=1,K!$D$1,IF(C456=2,K!$D$2,IF(C456=3,K!$D$3,IF(C456=4,K!$D$4,IF(C456=5,K!$D$5,IF(C456=6,K!$D$6,IF(C456=7,K!$D$7,IF(C456=8,K!$D$8))))))))</f>
        <v>Maaparandus</v>
      </c>
      <c r="E456" s="12" t="s">
        <v>332</v>
      </c>
      <c r="F456" s="18" t="s">
        <v>316</v>
      </c>
      <c r="G456" s="16" t="str">
        <f t="shared" si="38"/>
        <v>PP-264</v>
      </c>
      <c r="H456" s="12" t="s">
        <v>11</v>
      </c>
      <c r="I456" s="14">
        <v>264</v>
      </c>
      <c r="J456" s="1" t="s">
        <v>2631</v>
      </c>
      <c r="K456" s="1" t="s">
        <v>2627</v>
      </c>
      <c r="L456" s="91" t="str">
        <f t="shared" si="39"/>
        <v>18</v>
      </c>
      <c r="M456">
        <v>1962</v>
      </c>
      <c r="N456">
        <v>12</v>
      </c>
      <c r="P456">
        <v>69170</v>
      </c>
    </row>
    <row r="457" spans="1:45" customFormat="1" ht="12.75" customHeight="1" x14ac:dyDescent="0.2">
      <c r="A457" s="24" t="str">
        <f t="shared" si="37"/>
        <v>17-13</v>
      </c>
      <c r="B457">
        <v>13</v>
      </c>
      <c r="C457" s="14">
        <v>1</v>
      </c>
      <c r="D457" s="71" t="str">
        <f>IF(C457=1,K!$D$1,IF(C457=2,K!$D$2,IF(C457=3,K!$D$3,IF(C457=4,K!$D$4,IF(C457=5,K!$D$5,IF(C457=6,K!$D$6,IF(C457=7,K!$D$7,IF(C457=8,K!$D$8))))))))</f>
        <v>Maaparandus</v>
      </c>
      <c r="E457" s="12" t="s">
        <v>331</v>
      </c>
      <c r="F457" s="18" t="str">
        <f>LOOKUP(E457,K!$A$1:$B$19)</f>
        <v xml:space="preserve">Vara vald </v>
      </c>
      <c r="G457" s="16" t="str">
        <f t="shared" si="38"/>
        <v>PP-1176</v>
      </c>
      <c r="H457" s="12" t="s">
        <v>11</v>
      </c>
      <c r="I457" s="14">
        <v>1176</v>
      </c>
      <c r="J457" s="1" t="s">
        <v>707</v>
      </c>
      <c r="K457" s="1" t="s">
        <v>4881</v>
      </c>
      <c r="L457" s="91" t="str">
        <f t="shared" si="39"/>
        <v>17</v>
      </c>
      <c r="M457">
        <v>1976</v>
      </c>
      <c r="N457">
        <v>20</v>
      </c>
      <c r="P457">
        <v>69390</v>
      </c>
    </row>
    <row r="458" spans="1:45" customFormat="1" ht="12.75" customHeight="1" x14ac:dyDescent="0.2">
      <c r="A458" s="24" t="str">
        <f t="shared" si="37"/>
        <v>05-13</v>
      </c>
      <c r="B458">
        <v>13</v>
      </c>
      <c r="C458" s="14">
        <v>1</v>
      </c>
      <c r="D458" s="71" t="str">
        <f>IF(C458=1,K!$D$1,IF(C458=2,K!$D$2,IF(C458=3,K!$D$3,IF(C458=4,K!$D$4,IF(C458=5,K!$D$5,IF(C458=6,K!$D$6,IF(C458=7,K!$D$7,IF(C458=8,K!$D$8))))))))</f>
        <v>Maaparandus</v>
      </c>
      <c r="E458" s="12" t="s">
        <v>319</v>
      </c>
      <c r="F458" s="18" t="str">
        <f>LOOKUP(E458,K!$A$1:$B$19)</f>
        <v xml:space="preserve">Laeva vald </v>
      </c>
      <c r="G458" s="16" t="str">
        <f t="shared" si="38"/>
        <v>PP-1476</v>
      </c>
      <c r="H458" s="12" t="s">
        <v>11</v>
      </c>
      <c r="I458" s="14">
        <v>1476</v>
      </c>
      <c r="J458" s="1" t="s">
        <v>3727</v>
      </c>
      <c r="K458" s="1" t="s">
        <v>3728</v>
      </c>
      <c r="L458" s="91" t="str">
        <f t="shared" si="39"/>
        <v>05</v>
      </c>
      <c r="M458">
        <v>1985</v>
      </c>
      <c r="N458">
        <v>12</v>
      </c>
    </row>
    <row r="459" spans="1:45" customFormat="1" ht="12.75" customHeight="1" x14ac:dyDescent="0.2">
      <c r="A459" s="24" t="str">
        <f t="shared" si="37"/>
        <v>08-13</v>
      </c>
      <c r="B459">
        <v>13</v>
      </c>
      <c r="C459" s="14">
        <v>1</v>
      </c>
      <c r="D459" s="71" t="str">
        <f>IF(C459=1,K!$D$1,IF(C459=2,K!$D$2,IF(C459=3,K!$D$3,IF(C459=4,K!$D$4,IF(C459=5,K!$D$5,IF(C459=6,K!$D$6,IF(C459=7,K!$D$7,IF(C459=8,K!$D$8))))))))</f>
        <v>Maaparandus</v>
      </c>
      <c r="E459" s="12" t="s">
        <v>322</v>
      </c>
      <c r="F459" s="18" t="str">
        <f>LOOKUP(E459,K!$A$1:$B$19)</f>
        <v>Mäksa vald</v>
      </c>
      <c r="G459" s="16" t="str">
        <f t="shared" si="38"/>
        <v>PP-594</v>
      </c>
      <c r="H459" s="12" t="s">
        <v>11</v>
      </c>
      <c r="I459" s="14">
        <v>594</v>
      </c>
      <c r="J459" s="1" t="s">
        <v>2423</v>
      </c>
      <c r="K459" s="1" t="s">
        <v>2419</v>
      </c>
      <c r="L459" s="91" t="str">
        <f t="shared" si="39"/>
        <v>08</v>
      </c>
      <c r="M459">
        <v>1967</v>
      </c>
      <c r="N459">
        <v>5</v>
      </c>
    </row>
    <row r="460" spans="1:45" customFormat="1" ht="12.75" customHeight="1" x14ac:dyDescent="0.2">
      <c r="A460" s="24" t="str">
        <f t="shared" si="37"/>
        <v>04-13</v>
      </c>
      <c r="B460">
        <v>13</v>
      </c>
      <c r="C460" s="14">
        <v>1</v>
      </c>
      <c r="D460" s="71" t="str">
        <f>IF(C460=1,K!$D$1,IF(C460=2,K!$D$2,IF(C460=3,K!$D$3,IF(C460=4,K!$D$4,IF(C460=5,K!$D$5,IF(C460=6,K!$D$6,IF(C460=7,K!$D$7,IF(C460=8,K!$D$8))))))))</f>
        <v>Maaparandus</v>
      </c>
      <c r="E460" s="12" t="s">
        <v>318</v>
      </c>
      <c r="F460" s="18" t="str">
        <f>LOOKUP(E460,K!$A$1:$B$19)</f>
        <v>Konguta vald</v>
      </c>
      <c r="G460" s="16" t="str">
        <f t="shared" si="38"/>
        <v>PP-517</v>
      </c>
      <c r="H460" s="12" t="s">
        <v>11</v>
      </c>
      <c r="I460" s="14">
        <v>517</v>
      </c>
      <c r="J460" s="1" t="s">
        <v>3239</v>
      </c>
      <c r="K460" s="1" t="s">
        <v>3240</v>
      </c>
      <c r="L460" s="91" t="str">
        <f t="shared" si="39"/>
        <v>04</v>
      </c>
      <c r="M460">
        <v>1966</v>
      </c>
      <c r="N460">
        <v>3</v>
      </c>
    </row>
    <row r="461" spans="1:45" customFormat="1" ht="12.75" customHeight="1" x14ac:dyDescent="0.2">
      <c r="A461" s="24" t="str">
        <f t="shared" si="37"/>
        <v>14-13</v>
      </c>
      <c r="B461">
        <v>13</v>
      </c>
      <c r="C461" s="14">
        <v>1</v>
      </c>
      <c r="D461" s="71" t="str">
        <f>IF(C461=1,K!$D$1,IF(C461=2,K!$D$2,IF(C461=3,K!$D$3,IF(C461=4,K!$D$4,IF(C461=5,K!$D$5,IF(C461=6,K!$D$6,IF(C461=7,K!$D$7,IF(C461=8,K!$D$8))))))))</f>
        <v>Maaparandus</v>
      </c>
      <c r="E461" s="12" t="s">
        <v>328</v>
      </c>
      <c r="F461" s="18" t="str">
        <f>LOOKUP(E461,K!$A$1:$B$19)</f>
        <v>Rõngu vald</v>
      </c>
      <c r="G461" s="16" t="str">
        <f t="shared" si="38"/>
        <v>PP-1059</v>
      </c>
      <c r="H461" s="12" t="s">
        <v>11</v>
      </c>
      <c r="I461" s="14">
        <v>1059</v>
      </c>
      <c r="J461" s="1" t="s">
        <v>3427</v>
      </c>
      <c r="K461" s="1" t="s">
        <v>3428</v>
      </c>
      <c r="L461" s="91" t="str">
        <f t="shared" si="39"/>
        <v>14</v>
      </c>
      <c r="M461">
        <v>1974</v>
      </c>
      <c r="N461">
        <v>10</v>
      </c>
    </row>
    <row r="462" spans="1:45" customFormat="1" ht="25.5" customHeight="1" x14ac:dyDescent="0.2">
      <c r="A462" s="24" t="str">
        <f t="shared" si="37"/>
        <v>09-13</v>
      </c>
      <c r="B462">
        <v>13</v>
      </c>
      <c r="C462" s="14">
        <v>6</v>
      </c>
      <c r="D462" s="71" t="str">
        <f>IF(C462=1,K!$D$1,IF(C462=2,K!$D$2,IF(C462=3,K!$D$3,IF(C462=4,K!$D$4,IF(C462=5,K!$D$5,IF(C462=6,K!$D$6,IF(C462=7,K!$D$7,IF(C462=8,K!$D$8))))))))</f>
        <v>Kultuurtehnikaprojektid</v>
      </c>
      <c r="E462" s="12" t="s">
        <v>323</v>
      </c>
      <c r="F462" s="18" t="str">
        <f>LOOKUP(E462,K!$A$1:$B$19)</f>
        <v>Nõo vald</v>
      </c>
      <c r="G462" s="16" t="str">
        <f t="shared" si="38"/>
        <v>MV-1389</v>
      </c>
      <c r="H462" s="12" t="s">
        <v>32</v>
      </c>
      <c r="I462" s="14">
        <v>1389</v>
      </c>
      <c r="J462" s="1" t="s">
        <v>906</v>
      </c>
      <c r="K462" s="1"/>
      <c r="L462" s="91" t="str">
        <f t="shared" si="39"/>
        <v>09</v>
      </c>
      <c r="M462">
        <v>1981</v>
      </c>
      <c r="N462">
        <v>2</v>
      </c>
    </row>
    <row r="463" spans="1:45" customFormat="1" ht="12.75" customHeight="1" x14ac:dyDescent="0.2">
      <c r="A463" s="24" t="str">
        <f t="shared" si="37"/>
        <v>07-13</v>
      </c>
      <c r="B463">
        <v>13</v>
      </c>
      <c r="C463" s="14">
        <v>1</v>
      </c>
      <c r="D463" s="71" t="str">
        <f>IF(C463=1,K!$D$1,IF(C463=2,K!$D$2,IF(C463=3,K!$D$3,IF(C463=4,K!$D$4,IF(C463=5,K!$D$5,IF(C463=6,K!$D$6,IF(C463=7,K!$D$7,IF(C463=8,K!$D$8))))))))</f>
        <v>Maaparandus</v>
      </c>
      <c r="E463" s="12" t="s">
        <v>321</v>
      </c>
      <c r="F463" s="18" t="str">
        <f>LOOKUP(E463,K!$A$1:$B$19)</f>
        <v>Meeksi vald</v>
      </c>
      <c r="G463" s="16" t="str">
        <f t="shared" si="38"/>
        <v>MV-292</v>
      </c>
      <c r="H463" s="12" t="s">
        <v>32</v>
      </c>
      <c r="I463" s="14">
        <v>292</v>
      </c>
      <c r="J463" s="1" t="s">
        <v>2282</v>
      </c>
      <c r="K463" s="1" t="s">
        <v>2283</v>
      </c>
      <c r="L463" s="91" t="str">
        <f t="shared" si="39"/>
        <v>07</v>
      </c>
      <c r="M463">
        <v>1962</v>
      </c>
      <c r="N463">
        <v>4</v>
      </c>
      <c r="P463">
        <v>70379</v>
      </c>
    </row>
    <row r="464" spans="1:45" customFormat="1" ht="25.5" customHeight="1" x14ac:dyDescent="0.2">
      <c r="A464" s="24" t="str">
        <f t="shared" si="37"/>
        <v>17-13</v>
      </c>
      <c r="B464">
        <v>13</v>
      </c>
      <c r="C464" s="14">
        <v>6</v>
      </c>
      <c r="D464" s="71" t="str">
        <f>IF(C464=1,K!$D$1,IF(C464=2,K!$D$2,IF(C464=3,K!$D$3,IF(C464=4,K!$D$4,IF(C464=5,K!$D$5,IF(C464=6,K!$D$6,IF(C464=7,K!$D$7,IF(C464=8,K!$D$8))))))))</f>
        <v>Kultuurtehnikaprojektid</v>
      </c>
      <c r="E464" s="12" t="s">
        <v>331</v>
      </c>
      <c r="F464" s="18" t="str">
        <f>LOOKUP(E464,K!$A$1:$B$19)</f>
        <v xml:space="preserve">Vara vald </v>
      </c>
      <c r="G464" s="16" t="str">
        <f t="shared" si="38"/>
        <v>MV-1676</v>
      </c>
      <c r="H464" s="12" t="s">
        <v>32</v>
      </c>
      <c r="I464" s="14">
        <v>1676</v>
      </c>
      <c r="J464" s="1" t="s">
        <v>1405</v>
      </c>
      <c r="K464" s="1" t="s">
        <v>4881</v>
      </c>
      <c r="L464" s="91" t="str">
        <f t="shared" si="39"/>
        <v>17</v>
      </c>
      <c r="M464">
        <v>1986</v>
      </c>
      <c r="N464">
        <v>1</v>
      </c>
      <c r="P464">
        <v>72014</v>
      </c>
    </row>
    <row r="465" spans="1:45" customFormat="1" ht="12.75" customHeight="1" x14ac:dyDescent="0.2">
      <c r="A465" s="24" t="str">
        <f t="shared" si="37"/>
        <v>01-13</v>
      </c>
      <c r="B465">
        <v>13</v>
      </c>
      <c r="C465" s="14">
        <v>1</v>
      </c>
      <c r="D465" s="71" t="str">
        <f>IF(C465=1,K!$D$1,IF(C465=2,K!$D$2,IF(C465=3,K!$D$3,IF(C465=4,K!$D$4,IF(C465=5,K!$D$5,IF(C465=6,K!$D$6,IF(C465=7,K!$D$7,IF(C465=8,K!$D$8))))))))</f>
        <v>Maaparandus</v>
      </c>
      <c r="E465" s="12" t="s">
        <v>291</v>
      </c>
      <c r="F465" s="18" t="str">
        <f>LOOKUP(E465,K!$A$1:$B$19)</f>
        <v>Alatskivi vald</v>
      </c>
      <c r="G465" s="16" t="str">
        <f t="shared" si="38"/>
        <v xml:space="preserve">PP-401 a </v>
      </c>
      <c r="H465" s="12" t="s">
        <v>11</v>
      </c>
      <c r="I465" s="14" t="s">
        <v>1783</v>
      </c>
      <c r="J465" s="1" t="s">
        <v>1720</v>
      </c>
      <c r="K465" s="1" t="s">
        <v>1719</v>
      </c>
      <c r="L465" s="91" t="str">
        <f t="shared" si="39"/>
        <v>01</v>
      </c>
      <c r="M465">
        <v>1965</v>
      </c>
      <c r="N465">
        <v>1</v>
      </c>
      <c r="P465">
        <v>71297</v>
      </c>
    </row>
    <row r="466" spans="1:45" customFormat="1" ht="25.5" customHeight="1" x14ac:dyDescent="0.2">
      <c r="A466" s="24" t="str">
        <f t="shared" si="37"/>
        <v>03-13</v>
      </c>
      <c r="B466">
        <v>13</v>
      </c>
      <c r="C466" s="14">
        <v>2</v>
      </c>
      <c r="D466" s="71" t="str">
        <f>IF(C466=1,K!$D$1,IF(C466=2,K!$D$2,IF(C466=3,K!$D$3,IF(C466=4,K!$D$4,IF(C466=5,K!$D$5,IF(C466=6,K!$D$6,IF(C466=7,K!$D$7,IF(C466=8,K!$D$8))))))))</f>
        <v xml:space="preserve">Maaparanduse rek </v>
      </c>
      <c r="E466" s="12" t="s">
        <v>317</v>
      </c>
      <c r="F466" s="18" t="str">
        <f>LOOKUP(E466,K!$A$1:$B$19)</f>
        <v>Kambja vald</v>
      </c>
      <c r="G466" s="16" t="str">
        <f t="shared" si="38"/>
        <v>MS-183</v>
      </c>
      <c r="H466" s="12" t="s">
        <v>1650</v>
      </c>
      <c r="I466" s="14" t="s">
        <v>1904</v>
      </c>
      <c r="J466" s="1" t="s">
        <v>1905</v>
      </c>
      <c r="K466" s="1" t="s">
        <v>1901</v>
      </c>
      <c r="L466" s="91" t="str">
        <f t="shared" si="39"/>
        <v>03</v>
      </c>
      <c r="M466">
        <v>1987</v>
      </c>
      <c r="N466">
        <v>2</v>
      </c>
      <c r="O466">
        <v>1</v>
      </c>
      <c r="P466" t="s">
        <v>998</v>
      </c>
    </row>
    <row r="467" spans="1:45" customFormat="1" ht="12.75" customHeight="1" x14ac:dyDescent="0.2">
      <c r="A467" s="24" t="str">
        <f t="shared" si="37"/>
        <v>02-13</v>
      </c>
      <c r="B467">
        <v>13</v>
      </c>
      <c r="C467" s="14">
        <v>1</v>
      </c>
      <c r="D467" s="71" t="str">
        <f>IF(C467=1,K!$D$1,IF(C467=2,K!$D$2,IF(C467=3,K!$D$3,IF(C467=4,K!$D$4,IF(C467=5,K!$D$5,IF(C467=6,K!$D$6,IF(C467=7,K!$D$7,IF(C467=8,K!$D$8))))))))</f>
        <v>Maaparandus</v>
      </c>
      <c r="E467" s="12" t="s">
        <v>294</v>
      </c>
      <c r="F467" s="18" t="str">
        <f>LOOKUP(E467,K!$A$1:$B$19)</f>
        <v>Haaslava vald</v>
      </c>
      <c r="G467" s="16" t="str">
        <f t="shared" si="38"/>
        <v>PP-1610 EG</v>
      </c>
      <c r="H467" s="12" t="s">
        <v>11</v>
      </c>
      <c r="I467" s="14" t="s">
        <v>2017</v>
      </c>
      <c r="J467" s="1" t="s">
        <v>2018</v>
      </c>
      <c r="K467" s="1" t="s">
        <v>2015</v>
      </c>
      <c r="L467" s="91" t="str">
        <f t="shared" si="39"/>
        <v>02</v>
      </c>
      <c r="M467">
        <v>1988</v>
      </c>
      <c r="N467">
        <v>8</v>
      </c>
    </row>
    <row r="468" spans="1:45" customFormat="1" ht="25.5" customHeight="1" x14ac:dyDescent="0.2">
      <c r="A468" s="24" t="str">
        <f t="shared" si="37"/>
        <v>02-13</v>
      </c>
      <c r="B468">
        <v>13</v>
      </c>
      <c r="C468" s="14">
        <v>1</v>
      </c>
      <c r="D468" s="71" t="str">
        <f>IF(C468=1,K!$D$1,IF(C468=2,K!$D$2,IF(C468=3,K!$D$3,IF(C468=4,K!$D$4,IF(C468=5,K!$D$5,IF(C468=6,K!$D$6,IF(C468=7,K!$D$7,IF(C468=8,K!$D$8))))))))</f>
        <v>Maaparandus</v>
      </c>
      <c r="E468" s="12" t="s">
        <v>294</v>
      </c>
      <c r="F468" s="18" t="str">
        <f>LOOKUP(E468,K!$A$1:$B$19)</f>
        <v>Haaslava vald</v>
      </c>
      <c r="G468" s="16" t="str">
        <f t="shared" si="38"/>
        <v>PP-1610 EG</v>
      </c>
      <c r="H468" s="12" t="s">
        <v>11</v>
      </c>
      <c r="I468" s="14" t="s">
        <v>2017</v>
      </c>
      <c r="J468" s="1" t="s">
        <v>2019</v>
      </c>
      <c r="K468" s="1"/>
      <c r="L468" s="91" t="str">
        <f t="shared" si="39"/>
        <v>02</v>
      </c>
      <c r="M468">
        <v>1988</v>
      </c>
      <c r="N468">
        <v>5</v>
      </c>
    </row>
    <row r="469" spans="1:45" customFormat="1" ht="25.5" customHeight="1" x14ac:dyDescent="0.2">
      <c r="A469" s="24" t="str">
        <f t="shared" si="37"/>
        <v>07-13</v>
      </c>
      <c r="B469">
        <v>13</v>
      </c>
      <c r="C469" s="14">
        <v>5</v>
      </c>
      <c r="D469" s="71" t="str">
        <f>IF(C469=1,K!$D$1,IF(C469=2,K!$D$2,IF(C469=3,K!$D$3,IF(C469=4,K!$D$4,IF(C469=5,K!$D$5,IF(C469=6,K!$D$6,IF(C469=7,K!$D$7,IF(C469=8,K!$D$8))))))))</f>
        <v>Muud maap.ehit.projektid</v>
      </c>
      <c r="E469" s="12" t="s">
        <v>321</v>
      </c>
      <c r="F469" s="18" t="str">
        <f>LOOKUP(E469,K!$A$1:$B$19)</f>
        <v>Meeksi vald</v>
      </c>
      <c r="G469" s="16" t="str">
        <f t="shared" si="38"/>
        <v>PK-246</v>
      </c>
      <c r="H469" s="12" t="s">
        <v>34</v>
      </c>
      <c r="I469" s="14" t="s">
        <v>2284</v>
      </c>
      <c r="J469" s="1" t="s">
        <v>2285</v>
      </c>
      <c r="K469" s="1"/>
      <c r="L469" s="91" t="str">
        <f t="shared" si="39"/>
        <v>07</v>
      </c>
      <c r="M469">
        <v>1966</v>
      </c>
      <c r="N469">
        <v>2</v>
      </c>
      <c r="Q469">
        <v>8</v>
      </c>
    </row>
    <row r="470" spans="1:45" customFormat="1" ht="25.5" customHeight="1" x14ac:dyDescent="0.2">
      <c r="A470" s="24" t="str">
        <f t="shared" si="37"/>
        <v>07-13</v>
      </c>
      <c r="B470">
        <v>13</v>
      </c>
      <c r="C470" s="14">
        <v>5</v>
      </c>
      <c r="D470" s="71" t="str">
        <f>IF(C470=1,K!$D$1,IF(C470=2,K!$D$2,IF(C470=3,K!$D$3,IF(C470=4,K!$D$4,IF(C470=5,K!$D$5,IF(C470=6,K!$D$6,IF(C470=7,K!$D$7,IF(C470=8,K!$D$8))))))))</f>
        <v>Muud maap.ehit.projektid</v>
      </c>
      <c r="E470" s="12" t="s">
        <v>321</v>
      </c>
      <c r="F470" s="18" t="str">
        <f>LOOKUP(E470,K!$A$1:$B$19)</f>
        <v>Meeksi vald</v>
      </c>
      <c r="G470" s="16" t="str">
        <f t="shared" si="38"/>
        <v>MV-432</v>
      </c>
      <c r="H470" s="12" t="s">
        <v>32</v>
      </c>
      <c r="I470" s="14" t="s">
        <v>2287</v>
      </c>
      <c r="J470" s="1" t="s">
        <v>2288</v>
      </c>
      <c r="K470" s="1"/>
      <c r="L470" s="91" t="str">
        <f t="shared" si="39"/>
        <v>07</v>
      </c>
      <c r="M470">
        <v>1965</v>
      </c>
      <c r="N470">
        <v>0</v>
      </c>
    </row>
    <row r="471" spans="1:45" customFormat="1" ht="25.5" customHeight="1" x14ac:dyDescent="0.2">
      <c r="A471" s="24" t="str">
        <f t="shared" si="37"/>
        <v>08-13</v>
      </c>
      <c r="B471">
        <v>13</v>
      </c>
      <c r="C471" s="9">
        <v>2</v>
      </c>
      <c r="D471" s="71" t="str">
        <f>IF(C471=1,K!$D$1,IF(C471=2,K!$D$2,IF(C471=3,K!$D$3,IF(C471=4,K!$D$4,IF(C471=5,K!$D$5,IF(C471=6,K!$D$6,IF(C471=7,K!$D$7,IF(C471=8,K!$D$8))))))))</f>
        <v xml:space="preserve">Maaparanduse rek </v>
      </c>
      <c r="E471" s="12" t="s">
        <v>322</v>
      </c>
      <c r="F471" s="18" t="str">
        <f>LOOKUP(E471,K!$A$1:$B$19)</f>
        <v>Mäksa vald</v>
      </c>
      <c r="G471" s="16" t="str">
        <f t="shared" si="38"/>
        <v>MS-16</v>
      </c>
      <c r="H471" s="12" t="s">
        <v>1650</v>
      </c>
      <c r="I471" s="14" t="s">
        <v>330</v>
      </c>
      <c r="J471" s="1" t="s">
        <v>2418</v>
      </c>
      <c r="K471" s="1" t="s">
        <v>2419</v>
      </c>
      <c r="L471" s="91" t="str">
        <f t="shared" si="39"/>
        <v>08</v>
      </c>
      <c r="M471">
        <v>1971</v>
      </c>
      <c r="N471">
        <v>1</v>
      </c>
    </row>
    <row r="472" spans="1:45" ht="12.75" customHeight="1" x14ac:dyDescent="0.2">
      <c r="A472" s="24" t="str">
        <f t="shared" si="37"/>
        <v>18-13</v>
      </c>
      <c r="B472">
        <v>13</v>
      </c>
      <c r="C472" s="9">
        <v>2</v>
      </c>
      <c r="D472" s="71" t="str">
        <f>IF(C472=1,K!$D$1,IF(C472=2,K!$D$2,IF(C472=3,K!$D$3,IF(C472=4,K!$D$4,IF(C472=5,K!$D$5,IF(C472=6,K!$D$6,IF(C472=7,K!$D$7,IF(C472=8,K!$D$8))))))))</f>
        <v xml:space="preserve">Maaparanduse rek </v>
      </c>
      <c r="E472" s="12" t="s">
        <v>332</v>
      </c>
      <c r="F472" s="18" t="str">
        <f>LOOKUP(E472,K!$A$1:$B$19)</f>
        <v>Võnnu vald</v>
      </c>
      <c r="G472" s="16" t="str">
        <f t="shared" si="38"/>
        <v>MS-20</v>
      </c>
      <c r="H472" s="12" t="s">
        <v>1650</v>
      </c>
      <c r="I472" s="14" t="s">
        <v>2635</v>
      </c>
      <c r="J472" s="1" t="s">
        <v>2636</v>
      </c>
      <c r="K472" s="1" t="s">
        <v>2627</v>
      </c>
      <c r="L472" s="91" t="str">
        <f t="shared" si="39"/>
        <v>18</v>
      </c>
      <c r="M472">
        <v>1971</v>
      </c>
      <c r="N472">
        <v>1</v>
      </c>
      <c r="P472">
        <v>73209</v>
      </c>
      <c r="Q472"/>
      <c r="R472"/>
      <c r="S472"/>
      <c r="T472"/>
      <c r="U472"/>
      <c r="V472"/>
      <c r="W472"/>
      <c r="X472"/>
      <c r="Y472"/>
      <c r="Z472"/>
      <c r="AA472"/>
      <c r="AB472"/>
      <c r="AC472"/>
      <c r="AD472"/>
      <c r="AE472"/>
      <c r="AF472"/>
      <c r="AG472"/>
      <c r="AH472"/>
      <c r="AI472"/>
      <c r="AJ472"/>
      <c r="AK472"/>
      <c r="AL472"/>
      <c r="AM472"/>
      <c r="AN472"/>
      <c r="AO472"/>
      <c r="AP472"/>
      <c r="AQ472"/>
      <c r="AR472"/>
      <c r="AS472"/>
    </row>
    <row r="473" spans="1:45" ht="12.75" customHeight="1" x14ac:dyDescent="0.2">
      <c r="A473" s="24" t="str">
        <f t="shared" si="37"/>
        <v>06-13</v>
      </c>
      <c r="B473">
        <v>13</v>
      </c>
      <c r="C473" s="9">
        <v>2</v>
      </c>
      <c r="D473" s="71" t="str">
        <f>IF(C473=1,K!$D$1,IF(C473=2,K!$D$2,IF(C473=3,K!$D$3,IF(C473=4,K!$D$4,IF(C473=5,K!$D$5,IF(C473=6,K!$D$6,IF(C473=7,K!$D$7,IF(C473=8,K!$D$8))))))))</f>
        <v xml:space="preserve">Maaparanduse rek </v>
      </c>
      <c r="E473" s="12" t="s">
        <v>320</v>
      </c>
      <c r="F473" s="18" t="str">
        <f>LOOKUP(E473,K!$A$1:$B$19)</f>
        <v>Luunja vald</v>
      </c>
      <c r="G473" s="16" t="str">
        <f t="shared" si="38"/>
        <v>PP-485 a</v>
      </c>
      <c r="H473" s="12" t="s">
        <v>11</v>
      </c>
      <c r="I473" s="14" t="s">
        <v>2960</v>
      </c>
      <c r="J473" s="1" t="s">
        <v>2961</v>
      </c>
      <c r="K473" s="1" t="s">
        <v>2953</v>
      </c>
      <c r="L473" s="91" t="str">
        <f t="shared" si="39"/>
        <v>06</v>
      </c>
      <c r="M473">
        <v>1965</v>
      </c>
      <c r="N473">
        <v>0</v>
      </c>
      <c r="P473"/>
      <c r="Q473"/>
      <c r="R473"/>
      <c r="S473"/>
      <c r="T473"/>
      <c r="U473"/>
      <c r="V473"/>
      <c r="W473"/>
      <c r="X473"/>
      <c r="Y473"/>
      <c r="Z473"/>
      <c r="AA473"/>
      <c r="AB473"/>
      <c r="AC473"/>
      <c r="AD473"/>
      <c r="AE473"/>
      <c r="AF473"/>
      <c r="AG473"/>
      <c r="AH473"/>
      <c r="AI473"/>
      <c r="AJ473"/>
      <c r="AK473"/>
      <c r="AL473"/>
      <c r="AM473"/>
      <c r="AN473"/>
      <c r="AO473"/>
      <c r="AP473"/>
      <c r="AQ473"/>
      <c r="AR473"/>
      <c r="AS473"/>
    </row>
    <row r="474" spans="1:45" ht="12.75" customHeight="1" x14ac:dyDescent="0.2">
      <c r="A474" s="24" t="str">
        <f t="shared" si="37"/>
        <v>12-13</v>
      </c>
      <c r="B474">
        <v>13</v>
      </c>
      <c r="C474" s="9">
        <v>1</v>
      </c>
      <c r="D474" s="71" t="str">
        <f>IF(C474=1,K!$D$1,IF(C474=2,K!$D$2,IF(C474=3,K!$D$3,IF(C474=4,K!$D$4,IF(C474=5,K!$D$5,IF(C474=6,K!$D$6,IF(C474=7,K!$D$7,IF(C474=8,K!$D$8))))))))</f>
        <v>Maaparandus</v>
      </c>
      <c r="E474" s="12" t="s">
        <v>326</v>
      </c>
      <c r="F474" s="18" t="str">
        <f>LOOKUP(E474,K!$A$1:$B$19)</f>
        <v>Puhja vald</v>
      </c>
      <c r="G474" s="16" t="str">
        <f t="shared" si="38"/>
        <v>PP-511</v>
      </c>
      <c r="H474" s="12" t="s">
        <v>11</v>
      </c>
      <c r="I474" s="14" t="s">
        <v>3844</v>
      </c>
      <c r="J474" s="1" t="s">
        <v>3845</v>
      </c>
      <c r="K474" s="1" t="s">
        <v>3841</v>
      </c>
      <c r="L474" s="91" t="str">
        <f t="shared" si="39"/>
        <v>12</v>
      </c>
      <c r="M474">
        <v>1965</v>
      </c>
      <c r="N474">
        <v>4</v>
      </c>
      <c r="P474">
        <v>74361</v>
      </c>
      <c r="Q474"/>
      <c r="R474"/>
      <c r="S474"/>
      <c r="T474"/>
      <c r="U474"/>
      <c r="V474"/>
      <c r="W474"/>
      <c r="X474"/>
      <c r="Y474"/>
      <c r="Z474"/>
      <c r="AA474"/>
      <c r="AB474"/>
      <c r="AC474"/>
      <c r="AD474"/>
      <c r="AE474"/>
      <c r="AF474"/>
      <c r="AG474"/>
      <c r="AH474"/>
      <c r="AI474"/>
      <c r="AJ474"/>
      <c r="AK474"/>
      <c r="AL474"/>
      <c r="AM474"/>
      <c r="AN474"/>
      <c r="AO474"/>
      <c r="AP474"/>
      <c r="AQ474"/>
      <c r="AR474"/>
      <c r="AS474"/>
    </row>
    <row r="475" spans="1:45" customFormat="1" ht="12.75" customHeight="1" x14ac:dyDescent="0.2">
      <c r="A475" s="24" t="str">
        <f t="shared" si="37"/>
        <v>13-13</v>
      </c>
      <c r="B475">
        <v>13</v>
      </c>
      <c r="C475" s="9">
        <v>1</v>
      </c>
      <c r="D475" s="71" t="str">
        <f>IF(C475=1,K!$D$1,IF(C475=2,K!$D$2,IF(C475=3,K!$D$3,IF(C475=4,K!$D$4,IF(C475=5,K!$D$5,IF(C475=6,K!$D$6,IF(C475=7,K!$D$7,IF(C475=8,K!$D$8))))))))</f>
        <v>Maaparandus</v>
      </c>
      <c r="E475" s="12" t="s">
        <v>327</v>
      </c>
      <c r="F475" s="18" t="str">
        <f>LOOKUP(E475,K!$A$1:$B$19)</f>
        <v>Rannu vald</v>
      </c>
      <c r="G475" s="16" t="str">
        <f t="shared" si="38"/>
        <v>PP-919</v>
      </c>
      <c r="H475" s="12" t="s">
        <v>11</v>
      </c>
      <c r="I475" s="14" t="s">
        <v>4123</v>
      </c>
      <c r="J475" s="1" t="s">
        <v>4124</v>
      </c>
      <c r="K475" s="1" t="s">
        <v>4118</v>
      </c>
      <c r="L475" s="91" t="str">
        <f t="shared" si="39"/>
        <v>13</v>
      </c>
      <c r="M475">
        <v>1972</v>
      </c>
      <c r="N475">
        <v>9</v>
      </c>
    </row>
    <row r="476" spans="1:45" customFormat="1" ht="12.75" customHeight="1" x14ac:dyDescent="0.2">
      <c r="A476" s="24" t="str">
        <f t="shared" si="37"/>
        <v>17-13</v>
      </c>
      <c r="B476">
        <v>13</v>
      </c>
      <c r="C476" s="9">
        <v>2</v>
      </c>
      <c r="D476" s="71" t="str">
        <f>IF(C476=1,K!$D$1,IF(C476=2,K!$D$2,IF(C476=3,K!$D$3,IF(C476=4,K!$D$4,IF(C476=5,K!$D$5,IF(C476=6,K!$D$6,IF(C476=7,K!$D$7,IF(C476=8,K!$D$8))))))))</f>
        <v xml:space="preserve">Maaparanduse rek </v>
      </c>
      <c r="E476" s="12" t="s">
        <v>331</v>
      </c>
      <c r="F476" s="18" t="str">
        <f>LOOKUP(E476,K!$A$1:$B$19)</f>
        <v xml:space="preserve">Vara vald </v>
      </c>
      <c r="G476" s="16" t="str">
        <f t="shared" si="38"/>
        <v>MS-87</v>
      </c>
      <c r="H476" s="12" t="s">
        <v>1650</v>
      </c>
      <c r="I476" s="14" t="s">
        <v>4889</v>
      </c>
      <c r="J476" s="1" t="s">
        <v>4890</v>
      </c>
      <c r="K476" s="1" t="s">
        <v>4881</v>
      </c>
      <c r="L476" s="91" t="str">
        <f t="shared" si="39"/>
        <v>17</v>
      </c>
      <c r="M476">
        <v>1982</v>
      </c>
      <c r="N476">
        <v>2</v>
      </c>
      <c r="O476">
        <v>1</v>
      </c>
      <c r="P476">
        <v>74367</v>
      </c>
      <c r="Q476" t="s">
        <v>993</v>
      </c>
    </row>
    <row r="477" spans="1:45" customFormat="1" ht="12.75" customHeight="1" x14ac:dyDescent="0.2">
      <c r="A477" s="24" t="str">
        <f t="shared" si="37"/>
        <v>15-13</v>
      </c>
      <c r="B477">
        <v>13</v>
      </c>
      <c r="C477" s="14">
        <v>1</v>
      </c>
      <c r="D477" s="71" t="str">
        <f>IF(C477=1,K!$D$1,IF(C477=2,K!$D$2,IF(C477=3,K!$D$3,IF(C477=4,K!$D$4,IF(C477=5,K!$D$5,IF(C477=6,K!$D$6,IF(C477=7,K!$D$7,IF(C477=8,K!$D$8))))))))</f>
        <v>Maaparandus</v>
      </c>
      <c r="E477" s="12" t="s">
        <v>329</v>
      </c>
      <c r="F477" s="18" t="str">
        <f>LOOKUP(E477,K!$A$1:$B$19)</f>
        <v>Tartu vald</v>
      </c>
      <c r="G477" s="16" t="str">
        <f t="shared" si="38"/>
        <v>PP-564</v>
      </c>
      <c r="H477" s="12" t="s">
        <v>11</v>
      </c>
      <c r="I477" s="14">
        <v>564</v>
      </c>
      <c r="J477" s="1" t="s">
        <v>807</v>
      </c>
      <c r="K477" s="1" t="s">
        <v>6867</v>
      </c>
      <c r="L477" s="91" t="str">
        <f t="shared" si="39"/>
        <v>15</v>
      </c>
      <c r="M477">
        <v>1967</v>
      </c>
      <c r="N477">
        <v>7</v>
      </c>
      <c r="P477" t="s">
        <v>6866</v>
      </c>
      <c r="R477" t="s">
        <v>5633</v>
      </c>
    </row>
    <row r="478" spans="1:45" customFormat="1" ht="12.75" customHeight="1" x14ac:dyDescent="0.2">
      <c r="A478" s="69" t="str">
        <f t="shared" si="37"/>
        <v>19-14</v>
      </c>
      <c r="B478" s="52">
        <v>14</v>
      </c>
      <c r="C478" s="70">
        <v>1</v>
      </c>
      <c r="D478" s="71" t="str">
        <f>IF(C478=1,K!$D$1,IF(C478=2,K!$D$2,IF(C478=3,K!$D$3,IF(C478=4,K!$D$4,IF(C478=5,K!$D$5,IF(C478=6,K!$D$6,IF(C478=7,K!$D$7,IF(C478=8,K!$D$8))))))))</f>
        <v>Maaparandus</v>
      </c>
      <c r="E478" s="72" t="s">
        <v>333</v>
      </c>
      <c r="F478" s="73" t="str">
        <f>LOOKUP(E478,K!$A$1:$B$19)</f>
        <v>Ülenurme vald</v>
      </c>
      <c r="G478" s="74" t="str">
        <f t="shared" si="38"/>
        <v>MV-801</v>
      </c>
      <c r="H478" s="72" t="s">
        <v>32</v>
      </c>
      <c r="I478" s="70">
        <v>801</v>
      </c>
      <c r="J478" s="75" t="s">
        <v>1303</v>
      </c>
      <c r="K478" s="75" t="s">
        <v>5195</v>
      </c>
      <c r="L478" s="90" t="str">
        <f t="shared" si="39"/>
        <v>19</v>
      </c>
      <c r="M478" s="52">
        <v>1971</v>
      </c>
      <c r="N478" s="52">
        <v>6</v>
      </c>
      <c r="P478" s="52" t="s">
        <v>4656</v>
      </c>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row>
    <row r="479" spans="1:45" customFormat="1" ht="25.5" customHeight="1" x14ac:dyDescent="0.2">
      <c r="A479" s="69" t="str">
        <f t="shared" si="37"/>
        <v>19-14</v>
      </c>
      <c r="B479" s="52">
        <v>14</v>
      </c>
      <c r="C479" s="70">
        <v>6</v>
      </c>
      <c r="D479" s="71" t="str">
        <f>IF(C479=1,K!$D$1,IF(C479=2,K!$D$2,IF(C479=3,K!$D$3,IF(C479=4,K!$D$4,IF(C479=5,K!$D$5,IF(C479=6,K!$D$6,IF(C479=7,K!$D$7,IF(C479=8,K!$D$8))))))))</f>
        <v>Kultuurtehnikaprojektid</v>
      </c>
      <c r="E479" s="72" t="s">
        <v>333</v>
      </c>
      <c r="F479" s="73" t="str">
        <f>LOOKUP(E479,K!$A$1:$B$19)</f>
        <v>Ülenurme vald</v>
      </c>
      <c r="G479" s="74" t="str">
        <f t="shared" si="38"/>
        <v>MV-1655</v>
      </c>
      <c r="H479" s="72" t="s">
        <v>32</v>
      </c>
      <c r="I479" s="70">
        <v>1655</v>
      </c>
      <c r="J479" s="75" t="s">
        <v>5196</v>
      </c>
      <c r="K479" s="75" t="s">
        <v>5195</v>
      </c>
      <c r="L479" s="90" t="str">
        <f t="shared" si="39"/>
        <v>19</v>
      </c>
      <c r="M479" s="52">
        <v>1986</v>
      </c>
      <c r="N479" s="52">
        <v>4</v>
      </c>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row>
    <row r="480" spans="1:45" customFormat="1" ht="25.5" customHeight="1" x14ac:dyDescent="0.2">
      <c r="A480" s="24" t="str">
        <f t="shared" si="37"/>
        <v>01-14</v>
      </c>
      <c r="B480">
        <v>14</v>
      </c>
      <c r="C480" s="14">
        <v>1</v>
      </c>
      <c r="D480" s="71" t="str">
        <f>IF(C480=1,K!$D$1,IF(C480=2,K!$D$2,IF(C480=3,K!$D$3,IF(C480=4,K!$D$4,IF(C480=5,K!$D$5,IF(C480=6,K!$D$6,IF(C480=7,K!$D$7,IF(C480=8,K!$D$8))))))))</f>
        <v>Maaparandus</v>
      </c>
      <c r="E480" s="12" t="s">
        <v>291</v>
      </c>
      <c r="F480" s="18" t="str">
        <f>LOOKUP(E480,K!$A$1:$B$19)</f>
        <v>Alatskivi vald</v>
      </c>
      <c r="G480" s="16" t="str">
        <f t="shared" si="38"/>
        <v>PP-536</v>
      </c>
      <c r="H480" s="12" t="s">
        <v>11</v>
      </c>
      <c r="I480" s="14">
        <v>536</v>
      </c>
      <c r="J480" s="8" t="s">
        <v>342</v>
      </c>
      <c r="K480" s="8" t="s">
        <v>1724</v>
      </c>
      <c r="L480" s="91" t="str">
        <f t="shared" si="39"/>
        <v>01</v>
      </c>
      <c r="M480">
        <v>1966</v>
      </c>
      <c r="N480">
        <v>7</v>
      </c>
      <c r="P480">
        <v>70588</v>
      </c>
      <c r="Q480">
        <v>8</v>
      </c>
      <c r="R480" t="s">
        <v>4888</v>
      </c>
    </row>
    <row r="481" spans="1:18" customFormat="1" ht="12.75" customHeight="1" x14ac:dyDescent="0.2">
      <c r="A481" s="24" t="str">
        <f t="shared" si="37"/>
        <v>09-14</v>
      </c>
      <c r="B481">
        <v>14</v>
      </c>
      <c r="C481" s="14">
        <v>1</v>
      </c>
      <c r="D481" s="71" t="str">
        <f>IF(C481=1,K!$D$1,IF(C481=2,K!$D$2,IF(C481=3,K!$D$3,IF(C481=4,K!$D$4,IF(C481=5,K!$D$5,IF(C481=6,K!$D$6,IF(C481=7,K!$D$7,IF(C481=8,K!$D$8))))))))</f>
        <v>Maaparandus</v>
      </c>
      <c r="E481" s="12" t="s">
        <v>323</v>
      </c>
      <c r="F481" s="18" t="str">
        <f>LOOKUP(E481,K!$A$1:$B$19)</f>
        <v>Nõo vald</v>
      </c>
      <c r="G481" s="16" t="str">
        <f t="shared" si="38"/>
        <v>PP-440</v>
      </c>
      <c r="H481" s="12" t="s">
        <v>11</v>
      </c>
      <c r="I481" s="14">
        <v>440</v>
      </c>
      <c r="J481" s="1" t="s">
        <v>1528</v>
      </c>
      <c r="K481" s="1" t="s">
        <v>3835</v>
      </c>
      <c r="L481" s="91" t="str">
        <f t="shared" si="39"/>
        <v>09</v>
      </c>
      <c r="M481">
        <v>1965</v>
      </c>
      <c r="N481">
        <v>6</v>
      </c>
    </row>
    <row r="482" spans="1:18" customFormat="1" ht="12.75" customHeight="1" x14ac:dyDescent="0.2">
      <c r="A482" s="24" t="str">
        <f t="shared" si="37"/>
        <v>14-14</v>
      </c>
      <c r="B482">
        <v>14</v>
      </c>
      <c r="C482" s="14">
        <v>1</v>
      </c>
      <c r="D482" s="71" t="str">
        <f>IF(C482=1,K!$D$1,IF(C482=2,K!$D$2,IF(C482=3,K!$D$3,IF(C482=4,K!$D$4,IF(C482=5,K!$D$5,IF(C482=6,K!$D$6,IF(C482=7,K!$D$7,IF(C482=8,K!$D$8))))))))</f>
        <v>Maaparandus</v>
      </c>
      <c r="E482" s="12" t="s">
        <v>328</v>
      </c>
      <c r="F482" s="18" t="str">
        <f>LOOKUP(E482,K!$A$1:$B$19)</f>
        <v>Rõngu vald</v>
      </c>
      <c r="G482" s="16" t="str">
        <f t="shared" si="38"/>
        <v>PP-611</v>
      </c>
      <c r="H482" s="12" t="s">
        <v>11</v>
      </c>
      <c r="I482" s="14">
        <v>611</v>
      </c>
      <c r="J482" s="1" t="s">
        <v>3434</v>
      </c>
      <c r="K482" s="1" t="s">
        <v>3439</v>
      </c>
      <c r="L482" s="91" t="str">
        <f t="shared" si="39"/>
        <v>14</v>
      </c>
      <c r="M482">
        <v>1968</v>
      </c>
      <c r="N482">
        <v>7</v>
      </c>
      <c r="P482">
        <v>75117</v>
      </c>
    </row>
    <row r="483" spans="1:18" customFormat="1" ht="25.5" customHeight="1" x14ac:dyDescent="0.2">
      <c r="A483" s="24" t="str">
        <f t="shared" si="37"/>
        <v>03-14</v>
      </c>
      <c r="B483">
        <v>14</v>
      </c>
      <c r="C483" s="14">
        <v>1</v>
      </c>
      <c r="D483" s="71" t="str">
        <f>IF(C483=1,K!$D$1,IF(C483=2,K!$D$2,IF(C483=3,K!$D$3,IF(C483=4,K!$D$4,IF(C483=5,K!$D$5,IF(C483=6,K!$D$6,IF(C483=7,K!$D$7,IF(C483=8,K!$D$8))))))))</f>
        <v>Maaparandus</v>
      </c>
      <c r="E483" s="12" t="s">
        <v>317</v>
      </c>
      <c r="F483" s="18" t="str">
        <f>LOOKUP(E483,K!$A$1:$B$19)</f>
        <v>Kambja vald</v>
      </c>
      <c r="G483" s="16" t="str">
        <f t="shared" si="38"/>
        <v>PP-220</v>
      </c>
      <c r="H483" s="12" t="s">
        <v>11</v>
      </c>
      <c r="I483" s="14">
        <v>220</v>
      </c>
      <c r="J483" s="1" t="s">
        <v>1908</v>
      </c>
      <c r="K483" s="1" t="s">
        <v>1913</v>
      </c>
      <c r="L483" s="91" t="str">
        <f t="shared" si="39"/>
        <v>03</v>
      </c>
      <c r="M483">
        <v>1961</v>
      </c>
      <c r="N483">
        <v>12</v>
      </c>
      <c r="O483">
        <v>1</v>
      </c>
      <c r="P483">
        <v>77123</v>
      </c>
      <c r="Q483">
        <v>1</v>
      </c>
      <c r="R483" t="s">
        <v>989</v>
      </c>
    </row>
    <row r="484" spans="1:18" customFormat="1" ht="12.75" customHeight="1" x14ac:dyDescent="0.2">
      <c r="A484" s="24" t="str">
        <f t="shared" ref="A484:A515" si="40">CONCATENATE(E484,"-",B484)</f>
        <v>08-14</v>
      </c>
      <c r="B484">
        <v>14</v>
      </c>
      <c r="C484" s="14">
        <v>1</v>
      </c>
      <c r="D484" s="71" t="str">
        <f>IF(C484=1,K!$D$1,IF(C484=2,K!$D$2,IF(C484=3,K!$D$3,IF(C484=4,K!$D$4,IF(C484=5,K!$D$5,IF(C484=6,K!$D$6,IF(C484=7,K!$D$7,IF(C484=8,K!$D$8))))))))</f>
        <v>Maaparandus</v>
      </c>
      <c r="E484" s="12" t="s">
        <v>322</v>
      </c>
      <c r="F484" s="18" t="str">
        <f>LOOKUP(E484,K!$A$1:$B$19)</f>
        <v>Mäksa vald</v>
      </c>
      <c r="G484" s="16" t="str">
        <f t="shared" ref="G484:G515" si="41">CONCATENATE(H484,"-",I484)</f>
        <v>PP-772</v>
      </c>
      <c r="H484" s="12" t="s">
        <v>11</v>
      </c>
      <c r="I484" s="14">
        <v>772</v>
      </c>
      <c r="J484" s="1" t="s">
        <v>2430</v>
      </c>
      <c r="K484" s="1" t="s">
        <v>2425</v>
      </c>
      <c r="L484" s="91" t="str">
        <f t="shared" ref="L484:L515" si="42">E484</f>
        <v>08</v>
      </c>
      <c r="M484">
        <v>1973</v>
      </c>
      <c r="N484">
        <v>7</v>
      </c>
      <c r="P484" t="s">
        <v>4875</v>
      </c>
      <c r="Q484">
        <v>12</v>
      </c>
    </row>
    <row r="485" spans="1:18" customFormat="1" ht="25.5" customHeight="1" x14ac:dyDescent="0.2">
      <c r="A485" s="24" t="str">
        <f t="shared" si="40"/>
        <v>08-14</v>
      </c>
      <c r="B485">
        <v>14</v>
      </c>
      <c r="C485" s="14">
        <v>1</v>
      </c>
      <c r="D485" s="71" t="str">
        <f>IF(C485=1,K!$D$1,IF(C485=2,K!$D$2,IF(C485=3,K!$D$3,IF(C485=4,K!$D$4,IF(C485=5,K!$D$5,IF(C485=6,K!$D$6,IF(C485=7,K!$D$7,IF(C485=8,K!$D$8))))))))</f>
        <v>Maaparandus</v>
      </c>
      <c r="E485" s="12" t="s">
        <v>322</v>
      </c>
      <c r="F485" s="18" t="str">
        <f>LOOKUP(E485,K!$A$1:$B$19)</f>
        <v>Mäksa vald</v>
      </c>
      <c r="G485" s="16" t="str">
        <f t="shared" si="41"/>
        <v>PP-1000</v>
      </c>
      <c r="H485" s="12" t="s">
        <v>11</v>
      </c>
      <c r="I485" s="14">
        <v>1000</v>
      </c>
      <c r="J485" s="1" t="s">
        <v>2424</v>
      </c>
      <c r="K485" s="1" t="s">
        <v>2425</v>
      </c>
      <c r="L485" s="91" t="str">
        <f t="shared" si="42"/>
        <v>08</v>
      </c>
      <c r="M485">
        <v>1973</v>
      </c>
      <c r="N485">
        <v>9</v>
      </c>
      <c r="P485" s="28" t="s">
        <v>6581</v>
      </c>
    </row>
    <row r="486" spans="1:18" customFormat="1" ht="12.75" customHeight="1" x14ac:dyDescent="0.2">
      <c r="A486" s="24" t="str">
        <f t="shared" si="40"/>
        <v>04-14</v>
      </c>
      <c r="B486">
        <v>14</v>
      </c>
      <c r="C486" s="14">
        <v>6</v>
      </c>
      <c r="D486" s="71" t="str">
        <f>IF(C486=1,K!$D$1,IF(C486=2,K!$D$2,IF(C486=3,K!$D$3,IF(C486=4,K!$D$4,IF(C486=5,K!$D$5,IF(C486=6,K!$D$6,IF(C486=7,K!$D$7,IF(C486=8,K!$D$8))))))))</f>
        <v>Kultuurtehnikaprojektid</v>
      </c>
      <c r="E486" s="12" t="s">
        <v>318</v>
      </c>
      <c r="F486" s="18" t="str">
        <f>LOOKUP(E486,K!$A$1:$B$19)</f>
        <v>Konguta vald</v>
      </c>
      <c r="G486" s="16" t="str">
        <f t="shared" si="41"/>
        <v>MV-1816</v>
      </c>
      <c r="H486" s="12" t="s">
        <v>32</v>
      </c>
      <c r="I486" s="14">
        <v>1816</v>
      </c>
      <c r="J486" s="1" t="s">
        <v>3340</v>
      </c>
      <c r="K486" s="1" t="s">
        <v>3335</v>
      </c>
      <c r="L486" s="91" t="str">
        <f t="shared" si="42"/>
        <v>04</v>
      </c>
      <c r="M486">
        <v>1989</v>
      </c>
      <c r="N486">
        <v>4</v>
      </c>
    </row>
    <row r="487" spans="1:18" customFormat="1" ht="25.5" customHeight="1" x14ac:dyDescent="0.2">
      <c r="A487" s="24" t="str">
        <f t="shared" si="40"/>
        <v>04-14</v>
      </c>
      <c r="B487">
        <v>14</v>
      </c>
      <c r="C487" s="14">
        <v>1</v>
      </c>
      <c r="D487" s="71" t="str">
        <f>IF(C487=1,K!$D$1,IF(C487=2,K!$D$2,IF(C487=3,K!$D$3,IF(C487=4,K!$D$4,IF(C487=5,K!$D$5,IF(C487=6,K!$D$6,IF(C487=7,K!$D$7,IF(C487=8,K!$D$8))))))))</f>
        <v>Maaparandus</v>
      </c>
      <c r="E487" s="12" t="s">
        <v>318</v>
      </c>
      <c r="F487" s="18" t="str">
        <f>LOOKUP(E487,K!$A$1:$B$19)</f>
        <v>Konguta vald</v>
      </c>
      <c r="G487" s="16" t="str">
        <f t="shared" si="41"/>
        <v>MV-116</v>
      </c>
      <c r="H487" s="12" t="s">
        <v>32</v>
      </c>
      <c r="I487" s="14">
        <v>116</v>
      </c>
      <c r="J487" s="1" t="s">
        <v>3336</v>
      </c>
      <c r="K487" s="1"/>
      <c r="L487" s="91" t="str">
        <f t="shared" si="42"/>
        <v>04</v>
      </c>
      <c r="M487">
        <v>1958</v>
      </c>
      <c r="N487">
        <v>2</v>
      </c>
      <c r="P487">
        <v>1233801</v>
      </c>
    </row>
    <row r="488" spans="1:18" customFormat="1" ht="12.75" customHeight="1" x14ac:dyDescent="0.2">
      <c r="A488" s="24" t="str">
        <f t="shared" si="40"/>
        <v>04-14</v>
      </c>
      <c r="B488">
        <v>14</v>
      </c>
      <c r="C488" s="14">
        <v>2</v>
      </c>
      <c r="D488" s="71" t="str">
        <f>IF(C488=1,K!$D$1,IF(C488=2,K!$D$2,IF(C488=3,K!$D$3,IF(C488=4,K!$D$4,IF(C488=5,K!$D$5,IF(C488=6,K!$D$6,IF(C488=7,K!$D$7,IF(C488=8,K!$D$8))))))))</f>
        <v xml:space="preserve">Maaparanduse rek </v>
      </c>
      <c r="E488" s="12" t="s">
        <v>318</v>
      </c>
      <c r="F488" s="18" t="str">
        <f>LOOKUP(E488,K!$A$1:$B$19)</f>
        <v>Konguta vald</v>
      </c>
      <c r="G488" s="16" t="str">
        <f t="shared" si="41"/>
        <v>KR-34</v>
      </c>
      <c r="H488" s="12" t="s">
        <v>37</v>
      </c>
      <c r="I488" s="14">
        <v>34</v>
      </c>
      <c r="J488" s="1" t="s">
        <v>3338</v>
      </c>
      <c r="K488" s="1" t="s">
        <v>3335</v>
      </c>
      <c r="L488" s="91" t="str">
        <f t="shared" si="42"/>
        <v>04</v>
      </c>
      <c r="M488">
        <v>1965</v>
      </c>
      <c r="N488">
        <v>1</v>
      </c>
    </row>
    <row r="489" spans="1:18" customFormat="1" ht="12.75" customHeight="1" x14ac:dyDescent="0.2">
      <c r="A489" s="24" t="str">
        <f t="shared" si="40"/>
        <v>06-14</v>
      </c>
      <c r="B489">
        <v>14</v>
      </c>
      <c r="C489" s="14">
        <v>1</v>
      </c>
      <c r="D489" s="71" t="str">
        <f>IF(C489=1,K!$D$1,IF(C489=2,K!$D$2,IF(C489=3,K!$D$3,IF(C489=4,K!$D$4,IF(C489=5,K!$D$5,IF(C489=6,K!$D$6,IF(C489=7,K!$D$7,IF(C489=8,K!$D$8))))))))</f>
        <v>Maaparandus</v>
      </c>
      <c r="E489" s="12" t="s">
        <v>320</v>
      </c>
      <c r="F489" s="18" t="str">
        <f>LOOKUP(E489,K!$A$1:$B$19)</f>
        <v>Luunja vald</v>
      </c>
      <c r="G489" s="16" t="str">
        <f t="shared" si="41"/>
        <v>PP-451</v>
      </c>
      <c r="H489" s="12" t="s">
        <v>11</v>
      </c>
      <c r="I489" s="14">
        <v>451</v>
      </c>
      <c r="J489" s="1" t="s">
        <v>2974</v>
      </c>
      <c r="K489" t="s">
        <v>2965</v>
      </c>
      <c r="L489" s="91" t="str">
        <f t="shared" si="42"/>
        <v>06</v>
      </c>
      <c r="M489">
        <v>1965</v>
      </c>
      <c r="N489">
        <v>3</v>
      </c>
      <c r="P489">
        <v>1232811</v>
      </c>
      <c r="Q489">
        <v>12</v>
      </c>
    </row>
    <row r="490" spans="1:18" customFormat="1" ht="25.5" customHeight="1" x14ac:dyDescent="0.2">
      <c r="A490" s="24" t="str">
        <f t="shared" si="40"/>
        <v>05-14</v>
      </c>
      <c r="B490">
        <v>14</v>
      </c>
      <c r="C490" s="14">
        <v>1</v>
      </c>
      <c r="D490" s="71" t="str">
        <f>IF(C490=1,K!$D$1,IF(C490=2,K!$D$2,IF(C490=3,K!$D$3,IF(C490=4,K!$D$4,IF(C490=5,K!$D$5,IF(C490=6,K!$D$6,IF(C490=7,K!$D$7,IF(C490=8,K!$D$8))))))))</f>
        <v>Maaparandus</v>
      </c>
      <c r="E490" s="12" t="s">
        <v>319</v>
      </c>
      <c r="F490" s="18" t="str">
        <f>LOOKUP(E490,K!$A$1:$B$19)</f>
        <v xml:space="preserve">Laeva vald </v>
      </c>
      <c r="G490" s="16" t="str">
        <f t="shared" si="41"/>
        <v>PP-1220</v>
      </c>
      <c r="H490" s="12" t="s">
        <v>11</v>
      </c>
      <c r="I490" s="14">
        <v>1220</v>
      </c>
      <c r="J490" s="1" t="s">
        <v>3731</v>
      </c>
      <c r="K490" s="1" t="s">
        <v>3732</v>
      </c>
      <c r="L490" s="91" t="str">
        <f t="shared" si="42"/>
        <v>05</v>
      </c>
      <c r="M490">
        <v>1977</v>
      </c>
      <c r="N490">
        <v>11</v>
      </c>
      <c r="P490">
        <v>1232841</v>
      </c>
      <c r="Q490">
        <v>5</v>
      </c>
      <c r="R490" s="28" t="s">
        <v>5005</v>
      </c>
    </row>
    <row r="491" spans="1:18" customFormat="1" ht="12.75" customHeight="1" x14ac:dyDescent="0.2">
      <c r="A491" s="24" t="str">
        <f t="shared" si="40"/>
        <v>08-14</v>
      </c>
      <c r="B491">
        <v>14</v>
      </c>
      <c r="C491" s="14">
        <v>1</v>
      </c>
      <c r="D491" s="71" t="str">
        <f>IF(C491=1,K!$D$1,IF(C491=2,K!$D$2,IF(C491=3,K!$D$3,IF(C491=4,K!$D$4,IF(C491=5,K!$D$5,IF(C491=6,K!$D$6,IF(C491=7,K!$D$7,IF(C491=8,K!$D$8))))))))</f>
        <v>Maaparandus</v>
      </c>
      <c r="E491" s="12" t="s">
        <v>322</v>
      </c>
      <c r="F491" s="18" t="str">
        <f>LOOKUP(E491,K!$A$1:$B$19)</f>
        <v>Mäksa vald</v>
      </c>
      <c r="G491" s="16" t="str">
        <f t="shared" si="41"/>
        <v>PP-772</v>
      </c>
      <c r="H491" s="12" t="s">
        <v>11</v>
      </c>
      <c r="I491" s="14">
        <v>772</v>
      </c>
      <c r="J491" s="1" t="s">
        <v>2432</v>
      </c>
      <c r="K491" s="1" t="s">
        <v>2427</v>
      </c>
      <c r="L491" s="91" t="str">
        <f t="shared" si="42"/>
        <v>08</v>
      </c>
      <c r="M491">
        <v>1970</v>
      </c>
      <c r="N491">
        <v>6</v>
      </c>
      <c r="P491">
        <v>1233841</v>
      </c>
    </row>
    <row r="492" spans="1:18" customFormat="1" ht="25.5" customHeight="1" x14ac:dyDescent="0.2">
      <c r="A492" s="24" t="str">
        <f t="shared" si="40"/>
        <v>01-14</v>
      </c>
      <c r="B492">
        <v>14</v>
      </c>
      <c r="C492" s="14">
        <v>1</v>
      </c>
      <c r="D492" s="71" t="str">
        <f>IF(C492=1,K!$D$1,IF(C492=2,K!$D$2,IF(C492=3,K!$D$3,IF(C492=4,K!$D$4,IF(C492=5,K!$D$5,IF(C492=6,K!$D$6,IF(C492=7,K!$D$7,IF(C492=8,K!$D$8))))))))</f>
        <v>Maaparandus</v>
      </c>
      <c r="E492" s="12" t="s">
        <v>291</v>
      </c>
      <c r="F492" s="18" t="str">
        <f>LOOKUP(E492,K!$A$1:$B$19)</f>
        <v>Alatskivi vald</v>
      </c>
      <c r="G492" s="16" t="str">
        <f t="shared" si="41"/>
        <v>MV-103</v>
      </c>
      <c r="H492" s="12" t="s">
        <v>32</v>
      </c>
      <c r="I492" s="14">
        <v>103</v>
      </c>
      <c r="J492" s="1" t="s">
        <v>1723</v>
      </c>
      <c r="K492" s="1" t="s">
        <v>1725</v>
      </c>
      <c r="L492" s="91" t="str">
        <f t="shared" si="42"/>
        <v>01</v>
      </c>
      <c r="M492">
        <v>1958</v>
      </c>
      <c r="N492">
        <v>3</v>
      </c>
      <c r="P492">
        <v>1232831</v>
      </c>
      <c r="Q492">
        <v>8</v>
      </c>
      <c r="R492" t="s">
        <v>3867</v>
      </c>
    </row>
    <row r="493" spans="1:18" customFormat="1" ht="25.5" customHeight="1" x14ac:dyDescent="0.2">
      <c r="A493" s="24" t="str">
        <f t="shared" si="40"/>
        <v>04-14</v>
      </c>
      <c r="B493">
        <v>14</v>
      </c>
      <c r="C493" s="14">
        <v>1</v>
      </c>
      <c r="D493" s="71" t="str">
        <f>IF(C493=1,K!$D$1,IF(C493=2,K!$D$2,IF(C493=3,K!$D$3,IF(C493=4,K!$D$4,IF(C493=5,K!$D$5,IF(C493=6,K!$D$6,IF(C493=7,K!$D$7,IF(C493=8,K!$D$8))))))))</f>
        <v>Maaparandus</v>
      </c>
      <c r="E493" s="12" t="s">
        <v>318</v>
      </c>
      <c r="F493" s="18" t="str">
        <f>LOOKUP(E493,K!$A$1:$B$19)</f>
        <v>Konguta vald</v>
      </c>
      <c r="G493" s="16" t="str">
        <f t="shared" si="41"/>
        <v>MV-594</v>
      </c>
      <c r="H493" s="12" t="s">
        <v>32</v>
      </c>
      <c r="I493" s="14">
        <v>594</v>
      </c>
      <c r="J493" s="1" t="s">
        <v>3339</v>
      </c>
      <c r="K493" s="1" t="s">
        <v>3335</v>
      </c>
      <c r="L493" s="91" t="str">
        <f t="shared" si="42"/>
        <v>04</v>
      </c>
      <c r="M493">
        <v>1967</v>
      </c>
      <c r="N493">
        <v>1</v>
      </c>
      <c r="P493">
        <v>1233851</v>
      </c>
      <c r="Q493" t="s">
        <v>2594</v>
      </c>
    </row>
    <row r="494" spans="1:18" customFormat="1" ht="12.75" customHeight="1" x14ac:dyDescent="0.2">
      <c r="A494" s="24" t="str">
        <f t="shared" si="40"/>
        <v>07-14</v>
      </c>
      <c r="B494">
        <v>14</v>
      </c>
      <c r="C494" s="14">
        <v>1</v>
      </c>
      <c r="D494" s="71" t="str">
        <f>IF(C494=1,K!$D$1,IF(C494=2,K!$D$2,IF(C494=3,K!$D$3,IF(C494=4,K!$D$4,IF(C494=5,K!$D$5,IF(C494=6,K!$D$6,IF(C494=7,K!$D$7,IF(C494=8,K!$D$8))))))))</f>
        <v>Maaparandus</v>
      </c>
      <c r="E494" s="12" t="s">
        <v>321</v>
      </c>
      <c r="F494" s="18" t="str">
        <f>LOOKUP(E494,K!$A$1:$B$19)</f>
        <v>Meeksi vald</v>
      </c>
      <c r="G494" s="16" t="str">
        <f t="shared" si="41"/>
        <v>MV-431</v>
      </c>
      <c r="H494" s="12" t="s">
        <v>32</v>
      </c>
      <c r="I494" s="14" t="s">
        <v>2290</v>
      </c>
      <c r="J494" s="1" t="s">
        <v>2291</v>
      </c>
      <c r="K494" s="1"/>
      <c r="L494" s="91" t="str">
        <f t="shared" si="42"/>
        <v>07</v>
      </c>
      <c r="M494">
        <v>1958</v>
      </c>
      <c r="N494">
        <v>4</v>
      </c>
    </row>
    <row r="495" spans="1:18" customFormat="1" ht="25.5" customHeight="1" x14ac:dyDescent="0.2">
      <c r="A495" s="24" t="str">
        <f t="shared" si="40"/>
        <v>07-14</v>
      </c>
      <c r="B495">
        <v>14</v>
      </c>
      <c r="C495" s="14">
        <v>1</v>
      </c>
      <c r="D495" s="71" t="str">
        <f>IF(C495=1,K!$D$1,IF(C495=2,K!$D$2,IF(C495=3,K!$D$3,IF(C495=4,K!$D$4,IF(C495=5,K!$D$5,IF(C495=6,K!$D$6,IF(C495=7,K!$D$7,IF(C495=8,K!$D$8))))))))</f>
        <v>Maaparandus</v>
      </c>
      <c r="E495" s="12" t="s">
        <v>321</v>
      </c>
      <c r="F495" s="18" t="str">
        <f>LOOKUP(E495,K!$A$1:$B$19)</f>
        <v>Meeksi vald</v>
      </c>
      <c r="G495" s="16" t="str">
        <f t="shared" si="41"/>
        <v>MV-431a</v>
      </c>
      <c r="H495" s="12" t="s">
        <v>32</v>
      </c>
      <c r="I495" s="14" t="s">
        <v>2292</v>
      </c>
      <c r="J495" s="1" t="s">
        <v>2293</v>
      </c>
      <c r="K495" s="1"/>
      <c r="L495" s="91" t="str">
        <f t="shared" si="42"/>
        <v>07</v>
      </c>
      <c r="M495">
        <v>1963</v>
      </c>
      <c r="N495">
        <v>1</v>
      </c>
    </row>
    <row r="496" spans="1:18" customFormat="1" ht="38.25" customHeight="1" x14ac:dyDescent="0.2">
      <c r="A496" s="24" t="str">
        <f t="shared" si="40"/>
        <v>07-14</v>
      </c>
      <c r="B496">
        <v>14</v>
      </c>
      <c r="C496" s="9">
        <v>1</v>
      </c>
      <c r="D496" s="71" t="str">
        <f>IF(C496=1,K!$D$1,IF(C496=2,K!$D$2,IF(C496=3,K!$D$3,IF(C496=4,K!$D$4,IF(C496=5,K!$D$5,IF(C496=6,K!$D$6,IF(C496=7,K!$D$7,IF(C496=8,K!$D$8))))))))</f>
        <v>Maaparandus</v>
      </c>
      <c r="E496" s="12" t="s">
        <v>321</v>
      </c>
      <c r="F496" s="18" t="str">
        <f>LOOKUP(E496,K!$A$1:$B$19)</f>
        <v>Meeksi vald</v>
      </c>
      <c r="G496" s="16" t="str">
        <f t="shared" si="41"/>
        <v>MV-431c</v>
      </c>
      <c r="H496" s="12" t="s">
        <v>32</v>
      </c>
      <c r="I496" s="14" t="s">
        <v>2294</v>
      </c>
      <c r="J496" s="1" t="s">
        <v>2295</v>
      </c>
      <c r="K496" s="1"/>
      <c r="L496" s="91" t="str">
        <f t="shared" si="42"/>
        <v>07</v>
      </c>
      <c r="M496">
        <v>1965</v>
      </c>
      <c r="N496">
        <v>1</v>
      </c>
    </row>
    <row r="497" spans="1:45" customFormat="1" ht="12.75" customHeight="1" x14ac:dyDescent="0.2">
      <c r="A497" s="24" t="str">
        <f t="shared" si="40"/>
        <v>18-14</v>
      </c>
      <c r="B497">
        <v>14</v>
      </c>
      <c r="C497" s="9">
        <v>2</v>
      </c>
      <c r="D497" s="71" t="str">
        <f>IF(C497=1,K!$D$1,IF(C497=2,K!$D$2,IF(C497=3,K!$D$3,IF(C497=4,K!$D$4,IF(C497=5,K!$D$5,IF(C497=6,K!$D$6,IF(C497=7,K!$D$7,IF(C497=8,K!$D$8))))))))</f>
        <v xml:space="preserve">Maaparanduse rek </v>
      </c>
      <c r="E497" s="12" t="s">
        <v>332</v>
      </c>
      <c r="F497" s="18" t="str">
        <f>LOOKUP(E497,K!$A$1:$B$19)</f>
        <v>Võnnu vald</v>
      </c>
      <c r="G497" s="16" t="str">
        <f t="shared" si="41"/>
        <v>MS-67</v>
      </c>
      <c r="H497" s="12" t="s">
        <v>1650</v>
      </c>
      <c r="I497" s="14" t="s">
        <v>2638</v>
      </c>
      <c r="J497" s="1" t="s">
        <v>2639</v>
      </c>
      <c r="K497" s="1" t="s">
        <v>2640</v>
      </c>
      <c r="L497" s="91" t="str">
        <f t="shared" si="42"/>
        <v>18</v>
      </c>
      <c r="N497">
        <v>1</v>
      </c>
      <c r="P497">
        <v>1332851</v>
      </c>
      <c r="Q497">
        <v>1</v>
      </c>
      <c r="R497" t="s">
        <v>4780</v>
      </c>
    </row>
    <row r="498" spans="1:45" customFormat="1" ht="25.5" customHeight="1" x14ac:dyDescent="0.2">
      <c r="A498" s="24" t="str">
        <f t="shared" si="40"/>
        <v>06-14</v>
      </c>
      <c r="B498">
        <v>14</v>
      </c>
      <c r="C498" s="9">
        <v>2</v>
      </c>
      <c r="D498" s="71" t="str">
        <f>IF(C498=1,K!$D$1,IF(C498=2,K!$D$2,IF(C498=3,K!$D$3,IF(C498=4,K!$D$4,IF(C498=5,K!$D$5,IF(C498=6,K!$D$6,IF(C498=7,K!$D$7,IF(C498=8,K!$D$8))))))))</f>
        <v xml:space="preserve">Maaparanduse rek </v>
      </c>
      <c r="E498" s="12" t="s">
        <v>320</v>
      </c>
      <c r="F498" s="18" t="str">
        <f>LOOKUP(E498,K!$A$1:$B$19)</f>
        <v>Luunja vald</v>
      </c>
      <c r="G498" s="16" t="str">
        <f t="shared" si="41"/>
        <v>-</v>
      </c>
      <c r="H498" s="12"/>
      <c r="I498" s="14"/>
      <c r="J498" s="1" t="s">
        <v>2994</v>
      </c>
      <c r="K498" s="1"/>
      <c r="L498" s="91" t="str">
        <f t="shared" si="42"/>
        <v>06</v>
      </c>
      <c r="M498">
        <v>1978</v>
      </c>
      <c r="N498">
        <v>1</v>
      </c>
      <c r="P498">
        <v>1233871</v>
      </c>
    </row>
    <row r="499" spans="1:45" customFormat="1" ht="25.5" customHeight="1" x14ac:dyDescent="0.2">
      <c r="A499" s="24" t="str">
        <f t="shared" si="40"/>
        <v>12-14</v>
      </c>
      <c r="B499">
        <v>14</v>
      </c>
      <c r="C499" s="9">
        <v>6</v>
      </c>
      <c r="D499" s="71" t="str">
        <f>IF(C499=1,K!$D$1,IF(C499=2,K!$D$2,IF(C499=3,K!$D$3,IF(C499=4,K!$D$4,IF(C499=5,K!$D$5,IF(C499=6,K!$D$6,IF(C499=7,K!$D$7,IF(C499=8,K!$D$8))))))))</f>
        <v>Kultuurtehnikaprojektid</v>
      </c>
      <c r="E499" s="12" t="s">
        <v>326</v>
      </c>
      <c r="F499" s="18" t="str">
        <f>LOOKUP(E499,K!$A$1:$B$19)</f>
        <v>Puhja vald</v>
      </c>
      <c r="G499" s="16" t="str">
        <f t="shared" si="41"/>
        <v>MV-1768</v>
      </c>
      <c r="H499" s="12" t="s">
        <v>32</v>
      </c>
      <c r="I499" s="14" t="s">
        <v>3851</v>
      </c>
      <c r="J499" s="1" t="s">
        <v>3852</v>
      </c>
      <c r="K499" s="1" t="s">
        <v>3847</v>
      </c>
      <c r="L499" s="91" t="str">
        <f t="shared" si="42"/>
        <v>12</v>
      </c>
      <c r="M499">
        <v>1988</v>
      </c>
      <c r="N499">
        <v>3</v>
      </c>
      <c r="P499">
        <v>1232871</v>
      </c>
      <c r="Q499">
        <v>3</v>
      </c>
      <c r="R499" t="s">
        <v>4840</v>
      </c>
    </row>
    <row r="500" spans="1:45" customFormat="1" ht="25.5" customHeight="1" x14ac:dyDescent="0.2">
      <c r="A500" s="24" t="str">
        <f t="shared" si="40"/>
        <v>12-14</v>
      </c>
      <c r="B500">
        <v>14</v>
      </c>
      <c r="C500" s="9">
        <v>1</v>
      </c>
      <c r="D500" s="71" t="str">
        <f>IF(C500=1,K!$D$1,IF(C500=2,K!$D$2,IF(C500=3,K!$D$3,IF(C500=4,K!$D$4,IF(C500=5,K!$D$5,IF(C500=6,K!$D$6,IF(C500=7,K!$D$7,IF(C500=8,K!$D$8))))))))</f>
        <v>Maaparandus</v>
      </c>
      <c r="E500" s="12" t="s">
        <v>326</v>
      </c>
      <c r="F500" s="18" t="str">
        <f>LOOKUP(E500,K!$A$1:$B$19)</f>
        <v>Puhja vald</v>
      </c>
      <c r="G500" s="16" t="str">
        <f t="shared" si="41"/>
        <v>PP-527</v>
      </c>
      <c r="H500" s="12" t="s">
        <v>11</v>
      </c>
      <c r="I500" s="14" t="s">
        <v>3853</v>
      </c>
      <c r="J500" s="1" t="s">
        <v>3854</v>
      </c>
      <c r="K500" s="1" t="s">
        <v>3847</v>
      </c>
      <c r="L500" s="91" t="str">
        <f t="shared" si="42"/>
        <v>12</v>
      </c>
      <c r="M500">
        <v>1966</v>
      </c>
      <c r="N500">
        <v>5</v>
      </c>
      <c r="O500">
        <v>1</v>
      </c>
    </row>
    <row r="501" spans="1:45" ht="25.5" customHeight="1" x14ac:dyDescent="0.2">
      <c r="A501" s="24" t="str">
        <f t="shared" si="40"/>
        <v>13-14</v>
      </c>
      <c r="B501">
        <v>14</v>
      </c>
      <c r="C501" s="9">
        <v>2</v>
      </c>
      <c r="D501" s="71" t="str">
        <f>IF(C501=1,K!$D$1,IF(C501=2,K!$D$2,IF(C501=3,K!$D$3,IF(C501=4,K!$D$4,IF(C501=5,K!$D$5,IF(C501=6,K!$D$6,IF(C501=7,K!$D$7,IF(C501=8,K!$D$8))))))))</f>
        <v xml:space="preserve">Maaparanduse rek </v>
      </c>
      <c r="E501" s="12" t="s">
        <v>327</v>
      </c>
      <c r="F501" s="18" t="str">
        <f>LOOKUP(E501,K!$A$1:$B$19)</f>
        <v>Rannu vald</v>
      </c>
      <c r="G501" s="16" t="str">
        <f t="shared" si="41"/>
        <v>KR-22</v>
      </c>
      <c r="H501" s="12" t="s">
        <v>37</v>
      </c>
      <c r="I501" s="14" t="s">
        <v>4132</v>
      </c>
      <c r="J501" s="1" t="s">
        <v>4133</v>
      </c>
      <c r="K501" s="1" t="s">
        <v>4126</v>
      </c>
      <c r="L501" s="91" t="str">
        <f t="shared" si="42"/>
        <v>13</v>
      </c>
      <c r="M501">
        <v>1965</v>
      </c>
      <c r="N501">
        <v>1</v>
      </c>
      <c r="O501">
        <v>1</v>
      </c>
      <c r="P501"/>
      <c r="Q501"/>
      <c r="R501"/>
      <c r="S501"/>
      <c r="T501"/>
      <c r="U501"/>
      <c r="V501"/>
      <c r="W501"/>
      <c r="X501"/>
      <c r="Y501"/>
      <c r="Z501"/>
      <c r="AA501"/>
      <c r="AB501"/>
      <c r="AC501"/>
      <c r="AD501"/>
      <c r="AE501"/>
      <c r="AF501"/>
      <c r="AG501"/>
      <c r="AH501"/>
      <c r="AI501"/>
      <c r="AJ501"/>
      <c r="AK501"/>
      <c r="AL501"/>
      <c r="AM501"/>
      <c r="AN501"/>
      <c r="AO501"/>
      <c r="AP501"/>
      <c r="AQ501"/>
      <c r="AR501"/>
      <c r="AS501"/>
    </row>
    <row r="502" spans="1:45" ht="25.5" customHeight="1" x14ac:dyDescent="0.2">
      <c r="A502" s="24" t="str">
        <f t="shared" si="40"/>
        <v>13-14</v>
      </c>
      <c r="B502">
        <v>14</v>
      </c>
      <c r="C502" s="9">
        <v>1</v>
      </c>
      <c r="D502" s="71" t="str">
        <f>IF(C502=1,K!$D$1,IF(C502=2,K!$D$2,IF(C502=3,K!$D$3,IF(C502=4,K!$D$4,IF(C502=5,K!$D$5,IF(C502=6,K!$D$6,IF(C502=7,K!$D$7,IF(C502=8,K!$D$8))))))))</f>
        <v>Maaparandus</v>
      </c>
      <c r="E502" s="12" t="s">
        <v>327</v>
      </c>
      <c r="F502" s="18" t="str">
        <f>LOOKUP(E502,K!$A$1:$B$19)</f>
        <v>Rannu vald</v>
      </c>
      <c r="G502" s="16" t="str">
        <f t="shared" si="41"/>
        <v>MV-156</v>
      </c>
      <c r="H502" s="12" t="s">
        <v>32</v>
      </c>
      <c r="I502" s="14" t="s">
        <v>4134</v>
      </c>
      <c r="J502" s="1" t="s">
        <v>4135</v>
      </c>
      <c r="K502" s="1" t="s">
        <v>4126</v>
      </c>
      <c r="L502" s="91" t="str">
        <f t="shared" si="42"/>
        <v>13</v>
      </c>
      <c r="M502">
        <v>1959</v>
      </c>
      <c r="N502">
        <v>3</v>
      </c>
      <c r="P502">
        <v>12007891</v>
      </c>
      <c r="Q502"/>
      <c r="R502"/>
      <c r="S502"/>
      <c r="T502"/>
      <c r="U502"/>
      <c r="V502"/>
      <c r="W502"/>
      <c r="X502"/>
      <c r="Y502"/>
      <c r="Z502"/>
      <c r="AA502"/>
      <c r="AB502"/>
      <c r="AC502"/>
      <c r="AD502"/>
      <c r="AE502"/>
      <c r="AF502"/>
      <c r="AG502"/>
      <c r="AH502"/>
      <c r="AI502"/>
      <c r="AJ502"/>
      <c r="AK502"/>
      <c r="AL502"/>
      <c r="AM502"/>
      <c r="AN502"/>
      <c r="AO502"/>
      <c r="AP502"/>
      <c r="AQ502"/>
      <c r="AR502"/>
      <c r="AS502"/>
    </row>
    <row r="503" spans="1:45" customFormat="1" ht="25.5" customHeight="1" x14ac:dyDescent="0.2">
      <c r="A503" s="24" t="str">
        <f t="shared" si="40"/>
        <v>13-14</v>
      </c>
      <c r="B503">
        <v>14</v>
      </c>
      <c r="C503" s="9">
        <v>2</v>
      </c>
      <c r="D503" s="71" t="str">
        <f>IF(C503=1,K!$D$1,IF(C503=2,K!$D$2,IF(C503=3,K!$D$3,IF(C503=4,K!$D$4,IF(C503=5,K!$D$5,IF(C503=6,K!$D$6,IF(C503=7,K!$D$7,IF(C503=8,K!$D$8))))))))</f>
        <v xml:space="preserve">Maaparanduse rek </v>
      </c>
      <c r="E503" s="12" t="s">
        <v>327</v>
      </c>
      <c r="F503" s="18" t="str">
        <f>LOOKUP(E503,K!$A$1:$B$19)</f>
        <v>Rannu vald</v>
      </c>
      <c r="G503" s="16" t="str">
        <f t="shared" si="41"/>
        <v>MS-221</v>
      </c>
      <c r="H503" s="12" t="s">
        <v>1650</v>
      </c>
      <c r="I503" s="14" t="s">
        <v>4137</v>
      </c>
      <c r="J503" s="1" t="s">
        <v>4138</v>
      </c>
      <c r="K503" s="1" t="s">
        <v>4126</v>
      </c>
      <c r="L503" s="91" t="str">
        <f t="shared" si="42"/>
        <v>13</v>
      </c>
      <c r="M503">
        <v>1989</v>
      </c>
      <c r="N503">
        <v>3</v>
      </c>
      <c r="P503">
        <v>12007901</v>
      </c>
    </row>
    <row r="504" spans="1:45" customFormat="1" ht="25.5" customHeight="1" x14ac:dyDescent="0.2">
      <c r="A504" s="24" t="str">
        <f t="shared" si="40"/>
        <v>13-14</v>
      </c>
      <c r="B504">
        <v>14</v>
      </c>
      <c r="C504" s="9">
        <v>1</v>
      </c>
      <c r="D504" s="71" t="str">
        <f>IF(C504=1,K!$D$1,IF(C504=2,K!$D$2,IF(C504=3,K!$D$3,IF(C504=4,K!$D$4,IF(C504=5,K!$D$5,IF(C504=6,K!$D$6,IF(C504=7,K!$D$7,IF(C504=8,K!$D$8))))))))</f>
        <v>Maaparandus</v>
      </c>
      <c r="E504" s="12" t="s">
        <v>327</v>
      </c>
      <c r="F504" s="18" t="str">
        <f>LOOKUP(E504,K!$A$1:$B$19)</f>
        <v>Rannu vald</v>
      </c>
      <c r="G504" s="16" t="str">
        <f t="shared" si="41"/>
        <v>MV-88</v>
      </c>
      <c r="H504" s="12" t="s">
        <v>32</v>
      </c>
      <c r="I504" s="14" t="s">
        <v>4140</v>
      </c>
      <c r="J504" s="1" t="s">
        <v>4141</v>
      </c>
      <c r="K504" s="1" t="s">
        <v>4126</v>
      </c>
      <c r="L504" s="91" t="str">
        <f t="shared" si="42"/>
        <v>13</v>
      </c>
      <c r="M504">
        <v>1958</v>
      </c>
      <c r="N504">
        <v>4</v>
      </c>
      <c r="O504">
        <v>1</v>
      </c>
      <c r="P504">
        <v>1233852</v>
      </c>
      <c r="Q504" t="s">
        <v>978</v>
      </c>
    </row>
    <row r="505" spans="1:45" customFormat="1" ht="25.5" customHeight="1" x14ac:dyDescent="0.2">
      <c r="A505" s="24" t="str">
        <f t="shared" si="40"/>
        <v>13-14</v>
      </c>
      <c r="B505">
        <v>14</v>
      </c>
      <c r="C505" s="9">
        <v>1</v>
      </c>
      <c r="D505" s="71" t="str">
        <f>IF(C505=1,K!$D$1,IF(C505=2,K!$D$2,IF(C505=3,K!$D$3,IF(C505=4,K!$D$4,IF(C505=5,K!$D$5,IF(C505=6,K!$D$6,IF(C505=7,K!$D$7,IF(C505=8,K!$D$8))))))))</f>
        <v>Maaparandus</v>
      </c>
      <c r="E505" s="12" t="s">
        <v>327</v>
      </c>
      <c r="F505" s="18" t="str">
        <f>LOOKUP(E505,K!$A$1:$B$19)</f>
        <v>Rannu vald</v>
      </c>
      <c r="G505" s="16" t="str">
        <f t="shared" si="41"/>
        <v>PP-763</v>
      </c>
      <c r="H505" s="12" t="s">
        <v>11</v>
      </c>
      <c r="I505" s="14" t="s">
        <v>4144</v>
      </c>
      <c r="J505" s="1" t="s">
        <v>4145</v>
      </c>
      <c r="K505" s="1" t="s">
        <v>4126</v>
      </c>
      <c r="L505" s="91" t="str">
        <f t="shared" si="42"/>
        <v>13</v>
      </c>
      <c r="M505">
        <v>1970</v>
      </c>
      <c r="N505">
        <v>8</v>
      </c>
    </row>
    <row r="506" spans="1:45" customFormat="1" ht="12.75" customHeight="1" x14ac:dyDescent="0.2">
      <c r="A506" s="24" t="str">
        <f t="shared" si="40"/>
        <v>17-14</v>
      </c>
      <c r="B506">
        <v>14</v>
      </c>
      <c r="C506" s="9">
        <v>2</v>
      </c>
      <c r="D506" s="71" t="str">
        <f>IF(C506=1,K!$D$1,IF(C506=2,K!$D$2,IF(C506=3,K!$D$3,IF(C506=4,K!$D$4,IF(C506=5,K!$D$5,IF(C506=6,K!$D$6,IF(C506=7,K!$D$7,IF(C506=8,K!$D$8))))))))</f>
        <v xml:space="preserve">Maaparanduse rek </v>
      </c>
      <c r="E506" s="12" t="s">
        <v>331</v>
      </c>
      <c r="F506" s="18" t="str">
        <f>LOOKUP(E506,K!$A$1:$B$19)</f>
        <v xml:space="preserve">Vara vald </v>
      </c>
      <c r="G506" s="16" t="str">
        <f t="shared" si="41"/>
        <v>MS-148</v>
      </c>
      <c r="H506" s="12" t="s">
        <v>1650</v>
      </c>
      <c r="I506" s="14" t="s">
        <v>4892</v>
      </c>
      <c r="J506" s="1" t="s">
        <v>4893</v>
      </c>
      <c r="K506" s="1" t="s">
        <v>4891</v>
      </c>
      <c r="L506" s="91" t="str">
        <f t="shared" si="42"/>
        <v>17</v>
      </c>
      <c r="M506">
        <v>1985</v>
      </c>
      <c r="N506">
        <v>2</v>
      </c>
      <c r="O506">
        <v>1</v>
      </c>
      <c r="P506" t="s">
        <v>1011</v>
      </c>
    </row>
    <row r="507" spans="1:45" customFormat="1" ht="12.75" customHeight="1" x14ac:dyDescent="0.2">
      <c r="A507" s="24" t="str">
        <f t="shared" si="40"/>
        <v>15-14</v>
      </c>
      <c r="B507">
        <v>14</v>
      </c>
      <c r="C507" s="14">
        <v>1</v>
      </c>
      <c r="D507" s="71" t="str">
        <f>IF(C507=1,K!$D$1,IF(C507=2,K!$D$2,IF(C507=3,K!$D$3,IF(C507=4,K!$D$4,IF(C507=5,K!$D$5,IF(C507=6,K!$D$6,IF(C507=7,K!$D$7,IF(C507=8,K!$D$8))))))))</f>
        <v>Maaparandus</v>
      </c>
      <c r="E507" s="12" t="s">
        <v>329</v>
      </c>
      <c r="F507" s="18" t="str">
        <f>LOOKUP(E507,K!$A$1:$B$19)</f>
        <v>Tartu vald</v>
      </c>
      <c r="G507" s="16" t="str">
        <f t="shared" si="41"/>
        <v>PP-706</v>
      </c>
      <c r="H507" s="12" t="s">
        <v>11</v>
      </c>
      <c r="I507" s="14">
        <v>706</v>
      </c>
      <c r="J507" s="1" t="s">
        <v>206</v>
      </c>
      <c r="K507" s="1" t="s">
        <v>6871</v>
      </c>
      <c r="L507" s="91" t="str">
        <f t="shared" si="42"/>
        <v>15</v>
      </c>
      <c r="M507">
        <v>1969</v>
      </c>
      <c r="N507">
        <v>4</v>
      </c>
      <c r="P507">
        <v>68116</v>
      </c>
    </row>
    <row r="508" spans="1:45" customFormat="1" ht="12.75" customHeight="1" x14ac:dyDescent="0.2">
      <c r="A508" s="69" t="str">
        <f t="shared" si="40"/>
        <v>19-15</v>
      </c>
      <c r="B508" s="52">
        <v>15</v>
      </c>
      <c r="C508" s="70">
        <v>1</v>
      </c>
      <c r="D508" s="71" t="str">
        <f>IF(C508=1,K!$D$1,IF(C508=2,K!$D$2,IF(C508=3,K!$D$3,IF(C508=4,K!$D$4,IF(C508=5,K!$D$5,IF(C508=6,K!$D$6,IF(C508=7,K!$D$7,IF(C508=8,K!$D$8))))))))</f>
        <v>Maaparandus</v>
      </c>
      <c r="E508" s="72" t="s">
        <v>333</v>
      </c>
      <c r="F508" s="73" t="str">
        <f>LOOKUP(E508,K!$A$1:$B$19)</f>
        <v>Ülenurme vald</v>
      </c>
      <c r="G508" s="74" t="str">
        <f t="shared" si="41"/>
        <v>PP-948</v>
      </c>
      <c r="H508" s="72" t="s">
        <v>11</v>
      </c>
      <c r="I508" s="70">
        <v>948</v>
      </c>
      <c r="J508" s="75" t="s">
        <v>1537</v>
      </c>
      <c r="K508" s="75" t="s">
        <v>5203</v>
      </c>
      <c r="L508" s="90" t="str">
        <f t="shared" si="42"/>
        <v>19</v>
      </c>
      <c r="M508" s="52">
        <v>1972</v>
      </c>
      <c r="N508" s="52">
        <v>11</v>
      </c>
      <c r="O508">
        <v>1</v>
      </c>
      <c r="P508" s="52">
        <v>76262</v>
      </c>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row>
    <row r="509" spans="1:45" customFormat="1" ht="12.75" customHeight="1" x14ac:dyDescent="0.2">
      <c r="A509" s="69" t="str">
        <f t="shared" si="40"/>
        <v>19-15</v>
      </c>
      <c r="B509" s="52">
        <v>15</v>
      </c>
      <c r="C509" s="70">
        <v>6</v>
      </c>
      <c r="D509" s="71" t="str">
        <f>IF(C509=1,K!$D$1,IF(C509=2,K!$D$2,IF(C509=3,K!$D$3,IF(C509=4,K!$D$4,IF(C509=5,K!$D$5,IF(C509=6,K!$D$6,IF(C509=7,K!$D$7,IF(C509=8,K!$D$8))))))))</f>
        <v>Kultuurtehnikaprojektid</v>
      </c>
      <c r="E509" s="72" t="s">
        <v>333</v>
      </c>
      <c r="F509" s="73" t="str">
        <f>LOOKUP(E509,K!$A$1:$B$19)</f>
        <v>Ülenurme vald</v>
      </c>
      <c r="G509" s="74" t="str">
        <f t="shared" si="41"/>
        <v>MV-1598</v>
      </c>
      <c r="H509" s="72" t="s">
        <v>32</v>
      </c>
      <c r="I509" s="70">
        <v>1598</v>
      </c>
      <c r="J509" s="75" t="s">
        <v>5205</v>
      </c>
      <c r="K509" s="75" t="s">
        <v>5203</v>
      </c>
      <c r="L509" s="90" t="str">
        <f t="shared" si="42"/>
        <v>19</v>
      </c>
      <c r="M509" s="52">
        <v>1985</v>
      </c>
      <c r="N509" s="52">
        <v>6</v>
      </c>
      <c r="P509" s="52">
        <v>76271</v>
      </c>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row>
    <row r="510" spans="1:45" customFormat="1" ht="12.75" customHeight="1" x14ac:dyDescent="0.2">
      <c r="A510" s="24" t="str">
        <f t="shared" si="40"/>
        <v>01-15</v>
      </c>
      <c r="B510">
        <v>15</v>
      </c>
      <c r="C510" s="14">
        <v>1</v>
      </c>
      <c r="D510" s="71" t="str">
        <f>IF(C510=1,K!$D$1,IF(C510=2,K!$D$2,IF(C510=3,K!$D$3,IF(C510=4,K!$D$4,IF(C510=5,K!$D$5,IF(C510=6,K!$D$6,IF(C510=7,K!$D$7,IF(C510=8,K!$D$8))))))))</f>
        <v>Maaparandus</v>
      </c>
      <c r="E510" s="12" t="s">
        <v>291</v>
      </c>
      <c r="F510" s="18" t="str">
        <f>LOOKUP(E510,K!$A$1:$B$19)</f>
        <v>Alatskivi vald</v>
      </c>
      <c r="G510" s="16" t="str">
        <f t="shared" si="41"/>
        <v>PP-1178</v>
      </c>
      <c r="H510" s="12" t="s">
        <v>11</v>
      </c>
      <c r="I510" s="14">
        <v>1178</v>
      </c>
      <c r="J510" s="1" t="s">
        <v>1730</v>
      </c>
      <c r="K510" s="1" t="s">
        <v>1731</v>
      </c>
      <c r="L510" s="91" t="str">
        <f t="shared" si="42"/>
        <v>01</v>
      </c>
      <c r="M510">
        <v>1976</v>
      </c>
      <c r="N510">
        <v>10</v>
      </c>
    </row>
    <row r="511" spans="1:45" customFormat="1" ht="12.75" customHeight="1" x14ac:dyDescent="0.2">
      <c r="A511" s="24" t="str">
        <f t="shared" si="40"/>
        <v>14-15</v>
      </c>
      <c r="B511">
        <v>15</v>
      </c>
      <c r="C511" s="14">
        <v>1</v>
      </c>
      <c r="D511" s="71" t="str">
        <f>IF(C511=1,K!$D$1,IF(C511=2,K!$D$2,IF(C511=3,K!$D$3,IF(C511=4,K!$D$4,IF(C511=5,K!$D$5,IF(C511=6,K!$D$6,IF(C511=7,K!$D$7,IF(C511=8,K!$D$8))))))))</f>
        <v>Maaparandus</v>
      </c>
      <c r="E511" s="12" t="s">
        <v>328</v>
      </c>
      <c r="F511" s="18" t="str">
        <f>LOOKUP(E511,K!$A$1:$B$19)</f>
        <v>Rõngu vald</v>
      </c>
      <c r="G511" s="16" t="str">
        <f t="shared" si="41"/>
        <v>PP-710</v>
      </c>
      <c r="H511" s="12" t="s">
        <v>11</v>
      </c>
      <c r="I511" s="14">
        <v>710</v>
      </c>
      <c r="J511" s="1" t="s">
        <v>3438</v>
      </c>
      <c r="K511" s="1" t="s">
        <v>3439</v>
      </c>
      <c r="L511" s="91" t="str">
        <f t="shared" si="42"/>
        <v>14</v>
      </c>
      <c r="M511">
        <v>1969</v>
      </c>
      <c r="N511">
        <v>8</v>
      </c>
      <c r="P511">
        <v>8146</v>
      </c>
    </row>
    <row r="512" spans="1:45" customFormat="1" ht="12.75" customHeight="1" x14ac:dyDescent="0.2">
      <c r="A512" s="24" t="str">
        <f t="shared" si="40"/>
        <v>03-15</v>
      </c>
      <c r="B512">
        <v>15</v>
      </c>
      <c r="C512" s="14">
        <v>1</v>
      </c>
      <c r="D512" s="71" t="str">
        <f>IF(C512=1,K!$D$1,IF(C512=2,K!$D$2,IF(C512=3,K!$D$3,IF(C512=4,K!$D$4,IF(C512=5,K!$D$5,IF(C512=6,K!$D$6,IF(C512=7,K!$D$7,IF(C512=8,K!$D$8))))))))</f>
        <v>Maaparandus</v>
      </c>
      <c r="E512" s="12" t="s">
        <v>317</v>
      </c>
      <c r="F512" s="18" t="str">
        <f>LOOKUP(E512,K!$A$1:$B$19)</f>
        <v>Kambja vald</v>
      </c>
      <c r="G512" s="16" t="str">
        <f t="shared" si="41"/>
        <v>PP-574</v>
      </c>
      <c r="H512" s="12" t="s">
        <v>11</v>
      </c>
      <c r="I512" s="14">
        <v>574</v>
      </c>
      <c r="J512" s="1" t="s">
        <v>1458</v>
      </c>
      <c r="K512" s="1" t="s">
        <v>1914</v>
      </c>
      <c r="L512" s="91" t="str">
        <f t="shared" si="42"/>
        <v>03</v>
      </c>
      <c r="M512">
        <v>1967</v>
      </c>
      <c r="N512">
        <v>8</v>
      </c>
      <c r="P512" t="s">
        <v>2387</v>
      </c>
    </row>
    <row r="513" spans="1:45" customFormat="1" ht="12.75" customHeight="1" x14ac:dyDescent="0.2">
      <c r="A513" s="24" t="str">
        <f t="shared" si="40"/>
        <v>17-15</v>
      </c>
      <c r="B513">
        <v>15</v>
      </c>
      <c r="C513" s="14">
        <v>1</v>
      </c>
      <c r="D513" s="71" t="str">
        <f>IF(C513=1,K!$D$1,IF(C513=2,K!$D$2,IF(C513=3,K!$D$3,IF(C513=4,K!$D$4,IF(C513=5,K!$D$5,IF(C513=6,K!$D$6,IF(C513=7,K!$D$7,IF(C513=8,K!$D$8))))))))</f>
        <v>Maaparandus</v>
      </c>
      <c r="E513" s="12" t="s">
        <v>331</v>
      </c>
      <c r="F513" s="18" t="str">
        <f>LOOKUP(E513,K!$A$1:$B$19)</f>
        <v xml:space="preserve">Vara vald </v>
      </c>
      <c r="G513" s="16" t="str">
        <f t="shared" si="41"/>
        <v>PP-592</v>
      </c>
      <c r="H513" s="12" t="s">
        <v>11</v>
      </c>
      <c r="I513" s="14">
        <v>592</v>
      </c>
      <c r="J513" s="1" t="s">
        <v>1459</v>
      </c>
      <c r="K513" s="1" t="s">
        <v>4904</v>
      </c>
      <c r="L513" s="91" t="str">
        <f t="shared" si="42"/>
        <v>17</v>
      </c>
      <c r="M513">
        <v>1968</v>
      </c>
      <c r="N513">
        <v>6</v>
      </c>
      <c r="P513" t="s">
        <v>2389</v>
      </c>
    </row>
    <row r="514" spans="1:45" customFormat="1" ht="12.75" customHeight="1" x14ac:dyDescent="0.2">
      <c r="A514" s="24" t="str">
        <f t="shared" si="40"/>
        <v>02-15</v>
      </c>
      <c r="B514">
        <v>15</v>
      </c>
      <c r="C514" s="14">
        <v>1</v>
      </c>
      <c r="D514" s="71" t="str">
        <f>IF(C514=1,K!$D$1,IF(C514=2,K!$D$2,IF(C514=3,K!$D$3,IF(C514=4,K!$D$4,IF(C514=5,K!$D$5,IF(C514=6,K!$D$6,IF(C514=7,K!$D$7,IF(C514=8,K!$D$8))))))))</f>
        <v>Maaparandus</v>
      </c>
      <c r="E514" s="12" t="s">
        <v>294</v>
      </c>
      <c r="F514" s="18" t="str">
        <f>LOOKUP(E514,K!$A$1:$B$19)</f>
        <v>Haaslava vald</v>
      </c>
      <c r="G514" s="16" t="str">
        <f t="shared" si="41"/>
        <v>PP-1386</v>
      </c>
      <c r="H514" s="12" t="s">
        <v>11</v>
      </c>
      <c r="I514" s="14">
        <v>1386</v>
      </c>
      <c r="J514" s="1" t="s">
        <v>2023</v>
      </c>
      <c r="K514" s="1" t="s">
        <v>2022</v>
      </c>
      <c r="L514" s="91" t="str">
        <f t="shared" si="42"/>
        <v>02</v>
      </c>
      <c r="M514">
        <v>1982</v>
      </c>
      <c r="N514">
        <v>18</v>
      </c>
    </row>
    <row r="515" spans="1:45" customFormat="1" ht="12.75" customHeight="1" x14ac:dyDescent="0.2">
      <c r="A515" s="24" t="str">
        <f t="shared" si="40"/>
        <v>04-15</v>
      </c>
      <c r="B515">
        <v>15</v>
      </c>
      <c r="C515" s="14">
        <v>1</v>
      </c>
      <c r="D515" s="71" t="str">
        <f>IF(C515=1,K!$D$1,IF(C515=2,K!$D$2,IF(C515=3,K!$D$3,IF(C515=4,K!$D$4,IF(C515=5,K!$D$5,IF(C515=6,K!$D$6,IF(C515=7,K!$D$7,IF(C515=8,K!$D$8))))))))</f>
        <v>Maaparandus</v>
      </c>
      <c r="E515" s="12" t="s">
        <v>318</v>
      </c>
      <c r="F515" s="18" t="str">
        <f>LOOKUP(E515,K!$A$1:$B$19)</f>
        <v>Konguta vald</v>
      </c>
      <c r="G515" s="16" t="str">
        <f t="shared" si="41"/>
        <v>PP-1483</v>
      </c>
      <c r="H515" s="12" t="s">
        <v>11</v>
      </c>
      <c r="I515" s="14">
        <v>1483</v>
      </c>
      <c r="J515" s="1" t="s">
        <v>3341</v>
      </c>
      <c r="K515" s="1" t="s">
        <v>3342</v>
      </c>
      <c r="L515" s="91" t="str">
        <f t="shared" si="42"/>
        <v>04</v>
      </c>
      <c r="M515">
        <v>1985</v>
      </c>
      <c r="N515">
        <v>9</v>
      </c>
    </row>
    <row r="516" spans="1:45" customFormat="1" ht="12.75" customHeight="1" x14ac:dyDescent="0.2">
      <c r="A516" s="24" t="str">
        <f t="shared" ref="A516:A535" si="43">CONCATENATE(E516,"-",B516)</f>
        <v>18-15</v>
      </c>
      <c r="B516">
        <v>15</v>
      </c>
      <c r="C516" s="14">
        <v>1</v>
      </c>
      <c r="D516" s="71" t="str">
        <f>IF(C516=1,K!$D$1,IF(C516=2,K!$D$2,IF(C516=3,K!$D$3,IF(C516=4,K!$D$4,IF(C516=5,K!$D$5,IF(C516=6,K!$D$6,IF(C516=7,K!$D$7,IF(C516=8,K!$D$8))))))))</f>
        <v>Maaparandus</v>
      </c>
      <c r="E516" s="12" t="s">
        <v>332</v>
      </c>
      <c r="F516" s="18" t="str">
        <f>LOOKUP(E516,K!$A$1:$B$19)</f>
        <v>Võnnu vald</v>
      </c>
      <c r="G516" s="16" t="str">
        <f t="shared" ref="G516:G535" si="44">CONCATENATE(H516,"-",I516)</f>
        <v>PP-360</v>
      </c>
      <c r="H516" s="12" t="s">
        <v>11</v>
      </c>
      <c r="I516" s="14">
        <v>360</v>
      </c>
      <c r="J516" s="1" t="s">
        <v>2652</v>
      </c>
      <c r="K516" s="1" t="s">
        <v>2634</v>
      </c>
      <c r="L516" s="91" t="str">
        <f t="shared" ref="L516:L535" si="45">E516</f>
        <v>18</v>
      </c>
      <c r="M516">
        <v>1962</v>
      </c>
      <c r="N516">
        <v>5</v>
      </c>
    </row>
    <row r="517" spans="1:45" customFormat="1" ht="12.75" customHeight="1" x14ac:dyDescent="0.2">
      <c r="A517" s="24" t="str">
        <f t="shared" si="43"/>
        <v>01-15</v>
      </c>
      <c r="B517">
        <v>15</v>
      </c>
      <c r="C517" s="14">
        <v>6</v>
      </c>
      <c r="D517" s="71" t="str">
        <f>IF(C517=1,K!$D$1,IF(C517=2,K!$D$2,IF(C517=3,K!$D$3,IF(C517=4,K!$D$4,IF(C517=5,K!$D$5,IF(C517=6,K!$D$6,IF(C517=7,K!$D$7,IF(C517=8,K!$D$8))))))))</f>
        <v>Kultuurtehnikaprojektid</v>
      </c>
      <c r="E517" s="12" t="s">
        <v>291</v>
      </c>
      <c r="F517" s="18" t="str">
        <f>LOOKUP(E517,K!$A$1:$B$19)</f>
        <v>Alatskivi vald</v>
      </c>
      <c r="G517" s="16" t="str">
        <f t="shared" si="44"/>
        <v>MV-1741</v>
      </c>
      <c r="H517" s="12" t="s">
        <v>32</v>
      </c>
      <c r="I517" s="14">
        <v>1741</v>
      </c>
      <c r="J517" s="1" t="s">
        <v>1732</v>
      </c>
      <c r="K517" s="1" t="s">
        <v>1731</v>
      </c>
      <c r="L517" s="91" t="str">
        <f t="shared" si="45"/>
        <v>01</v>
      </c>
      <c r="M517">
        <v>1987</v>
      </c>
      <c r="N517">
        <v>1</v>
      </c>
    </row>
    <row r="518" spans="1:45" customFormat="1" ht="12.75" customHeight="1" x14ac:dyDescent="0.2">
      <c r="A518" s="24" t="str">
        <f t="shared" si="43"/>
        <v>05-15</v>
      </c>
      <c r="B518">
        <v>15</v>
      </c>
      <c r="C518" s="14">
        <v>2</v>
      </c>
      <c r="D518" s="71" t="str">
        <f>IF(C518=1,K!$D$1,IF(C518=2,K!$D$2,IF(C518=3,K!$D$3,IF(C518=4,K!$D$4,IF(C518=5,K!$D$5,IF(C518=6,K!$D$6,IF(C518=7,K!$D$7,IF(C518=8,K!$D$8))))))))</f>
        <v xml:space="preserve">Maaparanduse rek </v>
      </c>
      <c r="E518" s="12" t="s">
        <v>319</v>
      </c>
      <c r="F518" s="18" t="str">
        <f>LOOKUP(E518,K!$A$1:$B$19)</f>
        <v xml:space="preserve">Laeva vald </v>
      </c>
      <c r="G518" s="16" t="str">
        <f t="shared" si="44"/>
        <v>MV-1237</v>
      </c>
      <c r="H518" s="12" t="s">
        <v>32</v>
      </c>
      <c r="I518" s="14">
        <v>1237</v>
      </c>
      <c r="J518" s="1" t="s">
        <v>3739</v>
      </c>
      <c r="K518" s="1" t="s">
        <v>3740</v>
      </c>
      <c r="L518" s="91" t="str">
        <f t="shared" si="45"/>
        <v>05</v>
      </c>
      <c r="M518">
        <v>1977</v>
      </c>
      <c r="N518">
        <v>6</v>
      </c>
    </row>
    <row r="519" spans="1:45" customFormat="1" ht="12.75" customHeight="1" x14ac:dyDescent="0.2">
      <c r="A519" s="24" t="str">
        <f t="shared" si="43"/>
        <v>06-15</v>
      </c>
      <c r="B519">
        <v>15</v>
      </c>
      <c r="C519" s="14">
        <v>1</v>
      </c>
      <c r="D519" s="71" t="str">
        <f>IF(C519=1,K!$D$1,IF(C519=2,K!$D$2,IF(C519=3,K!$D$3,IF(C519=4,K!$D$4,IF(C519=5,K!$D$5,IF(C519=6,K!$D$6,IF(C519=7,K!$D$7,IF(C519=8,K!$D$8))))))))</f>
        <v>Maaparandus</v>
      </c>
      <c r="E519" s="12" t="s">
        <v>320</v>
      </c>
      <c r="F519" s="18" t="str">
        <f>LOOKUP(E519,K!$A$1:$B$19)</f>
        <v>Luunja vald</v>
      </c>
      <c r="G519" s="16" t="str">
        <f t="shared" si="44"/>
        <v>PP-512</v>
      </c>
      <c r="H519" s="12" t="s">
        <v>11</v>
      </c>
      <c r="I519" s="14">
        <v>512</v>
      </c>
      <c r="J519" t="s">
        <v>2998</v>
      </c>
      <c r="K519" t="s">
        <v>2996</v>
      </c>
      <c r="L519" s="91" t="str">
        <f t="shared" si="45"/>
        <v>06</v>
      </c>
      <c r="M519">
        <v>1966</v>
      </c>
      <c r="N519">
        <v>9</v>
      </c>
    </row>
    <row r="520" spans="1:45" customFormat="1" ht="12.75" customHeight="1" x14ac:dyDescent="0.2">
      <c r="A520" s="24" t="str">
        <f t="shared" si="43"/>
        <v>05-15</v>
      </c>
      <c r="B520">
        <v>15</v>
      </c>
      <c r="C520" s="14">
        <v>1</v>
      </c>
      <c r="D520" s="71" t="str">
        <f>IF(C520=1,K!$D$1,IF(C520=2,K!$D$2,IF(C520=3,K!$D$3,IF(C520=4,K!$D$4,IF(C520=5,K!$D$5,IF(C520=6,K!$D$6,IF(C520=7,K!$D$7,IF(C520=8,K!$D$8))))))))</f>
        <v>Maaparandus</v>
      </c>
      <c r="E520" s="12" t="s">
        <v>319</v>
      </c>
      <c r="F520" s="18" t="str">
        <f>LOOKUP(E520,K!$A$1:$B$19)</f>
        <v xml:space="preserve">Laeva vald </v>
      </c>
      <c r="G520" s="16" t="str">
        <f t="shared" si="44"/>
        <v>PP-593</v>
      </c>
      <c r="H520" s="12" t="s">
        <v>11</v>
      </c>
      <c r="I520" s="14">
        <v>593</v>
      </c>
      <c r="J520" t="s">
        <v>3742</v>
      </c>
      <c r="K520" t="s">
        <v>3740</v>
      </c>
      <c r="L520" s="91" t="str">
        <f t="shared" si="45"/>
        <v>05</v>
      </c>
      <c r="M520">
        <v>1977</v>
      </c>
      <c r="N520">
        <v>9</v>
      </c>
    </row>
    <row r="521" spans="1:45" customFormat="1" ht="12.75" customHeight="1" x14ac:dyDescent="0.2">
      <c r="A521" s="24" t="str">
        <f t="shared" si="43"/>
        <v>08-15</v>
      </c>
      <c r="B521">
        <v>15</v>
      </c>
      <c r="C521" s="14">
        <v>1</v>
      </c>
      <c r="D521" s="71" t="str">
        <f>IF(C521=1,K!$D$1,IF(C521=2,K!$D$2,IF(C521=3,K!$D$3,IF(C521=4,K!$D$4,IF(C521=5,K!$D$5,IF(C521=6,K!$D$6,IF(C521=7,K!$D$7,IF(C521=8,K!$D$8))))))))</f>
        <v>Maaparandus</v>
      </c>
      <c r="E521" s="12" t="s">
        <v>322</v>
      </c>
      <c r="F521" s="18" t="str">
        <f>LOOKUP(E521,K!$A$1:$B$19)</f>
        <v>Mäksa vald</v>
      </c>
      <c r="G521" s="16" t="str">
        <f t="shared" si="44"/>
        <v>PP-1667</v>
      </c>
      <c r="H521" s="12" t="s">
        <v>11</v>
      </c>
      <c r="I521" s="14">
        <v>1667</v>
      </c>
      <c r="J521" s="1" t="s">
        <v>2434</v>
      </c>
      <c r="K521" s="1" t="s">
        <v>2435</v>
      </c>
      <c r="L521" s="91" t="str">
        <f t="shared" si="45"/>
        <v>08</v>
      </c>
      <c r="M521">
        <v>1990</v>
      </c>
      <c r="N521">
        <v>8</v>
      </c>
    </row>
    <row r="522" spans="1:45" customFormat="1" ht="12.75" customHeight="1" x14ac:dyDescent="0.2">
      <c r="A522" s="24" t="str">
        <f t="shared" si="43"/>
        <v>17-15</v>
      </c>
      <c r="B522">
        <v>15</v>
      </c>
      <c r="C522" s="14">
        <v>6</v>
      </c>
      <c r="D522" s="71" t="str">
        <f>IF(C522=1,K!$D$1,IF(C522=2,K!$D$2,IF(C522=3,K!$D$3,IF(C522=4,K!$D$4,IF(C522=5,K!$D$5,IF(C522=6,K!$D$6,IF(C522=7,K!$D$7,IF(C522=8,K!$D$8))))))))</f>
        <v>Kultuurtehnikaprojektid</v>
      </c>
      <c r="E522" s="12" t="s">
        <v>331</v>
      </c>
      <c r="F522" s="18" t="str">
        <f>LOOKUP(E522,K!$A$1:$B$19)</f>
        <v xml:space="preserve">Vara vald </v>
      </c>
      <c r="G522" s="16" t="str">
        <f t="shared" si="44"/>
        <v>MV-1440</v>
      </c>
      <c r="H522" s="12" t="s">
        <v>32</v>
      </c>
      <c r="I522" s="14">
        <v>1440</v>
      </c>
      <c r="J522" s="1" t="s">
        <v>647</v>
      </c>
      <c r="K522" s="1" t="s">
        <v>4904</v>
      </c>
      <c r="L522" s="91" t="str">
        <f t="shared" si="45"/>
        <v>17</v>
      </c>
      <c r="M522">
        <v>1982</v>
      </c>
      <c r="N522">
        <v>2</v>
      </c>
    </row>
    <row r="523" spans="1:45" customFormat="1" ht="12.75" customHeight="1" x14ac:dyDescent="0.2">
      <c r="A523" s="24" t="str">
        <f t="shared" si="43"/>
        <v>18-15</v>
      </c>
      <c r="B523">
        <v>15</v>
      </c>
      <c r="C523" s="14">
        <v>2</v>
      </c>
      <c r="D523" s="71" t="str">
        <f>IF(C523=1,K!$D$1,IF(C523=2,K!$D$2,IF(C523=3,K!$D$3,IF(C523=4,K!$D$4,IF(C523=5,K!$D$5,IF(C523=6,K!$D$6,IF(C523=7,K!$D$7,IF(C523=8,K!$D$8))))))))</f>
        <v xml:space="preserve">Maaparanduse rek </v>
      </c>
      <c r="E523" s="12" t="s">
        <v>332</v>
      </c>
      <c r="F523" s="18" t="str">
        <f>LOOKUP(E523,K!$A$1:$B$19)</f>
        <v>Võnnu vald</v>
      </c>
      <c r="G523" s="16" t="str">
        <f t="shared" si="44"/>
        <v>MV-709</v>
      </c>
      <c r="H523" s="12" t="s">
        <v>32</v>
      </c>
      <c r="I523" s="14">
        <v>709</v>
      </c>
      <c r="J523" s="1" t="s">
        <v>2648</v>
      </c>
      <c r="K523" s="1" t="s">
        <v>2634</v>
      </c>
      <c r="L523" s="91" t="str">
        <f t="shared" si="45"/>
        <v>18</v>
      </c>
      <c r="M523">
        <v>1969</v>
      </c>
      <c r="N523">
        <v>1</v>
      </c>
    </row>
    <row r="524" spans="1:45" customFormat="1" ht="12.75" customHeight="1" x14ac:dyDescent="0.2">
      <c r="A524" s="24" t="str">
        <f t="shared" si="43"/>
        <v>03-15</v>
      </c>
      <c r="B524">
        <v>15</v>
      </c>
      <c r="C524" s="14">
        <v>2</v>
      </c>
      <c r="D524" s="71" t="str">
        <f>IF(C524=1,K!$D$1,IF(C524=2,K!$D$2,IF(C524=3,K!$D$3,IF(C524=4,K!$D$4,IF(C524=5,K!$D$5,IF(C524=6,K!$D$6,IF(C524=7,K!$D$7,IF(C524=8,K!$D$8))))))))</f>
        <v xml:space="preserve">Maaparanduse rek </v>
      </c>
      <c r="E524" s="12" t="s">
        <v>317</v>
      </c>
      <c r="F524" s="18" t="str">
        <f>LOOKUP(E524,K!$A$1:$B$19)</f>
        <v>Kambja vald</v>
      </c>
      <c r="G524" s="16" t="str">
        <f t="shared" si="44"/>
        <v>PP-574 KR</v>
      </c>
      <c r="H524" s="12" t="s">
        <v>11</v>
      </c>
      <c r="I524" s="14" t="s">
        <v>1918</v>
      </c>
      <c r="J524" s="1" t="s">
        <v>1917</v>
      </c>
      <c r="K524" s="1" t="s">
        <v>1914</v>
      </c>
      <c r="L524" s="91" t="str">
        <f t="shared" si="45"/>
        <v>03</v>
      </c>
      <c r="M524">
        <v>1982</v>
      </c>
      <c r="N524">
        <v>5</v>
      </c>
    </row>
    <row r="525" spans="1:45" ht="12.75" customHeight="1" x14ac:dyDescent="0.2">
      <c r="A525" s="24" t="str">
        <f t="shared" si="43"/>
        <v>03-15</v>
      </c>
      <c r="B525">
        <v>15</v>
      </c>
      <c r="C525" s="14">
        <v>2</v>
      </c>
      <c r="D525" s="71" t="str">
        <f>IF(C525=1,K!$D$1,IF(C525=2,K!$D$2,IF(C525=3,K!$D$3,IF(C525=4,K!$D$4,IF(C525=5,K!$D$5,IF(C525=6,K!$D$6,IF(C525=7,K!$D$7,IF(C525=8,K!$D$8))))))))</f>
        <v xml:space="preserve">Maaparanduse rek </v>
      </c>
      <c r="E525" s="12" t="s">
        <v>317</v>
      </c>
      <c r="F525" s="18" t="str">
        <f>LOOKUP(E525,K!$A$1:$B$19)</f>
        <v>Kambja vald</v>
      </c>
      <c r="G525" s="16" t="str">
        <f t="shared" si="44"/>
        <v>MS-47</v>
      </c>
      <c r="H525" s="12" t="s">
        <v>1650</v>
      </c>
      <c r="I525" s="14" t="s">
        <v>1919</v>
      </c>
      <c r="J525" s="1" t="s">
        <v>1920</v>
      </c>
      <c r="K525" s="1" t="s">
        <v>1914</v>
      </c>
      <c r="L525" s="91" t="str">
        <f t="shared" si="45"/>
        <v>03</v>
      </c>
      <c r="M525">
        <v>1978</v>
      </c>
      <c r="N525">
        <v>0</v>
      </c>
      <c r="P525"/>
      <c r="Q525"/>
      <c r="R525"/>
      <c r="S525"/>
      <c r="T525"/>
      <c r="U525"/>
      <c r="V525"/>
      <c r="W525"/>
      <c r="X525"/>
      <c r="Y525"/>
      <c r="Z525"/>
      <c r="AA525"/>
      <c r="AB525"/>
      <c r="AC525"/>
      <c r="AD525"/>
      <c r="AE525"/>
      <c r="AF525"/>
      <c r="AG525"/>
      <c r="AH525"/>
      <c r="AI525"/>
      <c r="AJ525"/>
      <c r="AK525"/>
      <c r="AL525"/>
      <c r="AM525"/>
      <c r="AN525"/>
      <c r="AO525"/>
      <c r="AP525"/>
      <c r="AQ525"/>
      <c r="AR525"/>
      <c r="AS525"/>
    </row>
    <row r="526" spans="1:45" ht="12.75" customHeight="1" x14ac:dyDescent="0.2">
      <c r="A526" s="24" t="str">
        <f t="shared" si="43"/>
        <v>18-15</v>
      </c>
      <c r="B526">
        <v>15</v>
      </c>
      <c r="C526" s="9">
        <v>1</v>
      </c>
      <c r="D526" s="71" t="str">
        <f>IF(C526=1,K!$D$1,IF(C526=2,K!$D$2,IF(C526=3,K!$D$3,IF(C526=4,K!$D$4,IF(C526=5,K!$D$5,IF(C526=6,K!$D$6,IF(C526=7,K!$D$7,IF(C526=8,K!$D$8))))))))</f>
        <v>Maaparandus</v>
      </c>
      <c r="E526" s="12" t="s">
        <v>332</v>
      </c>
      <c r="F526" s="18" t="str">
        <f>LOOKUP(E526,K!$A$1:$B$19)</f>
        <v>Võnnu vald</v>
      </c>
      <c r="G526" s="16" t="str">
        <f t="shared" si="44"/>
        <v>PP-360a</v>
      </c>
      <c r="H526" s="12" t="s">
        <v>11</v>
      </c>
      <c r="I526" s="14" t="s">
        <v>2645</v>
      </c>
      <c r="J526" s="1" t="s">
        <v>2646</v>
      </c>
      <c r="K526" s="1" t="s">
        <v>2634</v>
      </c>
      <c r="L526" s="91" t="str">
        <f t="shared" si="45"/>
        <v>18</v>
      </c>
      <c r="M526">
        <v>1965</v>
      </c>
      <c r="N526">
        <v>5</v>
      </c>
      <c r="P526"/>
      <c r="Q526"/>
      <c r="R526"/>
      <c r="S526"/>
      <c r="T526"/>
      <c r="U526"/>
      <c r="V526"/>
      <c r="W526"/>
      <c r="X526"/>
      <c r="Y526"/>
      <c r="Z526"/>
      <c r="AA526"/>
      <c r="AB526"/>
      <c r="AC526"/>
      <c r="AD526"/>
      <c r="AE526"/>
      <c r="AF526"/>
      <c r="AG526"/>
      <c r="AH526"/>
      <c r="AI526"/>
      <c r="AJ526"/>
      <c r="AK526"/>
      <c r="AL526"/>
      <c r="AM526"/>
      <c r="AN526"/>
      <c r="AO526"/>
      <c r="AP526"/>
      <c r="AQ526"/>
      <c r="AR526"/>
      <c r="AS526"/>
    </row>
    <row r="527" spans="1:45" customFormat="1" ht="12.75" customHeight="1" x14ac:dyDescent="0.2">
      <c r="A527" s="24" t="str">
        <f t="shared" si="43"/>
        <v>18-15</v>
      </c>
      <c r="B527">
        <v>15</v>
      </c>
      <c r="C527" s="9">
        <v>1</v>
      </c>
      <c r="D527" s="71" t="str">
        <f>IF(C527=1,K!$D$1,IF(C527=2,K!$D$2,IF(C527=3,K!$D$3,IF(C527=4,K!$D$4,IF(C527=5,K!$D$5,IF(C527=6,K!$D$6,IF(C527=7,K!$D$7,IF(C527=8,K!$D$8))))))))</f>
        <v>Maaparandus</v>
      </c>
      <c r="E527" s="12" t="s">
        <v>332</v>
      </c>
      <c r="F527" s="18" t="str">
        <f>LOOKUP(E527,K!$A$1:$B$19)</f>
        <v>Võnnu vald</v>
      </c>
      <c r="G527" s="16" t="str">
        <f t="shared" si="44"/>
        <v>PP-360</v>
      </c>
      <c r="H527" s="12" t="s">
        <v>11</v>
      </c>
      <c r="I527" s="14" t="s">
        <v>2650</v>
      </c>
      <c r="J527" s="1" t="s">
        <v>2651</v>
      </c>
      <c r="K527" s="1" t="s">
        <v>2634</v>
      </c>
      <c r="L527" s="91" t="str">
        <f t="shared" si="45"/>
        <v>18</v>
      </c>
      <c r="M527">
        <v>1962</v>
      </c>
      <c r="N527">
        <v>3</v>
      </c>
    </row>
    <row r="528" spans="1:45" customFormat="1" ht="12.75" customHeight="1" x14ac:dyDescent="0.2">
      <c r="A528" s="24" t="str">
        <f t="shared" si="43"/>
        <v>12-15</v>
      </c>
      <c r="B528">
        <v>15</v>
      </c>
      <c r="C528" s="9">
        <v>1</v>
      </c>
      <c r="D528" s="71" t="str">
        <f>IF(C528=1,K!$D$1,IF(C528=2,K!$D$2,IF(C528=3,K!$D$3,IF(C528=4,K!$D$4,IF(C528=5,K!$D$5,IF(C528=6,K!$D$6,IF(C528=7,K!$D$7,IF(C528=8,K!$D$8))))))))</f>
        <v>Maaparandus</v>
      </c>
      <c r="E528" s="12" t="s">
        <v>326</v>
      </c>
      <c r="F528" s="18" t="str">
        <f>LOOKUP(E528,K!$A$1:$B$19)</f>
        <v>Puhja vald</v>
      </c>
      <c r="G528" s="16" t="str">
        <f t="shared" si="44"/>
        <v>PP-773</v>
      </c>
      <c r="H528" s="12" t="s">
        <v>11</v>
      </c>
      <c r="I528" s="14" t="s">
        <v>3857</v>
      </c>
      <c r="J528" s="1" t="s">
        <v>3858</v>
      </c>
      <c r="K528" s="1" t="s">
        <v>3856</v>
      </c>
      <c r="L528" s="91" t="str">
        <f t="shared" si="45"/>
        <v>12</v>
      </c>
      <c r="M528">
        <v>1970</v>
      </c>
      <c r="N528">
        <v>5</v>
      </c>
      <c r="P528" s="28" t="s">
        <v>4957</v>
      </c>
    </row>
    <row r="529" spans="1:45" customFormat="1" ht="15" customHeight="1" x14ac:dyDescent="0.2">
      <c r="A529" s="24" t="str">
        <f t="shared" si="43"/>
        <v>13-15</v>
      </c>
      <c r="B529">
        <v>15</v>
      </c>
      <c r="C529" s="9">
        <v>1</v>
      </c>
      <c r="D529" s="71" t="str">
        <f>IF(C529=1,K!$D$1,IF(C529=2,K!$D$2,IF(C529=3,K!$D$3,IF(C529=4,K!$D$4,IF(C529=5,K!$D$5,IF(C529=6,K!$D$6,IF(C529=7,K!$D$7,IF(C529=8,K!$D$8))))))))</f>
        <v>Maaparandus</v>
      </c>
      <c r="E529" s="12" t="s">
        <v>327</v>
      </c>
      <c r="F529" s="18" t="str">
        <f>LOOKUP(E529,K!$A$1:$B$19)</f>
        <v>Rannu vald</v>
      </c>
      <c r="G529" s="16" t="str">
        <f t="shared" si="44"/>
        <v>PP-507</v>
      </c>
      <c r="H529" s="12" t="s">
        <v>11</v>
      </c>
      <c r="I529" s="14" t="s">
        <v>4149</v>
      </c>
      <c r="J529" s="1" t="s">
        <v>4150</v>
      </c>
      <c r="K529" s="1" t="s">
        <v>4147</v>
      </c>
      <c r="L529" s="91" t="str">
        <f t="shared" si="45"/>
        <v>13</v>
      </c>
      <c r="M529">
        <v>1966</v>
      </c>
      <c r="N529">
        <v>6</v>
      </c>
    </row>
    <row r="530" spans="1:45" customFormat="1" ht="12.75" customHeight="1" x14ac:dyDescent="0.2">
      <c r="A530" s="24" t="str">
        <f t="shared" si="43"/>
        <v>09-15</v>
      </c>
      <c r="B530">
        <v>15</v>
      </c>
      <c r="C530" s="9">
        <v>6</v>
      </c>
      <c r="D530" s="71" t="str">
        <f>IF(C530=1,K!$D$1,IF(C530=2,K!$D$2,IF(C530=3,K!$D$3,IF(C530=4,K!$D$4,IF(C530=5,K!$D$5,IF(C530=6,K!$D$6,IF(C530=7,K!$D$7,IF(C530=8,K!$D$8))))))))</f>
        <v>Kultuurtehnikaprojektid</v>
      </c>
      <c r="E530" s="12" t="s">
        <v>323</v>
      </c>
      <c r="F530" s="18" t="str">
        <f>LOOKUP(E530,K!$A$1:$B$19)</f>
        <v>Nõo vald</v>
      </c>
      <c r="G530" s="16" t="str">
        <f t="shared" si="44"/>
        <v>MV-1333</v>
      </c>
      <c r="H530" s="12" t="s">
        <v>32</v>
      </c>
      <c r="I530" s="14" t="s">
        <v>4288</v>
      </c>
      <c r="J530" s="1" t="s">
        <v>4289</v>
      </c>
      <c r="K530" s="1" t="s">
        <v>4286</v>
      </c>
      <c r="L530" s="91" t="str">
        <f t="shared" si="45"/>
        <v>09</v>
      </c>
      <c r="M530">
        <v>1979</v>
      </c>
      <c r="N530">
        <v>1</v>
      </c>
      <c r="P530" s="28" t="s">
        <v>4957</v>
      </c>
      <c r="Q530">
        <v>5</v>
      </c>
      <c r="R530" s="28" t="s">
        <v>4958</v>
      </c>
    </row>
    <row r="531" spans="1:45" customFormat="1" ht="12.75" customHeight="1" x14ac:dyDescent="0.2">
      <c r="A531" s="24" t="str">
        <f t="shared" si="43"/>
        <v>09-15</v>
      </c>
      <c r="B531">
        <v>15</v>
      </c>
      <c r="C531" s="9">
        <v>1</v>
      </c>
      <c r="D531" s="71" t="str">
        <f>IF(C531=1,K!$D$1,IF(C531=2,K!$D$2,IF(C531=3,K!$D$3,IF(C531=4,K!$D$4,IF(C531=5,K!$D$5,IF(C531=6,K!$D$6,IF(C531=7,K!$D$7,IF(C531=8,K!$D$8))))))))</f>
        <v>Maaparandus</v>
      </c>
      <c r="E531" s="12" t="s">
        <v>323</v>
      </c>
      <c r="F531" s="18" t="str">
        <f>LOOKUP(E531,K!$A$1:$B$19)</f>
        <v>Nõo vald</v>
      </c>
      <c r="G531" s="16" t="str">
        <f t="shared" si="44"/>
        <v>PP-559</v>
      </c>
      <c r="H531" s="12" t="s">
        <v>11</v>
      </c>
      <c r="I531" s="14" t="s">
        <v>4291</v>
      </c>
      <c r="J531" s="1" t="s">
        <v>4292</v>
      </c>
      <c r="K531" s="1" t="s">
        <v>4286</v>
      </c>
      <c r="L531" s="91" t="str">
        <f t="shared" si="45"/>
        <v>09</v>
      </c>
      <c r="M531">
        <v>1967</v>
      </c>
      <c r="N531">
        <v>4</v>
      </c>
      <c r="P531" s="28" t="s">
        <v>4957</v>
      </c>
      <c r="Q531">
        <v>1</v>
      </c>
      <c r="R531" s="28" t="s">
        <v>4956</v>
      </c>
    </row>
    <row r="532" spans="1:45" customFormat="1" ht="12.75" customHeight="1" x14ac:dyDescent="0.2">
      <c r="A532" s="24" t="str">
        <f t="shared" si="43"/>
        <v>15-15</v>
      </c>
      <c r="B532">
        <v>15</v>
      </c>
      <c r="C532" s="14">
        <v>6</v>
      </c>
      <c r="D532" s="71" t="str">
        <f>IF(C532=1,K!$D$1,IF(C532=2,K!$D$2,IF(C532=3,K!$D$3,IF(C532=4,K!$D$4,IF(C532=5,K!$D$5,IF(C532=6,K!$D$6,IF(C532=7,K!$D$7,IF(C532=8,K!$D$8))))))))</f>
        <v>Kultuurtehnikaprojektid</v>
      </c>
      <c r="E532" s="12" t="s">
        <v>329</v>
      </c>
      <c r="F532" s="18" t="str">
        <f>LOOKUP(E532,K!$A$1:$B$19)</f>
        <v>Tartu vald</v>
      </c>
      <c r="G532" s="16" t="str">
        <f t="shared" si="44"/>
        <v>MV-1249</v>
      </c>
      <c r="H532" s="12" t="s">
        <v>32</v>
      </c>
      <c r="I532" s="14">
        <v>1249</v>
      </c>
      <c r="J532" s="1" t="s">
        <v>6874</v>
      </c>
      <c r="K532" s="1" t="s">
        <v>6873</v>
      </c>
      <c r="L532" s="91" t="str">
        <f t="shared" si="45"/>
        <v>15</v>
      </c>
      <c r="M532">
        <v>1977</v>
      </c>
      <c r="N532">
        <v>2</v>
      </c>
      <c r="P532" t="s">
        <v>6875</v>
      </c>
    </row>
    <row r="533" spans="1:45" customFormat="1" ht="12.75" customHeight="1" x14ac:dyDescent="0.2">
      <c r="A533" s="24" t="str">
        <f t="shared" si="43"/>
        <v>15-15</v>
      </c>
      <c r="B533">
        <v>15</v>
      </c>
      <c r="C533" s="14">
        <v>1</v>
      </c>
      <c r="D533" s="71" t="str">
        <f>IF(C533=1,K!$D$1,IF(C533=2,K!$D$2,IF(C533=3,K!$D$3,IF(C533=4,K!$D$4,IF(C533=5,K!$D$5,IF(C533=6,K!$D$6,IF(C533=7,K!$D$7,IF(C533=8,K!$D$8))))))))</f>
        <v>Maaparandus</v>
      </c>
      <c r="E533" s="12" t="s">
        <v>329</v>
      </c>
      <c r="F533" s="18" t="str">
        <f>LOOKUP(E533,K!$A$1:$B$19)</f>
        <v>Tartu vald</v>
      </c>
      <c r="G533" s="16" t="str">
        <f t="shared" si="44"/>
        <v>PP-909</v>
      </c>
      <c r="H533" s="12" t="s">
        <v>11</v>
      </c>
      <c r="I533" s="14">
        <v>909</v>
      </c>
      <c r="J533" s="1" t="s">
        <v>1548</v>
      </c>
      <c r="K533" s="1" t="s">
        <v>6873</v>
      </c>
      <c r="L533" s="91" t="str">
        <f t="shared" si="45"/>
        <v>15</v>
      </c>
      <c r="M533">
        <v>1972</v>
      </c>
      <c r="N533">
        <v>8</v>
      </c>
      <c r="P533">
        <v>71075</v>
      </c>
    </row>
    <row r="534" spans="1:45" customFormat="1" ht="12.75" customHeight="1" x14ac:dyDescent="0.2">
      <c r="A534" s="69" t="str">
        <f t="shared" si="43"/>
        <v>19-16</v>
      </c>
      <c r="B534" s="52">
        <v>16</v>
      </c>
      <c r="C534" s="70">
        <v>1</v>
      </c>
      <c r="D534" s="71" t="str">
        <f>IF(C534=1,K!$D$1,IF(C534=2,K!$D$2,IF(C534=3,K!$D$3,IF(C534=4,K!$D$4,IF(C534=5,K!$D$5,IF(C534=6,K!$D$6,IF(C534=7,K!$D$7,IF(C534=8,K!$D$8))))))))</f>
        <v>Maaparandus</v>
      </c>
      <c r="E534" s="72" t="s">
        <v>333</v>
      </c>
      <c r="F534" s="73" t="str">
        <f>LOOKUP(E534,K!$A$1:$B$19)</f>
        <v>Ülenurme vald</v>
      </c>
      <c r="G534" s="74" t="str">
        <f t="shared" si="44"/>
        <v>PP-1437</v>
      </c>
      <c r="H534" s="72" t="s">
        <v>11</v>
      </c>
      <c r="I534" s="70">
        <v>1437</v>
      </c>
      <c r="J534" s="75" t="s">
        <v>1074</v>
      </c>
      <c r="K534" s="75" t="s">
        <v>5207</v>
      </c>
      <c r="L534" s="90" t="str">
        <f t="shared" si="45"/>
        <v>19</v>
      </c>
      <c r="M534" s="52">
        <v>1984</v>
      </c>
      <c r="N534" s="52">
        <v>9</v>
      </c>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row>
    <row r="535" spans="1:45" customFormat="1" ht="12.75" customHeight="1" x14ac:dyDescent="0.2">
      <c r="A535" s="69" t="str">
        <f t="shared" si="43"/>
        <v>19-16</v>
      </c>
      <c r="B535" s="52">
        <v>16</v>
      </c>
      <c r="C535" s="76">
        <v>1</v>
      </c>
      <c r="D535" s="71" t="str">
        <f>IF(C535=1,K!$D$1,IF(C535=2,K!$D$2,IF(C535=3,K!$D$3,IF(C535=4,K!$D$4,IF(C535=5,K!$D$5,IF(C535=6,K!$D$6,IF(C535=7,K!$D$7,IF(C535=8,K!$D$8))))))))</f>
        <v>Maaparandus</v>
      </c>
      <c r="E535" s="72" t="s">
        <v>333</v>
      </c>
      <c r="F535" s="73" t="str">
        <f>LOOKUP(E535,K!$A$1:$B$19)</f>
        <v>Ülenurme vald</v>
      </c>
      <c r="G535" s="74" t="str">
        <f t="shared" si="44"/>
        <v>MV-195</v>
      </c>
      <c r="H535" s="72" t="s">
        <v>32</v>
      </c>
      <c r="I535" s="70" t="s">
        <v>5209</v>
      </c>
      <c r="J535" s="75" t="s">
        <v>5210</v>
      </c>
      <c r="K535" s="75" t="s">
        <v>5207</v>
      </c>
      <c r="L535" s="90" t="str">
        <f t="shared" si="45"/>
        <v>19</v>
      </c>
      <c r="M535" s="52">
        <v>1960</v>
      </c>
      <c r="N535" s="52">
        <v>4</v>
      </c>
      <c r="P535" s="52" t="s">
        <v>2368</v>
      </c>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row>
    <row r="536" spans="1:45" customFormat="1" ht="12.75" customHeight="1" x14ac:dyDescent="0.2">
      <c r="A536" s="69" t="s">
        <v>5215</v>
      </c>
      <c r="B536" s="52">
        <v>16</v>
      </c>
      <c r="C536" s="70">
        <v>1</v>
      </c>
      <c r="D536" s="71" t="str">
        <f>IF(C536=1,K!$D$1,IF(C536=2,K!$D$2,IF(C536=3,K!$D$3,IF(C536=4,K!$D$4,IF(C536=5,K!$D$5,IF(C536=6,K!$D$6,IF(C536=7,K!$D$7,IF(C536=8,K!$D$8))))))))</f>
        <v>Maaparandus</v>
      </c>
      <c r="E536" s="72" t="s">
        <v>333</v>
      </c>
      <c r="F536" s="73" t="s">
        <v>5090</v>
      </c>
      <c r="G536" s="74" t="s">
        <v>5216</v>
      </c>
      <c r="H536" s="72" t="s">
        <v>11</v>
      </c>
      <c r="I536" s="70">
        <v>1437</v>
      </c>
      <c r="J536" s="75" t="s">
        <v>5222</v>
      </c>
      <c r="K536" s="75" t="s">
        <v>5207</v>
      </c>
      <c r="L536" s="90" t="s">
        <v>333</v>
      </c>
      <c r="M536" s="52">
        <v>1984</v>
      </c>
      <c r="N536" s="52">
        <v>8</v>
      </c>
      <c r="P536" s="52" t="s">
        <v>2378</v>
      </c>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row>
    <row r="537" spans="1:45" customFormat="1" ht="12.75" customHeight="1" x14ac:dyDescent="0.2">
      <c r="A537" s="24" t="str">
        <f>CONCATENATE(E537,"-",B537)</f>
        <v>14-16</v>
      </c>
      <c r="B537">
        <v>16</v>
      </c>
      <c r="C537" s="14">
        <v>1</v>
      </c>
      <c r="D537" s="71" t="str">
        <f>IF(C537=1,K!$D$1,IF(C537=2,K!$D$2,IF(C537=3,K!$D$3,IF(C537=4,K!$D$4,IF(C537=5,K!$D$5,IF(C537=6,K!$D$6,IF(C537=7,K!$D$7,IF(C537=8,K!$D$8))))))))</f>
        <v>Maaparandus</v>
      </c>
      <c r="E537" s="12" t="s">
        <v>328</v>
      </c>
      <c r="F537" s="18" t="str">
        <f>LOOKUP(E537,K!$A$1:$B$19)</f>
        <v>Rõngu vald</v>
      </c>
      <c r="G537" s="16" t="str">
        <f>CONCATENATE(H537,"-",I537)</f>
        <v>PP-398</v>
      </c>
      <c r="H537" s="12" t="s">
        <v>11</v>
      </c>
      <c r="I537" s="14">
        <v>398</v>
      </c>
      <c r="J537" s="1" t="s">
        <v>3446</v>
      </c>
      <c r="K537" s="1" t="s">
        <v>3441</v>
      </c>
      <c r="L537" s="91" t="str">
        <f>E537</f>
        <v>14</v>
      </c>
      <c r="M537">
        <v>1964</v>
      </c>
      <c r="N537">
        <v>4</v>
      </c>
    </row>
    <row r="538" spans="1:45" customFormat="1" ht="12.75" customHeight="1" x14ac:dyDescent="0.2">
      <c r="A538" s="24" t="str">
        <f>CONCATENATE(E538,"-",B538)</f>
        <v>06-16</v>
      </c>
      <c r="B538">
        <v>16</v>
      </c>
      <c r="C538" s="14">
        <v>1</v>
      </c>
      <c r="D538" s="71" t="str">
        <f>IF(C538=1,K!$D$1,IF(C538=2,K!$D$2,IF(C538=3,K!$D$3,IF(C538=4,K!$D$4,IF(C538=5,K!$D$5,IF(C538=6,K!$D$6,IF(C538=7,K!$D$7,IF(C538=8,K!$D$8))))))))</f>
        <v>Maaparandus</v>
      </c>
      <c r="E538" s="12" t="s">
        <v>320</v>
      </c>
      <c r="F538" s="18" t="str">
        <f>LOOKUP(E538,K!$A$1:$B$19)</f>
        <v>Luunja vald</v>
      </c>
      <c r="G538" s="16" t="str">
        <f>CONCATENATE(H538,"-",I538)</f>
        <v>PP-1195</v>
      </c>
      <c r="H538" s="12" t="s">
        <v>11</v>
      </c>
      <c r="I538" s="14">
        <v>1195</v>
      </c>
      <c r="J538" s="1" t="s">
        <v>3001</v>
      </c>
      <c r="K538" s="1" t="s">
        <v>3002</v>
      </c>
      <c r="L538" s="91" t="str">
        <f>E538</f>
        <v>06</v>
      </c>
      <c r="M538">
        <v>1976</v>
      </c>
      <c r="N538">
        <v>7</v>
      </c>
    </row>
    <row r="539" spans="1:45" customFormat="1" ht="12.75" customHeight="1" x14ac:dyDescent="0.2">
      <c r="A539" s="69" t="s">
        <v>5215</v>
      </c>
      <c r="B539" s="52">
        <v>16</v>
      </c>
      <c r="C539" s="70">
        <v>7</v>
      </c>
      <c r="D539" s="71" t="str">
        <f>IF(C539=1,K!$D$1,IF(C539=2,K!$D$2,IF(C539=3,K!$D$3,IF(C539=4,K!$D$4,IF(C539=5,K!$D$5,IF(C539=6,K!$D$6,IF(C539=7,K!$D$7,IF(C539=8,K!$D$8))))))))</f>
        <v>Ehitusgeoloogia aruanne</v>
      </c>
      <c r="E539" s="72" t="s">
        <v>333</v>
      </c>
      <c r="F539" s="73" t="s">
        <v>5090</v>
      </c>
      <c r="G539" s="74" t="s">
        <v>5216</v>
      </c>
      <c r="H539" s="72" t="s">
        <v>11</v>
      </c>
      <c r="I539" s="70">
        <v>1437</v>
      </c>
      <c r="J539" s="75" t="s">
        <v>5218</v>
      </c>
      <c r="K539" s="75" t="s">
        <v>5207</v>
      </c>
      <c r="L539" s="90" t="s">
        <v>333</v>
      </c>
      <c r="M539" s="52">
        <v>1970</v>
      </c>
      <c r="N539" s="52">
        <v>7</v>
      </c>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row>
    <row r="540" spans="1:45" customFormat="1" ht="12.75" customHeight="1" x14ac:dyDescent="0.2">
      <c r="A540" s="24" t="str">
        <f t="shared" ref="A540:A571" si="46">CONCATENATE(E540,"-",B540)</f>
        <v>03-16</v>
      </c>
      <c r="B540">
        <v>16</v>
      </c>
      <c r="C540" s="14">
        <v>1</v>
      </c>
      <c r="D540" s="71" t="str">
        <f>IF(C540=1,K!$D$1,IF(C540=2,K!$D$2,IF(C540=3,K!$D$3,IF(C540=4,K!$D$4,IF(C540=5,K!$D$5,IF(C540=6,K!$D$6,IF(C540=7,K!$D$7,IF(C540=8,K!$D$8))))))))</f>
        <v>Maaparandus</v>
      </c>
      <c r="E540" s="12" t="s">
        <v>317</v>
      </c>
      <c r="F540" s="18" t="str">
        <f>LOOKUP(E540,K!$A$1:$B$19)</f>
        <v>Kambja vald</v>
      </c>
      <c r="G540" s="16" t="str">
        <f t="shared" ref="G540:G571" si="47">CONCATENATE(H540,"-",I540)</f>
        <v>PP-164</v>
      </c>
      <c r="H540" s="12" t="s">
        <v>11</v>
      </c>
      <c r="I540" s="14">
        <v>164</v>
      </c>
      <c r="J540" s="1" t="s">
        <v>1942</v>
      </c>
      <c r="K540" s="1" t="s">
        <v>1938</v>
      </c>
      <c r="L540" s="91" t="str">
        <f t="shared" ref="L540:L571" si="48">E540</f>
        <v>03</v>
      </c>
      <c r="M540">
        <v>1959</v>
      </c>
      <c r="N540">
        <v>16</v>
      </c>
    </row>
    <row r="541" spans="1:45" customFormat="1" ht="12.75" customHeight="1" x14ac:dyDescent="0.2">
      <c r="A541" s="24" t="str">
        <f t="shared" si="46"/>
        <v>17-16</v>
      </c>
      <c r="B541">
        <v>16</v>
      </c>
      <c r="C541" s="14">
        <v>1</v>
      </c>
      <c r="D541" s="71" t="str">
        <f>IF(C541=1,K!$D$1,IF(C541=2,K!$D$2,IF(C541=3,K!$D$3,IF(C541=4,K!$D$4,IF(C541=5,K!$D$5,IF(C541=6,K!$D$6,IF(C541=7,K!$D$7,IF(C541=8,K!$D$8))))))))</f>
        <v>Maaparandus</v>
      </c>
      <c r="E541" s="12" t="s">
        <v>331</v>
      </c>
      <c r="F541" s="18" t="str">
        <f>LOOKUP(E541,K!$A$1:$B$19)</f>
        <v xml:space="preserve">Vara vald </v>
      </c>
      <c r="G541" s="16" t="str">
        <f t="shared" si="47"/>
        <v>PP-632</v>
      </c>
      <c r="H541" s="12" t="s">
        <v>11</v>
      </c>
      <c r="I541" s="14">
        <v>632</v>
      </c>
      <c r="J541" s="1" t="s">
        <v>1462</v>
      </c>
      <c r="K541" s="1" t="s">
        <v>4910</v>
      </c>
      <c r="L541" s="91" t="str">
        <f t="shared" si="48"/>
        <v>17</v>
      </c>
      <c r="M541">
        <v>1966</v>
      </c>
    </row>
    <row r="542" spans="1:45" customFormat="1" ht="12.75" customHeight="1" x14ac:dyDescent="0.2">
      <c r="A542" s="24" t="str">
        <f t="shared" si="46"/>
        <v>01-16</v>
      </c>
      <c r="B542">
        <v>16</v>
      </c>
      <c r="C542" s="14">
        <v>1</v>
      </c>
      <c r="D542" s="71" t="str">
        <f>IF(C542=1,K!$D$1,IF(C542=2,K!$D$2,IF(C542=3,K!$D$3,IF(C542=4,K!$D$4,IF(C542=5,K!$D$5,IF(C542=6,K!$D$6,IF(C542=7,K!$D$7,IF(C542=8,K!$D$8))))))))</f>
        <v>Maaparandus</v>
      </c>
      <c r="E542" s="12" t="s">
        <v>291</v>
      </c>
      <c r="F542" s="18" t="str">
        <f>LOOKUP(E542,K!$A$1:$B$19)</f>
        <v>Alatskivi vald</v>
      </c>
      <c r="G542" s="16" t="str">
        <f t="shared" si="47"/>
        <v>PP-719</v>
      </c>
      <c r="H542" s="12" t="s">
        <v>11</v>
      </c>
      <c r="I542" s="14">
        <v>719</v>
      </c>
      <c r="J542" s="1" t="s">
        <v>1737</v>
      </c>
      <c r="K542" s="1" t="s">
        <v>1738</v>
      </c>
      <c r="L542" s="91" t="str">
        <f t="shared" si="48"/>
        <v>01</v>
      </c>
      <c r="M542">
        <v>1969</v>
      </c>
      <c r="N542">
        <v>8</v>
      </c>
    </row>
    <row r="543" spans="1:45" customFormat="1" ht="12.75" customHeight="1" x14ac:dyDescent="0.2">
      <c r="A543" s="24" t="str">
        <f t="shared" si="46"/>
        <v>04-16</v>
      </c>
      <c r="B543">
        <v>16</v>
      </c>
      <c r="C543" s="14">
        <v>1</v>
      </c>
      <c r="D543" s="71" t="str">
        <f>IF(C543=1,K!$D$1,IF(C543=2,K!$D$2,IF(C543=3,K!$D$3,IF(C543=4,K!$D$4,IF(C543=5,K!$D$5,IF(C543=6,K!$D$6,IF(C543=7,K!$D$7,IF(C543=8,K!$D$8))))))))</f>
        <v>Maaparandus</v>
      </c>
      <c r="E543" s="12" t="s">
        <v>318</v>
      </c>
      <c r="F543" s="18" t="str">
        <f>LOOKUP(E543,K!$A$1:$B$19)</f>
        <v>Konguta vald</v>
      </c>
      <c r="G543" s="16" t="str">
        <f t="shared" si="47"/>
        <v>PP-790</v>
      </c>
      <c r="H543" s="12" t="s">
        <v>11</v>
      </c>
      <c r="I543" s="14">
        <v>790</v>
      </c>
      <c r="J543" s="1" t="s">
        <v>1465</v>
      </c>
      <c r="K543" s="1" t="s">
        <v>3350</v>
      </c>
      <c r="L543" s="91" t="str">
        <f t="shared" si="48"/>
        <v>04</v>
      </c>
      <c r="M543">
        <v>1970</v>
      </c>
      <c r="N543">
        <v>8</v>
      </c>
    </row>
    <row r="544" spans="1:45" customFormat="1" ht="12.75" customHeight="1" x14ac:dyDescent="0.2">
      <c r="A544" s="24" t="str">
        <f t="shared" si="46"/>
        <v>08-16</v>
      </c>
      <c r="B544">
        <v>16</v>
      </c>
      <c r="C544" s="14">
        <v>1</v>
      </c>
      <c r="D544" s="71" t="str">
        <f>IF(C544=1,K!$D$1,IF(C544=2,K!$D$2,IF(C544=3,K!$D$3,IF(C544=4,K!$D$4,IF(C544=5,K!$D$5,IF(C544=6,K!$D$6,IF(C544=7,K!$D$7,IF(C544=8,K!$D$8))))))))</f>
        <v>Maaparandus</v>
      </c>
      <c r="E544" s="12" t="s">
        <v>322</v>
      </c>
      <c r="F544" s="18" t="str">
        <f>LOOKUP(E544,K!$A$1:$B$19)</f>
        <v>Mäksa vald</v>
      </c>
      <c r="G544" s="16" t="str">
        <f t="shared" si="47"/>
        <v>PP-850</v>
      </c>
      <c r="H544" s="12" t="s">
        <v>11</v>
      </c>
      <c r="I544" s="14">
        <v>850</v>
      </c>
      <c r="J544" s="1" t="s">
        <v>2442</v>
      </c>
      <c r="K544" s="1" t="s">
        <v>2443</v>
      </c>
      <c r="L544" s="91" t="str">
        <f t="shared" si="48"/>
        <v>08</v>
      </c>
      <c r="M544">
        <v>1961</v>
      </c>
      <c r="N544">
        <v>7</v>
      </c>
    </row>
    <row r="545" spans="1:45" customFormat="1" ht="12.75" customHeight="1" x14ac:dyDescent="0.2">
      <c r="A545" s="24" t="str">
        <f t="shared" si="46"/>
        <v>02-16</v>
      </c>
      <c r="B545">
        <v>16</v>
      </c>
      <c r="C545" s="14">
        <v>1</v>
      </c>
      <c r="D545" s="71" t="str">
        <f>IF(C545=1,K!$D$1,IF(C545=2,K!$D$2,IF(C545=3,K!$D$3,IF(C545=4,K!$D$4,IF(C545=5,K!$D$5,IF(C545=6,K!$D$6,IF(C545=7,K!$D$7,IF(C545=8,K!$D$8))))))))</f>
        <v>Maaparandus</v>
      </c>
      <c r="E545" s="12" t="s">
        <v>294</v>
      </c>
      <c r="F545" s="18" t="str">
        <f>LOOKUP(E545,K!$A$1:$B$19)</f>
        <v>Haaslava vald</v>
      </c>
      <c r="G545" s="16" t="str">
        <f t="shared" si="47"/>
        <v>PP-1244</v>
      </c>
      <c r="H545" s="12" t="s">
        <v>11</v>
      </c>
      <c r="I545" s="14">
        <v>1244</v>
      </c>
      <c r="J545" s="1" t="s">
        <v>2077</v>
      </c>
      <c r="K545" s="1" t="s">
        <v>2078</v>
      </c>
      <c r="L545" s="91" t="str">
        <f t="shared" si="48"/>
        <v>02</v>
      </c>
      <c r="M545">
        <v>1978</v>
      </c>
      <c r="N545">
        <v>24</v>
      </c>
    </row>
    <row r="546" spans="1:45" customFormat="1" ht="12.75" customHeight="1" x14ac:dyDescent="0.2">
      <c r="A546" s="24" t="str">
        <f t="shared" si="46"/>
        <v>18-16</v>
      </c>
      <c r="B546">
        <v>16</v>
      </c>
      <c r="C546" s="14">
        <v>1</v>
      </c>
      <c r="D546" s="71" t="str">
        <f>IF(C546=1,K!$D$1,IF(C546=2,K!$D$2,IF(C546=3,K!$D$3,IF(C546=4,K!$D$4,IF(C546=5,K!$D$5,IF(C546=6,K!$D$6,IF(C546=7,K!$D$7,IF(C546=8,K!$D$8))))))))</f>
        <v>Maaparandus</v>
      </c>
      <c r="E546" s="12" t="s">
        <v>332</v>
      </c>
      <c r="F546" s="18" t="str">
        <f>LOOKUP(E546,K!$A$1:$B$19)</f>
        <v>Võnnu vald</v>
      </c>
      <c r="G546" s="16" t="str">
        <f t="shared" si="47"/>
        <v>PP-335</v>
      </c>
      <c r="H546" s="12" t="s">
        <v>11</v>
      </c>
      <c r="I546" s="14">
        <v>335</v>
      </c>
      <c r="J546" s="1" t="s">
        <v>2657</v>
      </c>
      <c r="K546" s="1" t="s">
        <v>2658</v>
      </c>
      <c r="L546" s="91" t="str">
        <f t="shared" si="48"/>
        <v>18</v>
      </c>
      <c r="M546">
        <v>1963</v>
      </c>
      <c r="N546">
        <v>5</v>
      </c>
    </row>
    <row r="547" spans="1:45" customFormat="1" ht="12.75" customHeight="1" x14ac:dyDescent="0.2">
      <c r="A547" s="24" t="str">
        <f t="shared" si="46"/>
        <v>14-16</v>
      </c>
      <c r="B547">
        <v>16</v>
      </c>
      <c r="C547" s="14">
        <v>6</v>
      </c>
      <c r="D547" s="71" t="str">
        <f>IF(C547=1,K!$D$1,IF(C547=2,K!$D$2,IF(C547=3,K!$D$3,IF(C547=4,K!$D$4,IF(C547=5,K!$D$5,IF(C547=6,K!$D$6,IF(C547=7,K!$D$7,IF(C547=8,K!$D$8))))))))</f>
        <v>Kultuurtehnikaprojektid</v>
      </c>
      <c r="E547" s="12" t="s">
        <v>328</v>
      </c>
      <c r="F547" s="18" t="str">
        <f>LOOKUP(E547,K!$A$1:$B$19)</f>
        <v>Rõngu vald</v>
      </c>
      <c r="G547" s="16" t="str">
        <f t="shared" si="47"/>
        <v>MV-1762</v>
      </c>
      <c r="H547" s="12" t="s">
        <v>32</v>
      </c>
      <c r="I547" s="14">
        <v>1762</v>
      </c>
      <c r="J547" s="1" t="s">
        <v>3440</v>
      </c>
      <c r="K547" s="1" t="s">
        <v>3441</v>
      </c>
      <c r="L547" s="91" t="str">
        <f t="shared" si="48"/>
        <v>14</v>
      </c>
      <c r="M547">
        <v>1988</v>
      </c>
      <c r="N547">
        <v>4</v>
      </c>
    </row>
    <row r="548" spans="1:45" customFormat="1" ht="12.75" customHeight="1" x14ac:dyDescent="0.2">
      <c r="A548" s="24" t="str">
        <f t="shared" si="46"/>
        <v>17-16</v>
      </c>
      <c r="B548">
        <v>16</v>
      </c>
      <c r="C548" s="14">
        <v>2</v>
      </c>
      <c r="D548" s="71" t="str">
        <f>IF(C548=1,K!$D$1,IF(C548=2,K!$D$2,IF(C548=3,K!$D$3,IF(C548=4,K!$D$4,IF(C548=5,K!$D$5,IF(C548=6,K!$D$6,IF(C548=7,K!$D$7,IF(C548=8,K!$D$8))))))))</f>
        <v xml:space="preserve">Maaparanduse rek </v>
      </c>
      <c r="E548" s="12" t="s">
        <v>331</v>
      </c>
      <c r="F548" s="18" t="str">
        <f>LOOKUP(E548,K!$A$1:$B$19)</f>
        <v xml:space="preserve">Vara vald </v>
      </c>
      <c r="G548" s="16" t="str">
        <f t="shared" si="47"/>
        <v>MV-1094</v>
      </c>
      <c r="H548" s="12" t="s">
        <v>32</v>
      </c>
      <c r="I548" s="14">
        <v>1094</v>
      </c>
      <c r="J548" s="1" t="s">
        <v>1514</v>
      </c>
      <c r="K548" s="1" t="s">
        <v>4910</v>
      </c>
      <c r="L548" s="91" t="str">
        <f t="shared" si="48"/>
        <v>17</v>
      </c>
      <c r="M548">
        <v>1974</v>
      </c>
      <c r="N548">
        <v>9</v>
      </c>
    </row>
    <row r="549" spans="1:45" customFormat="1" ht="12.75" customHeight="1" x14ac:dyDescent="0.2">
      <c r="A549" s="24" t="str">
        <f t="shared" si="46"/>
        <v>17-16</v>
      </c>
      <c r="B549">
        <v>16</v>
      </c>
      <c r="C549" s="14">
        <v>2</v>
      </c>
      <c r="D549" s="71" t="str">
        <f>IF(C549=1,K!$D$1,IF(C549=2,K!$D$2,IF(C549=3,K!$D$3,IF(C549=4,K!$D$4,IF(C549=5,K!$D$5,IF(C549=6,K!$D$6,IF(C549=7,K!$D$7,IF(C549=8,K!$D$8))))))))</f>
        <v xml:space="preserve">Maaparanduse rek </v>
      </c>
      <c r="E549" s="12" t="s">
        <v>331</v>
      </c>
      <c r="F549" s="18" t="str">
        <f>LOOKUP(E549,K!$A$1:$B$19)</f>
        <v xml:space="preserve">Vara vald </v>
      </c>
      <c r="G549" s="16" t="str">
        <f t="shared" si="47"/>
        <v>MV-1250</v>
      </c>
      <c r="H549" s="12" t="s">
        <v>32</v>
      </c>
      <c r="I549" s="14">
        <v>1250</v>
      </c>
      <c r="J549" s="1" t="s">
        <v>637</v>
      </c>
      <c r="K549" s="1" t="s">
        <v>4910</v>
      </c>
      <c r="L549" s="91" t="str">
        <f t="shared" si="48"/>
        <v>17</v>
      </c>
      <c r="M549">
        <v>1977</v>
      </c>
      <c r="N549">
        <v>5</v>
      </c>
    </row>
    <row r="550" spans="1:45" customFormat="1" ht="12.75" customHeight="1" x14ac:dyDescent="0.2">
      <c r="A550" s="24" t="str">
        <f t="shared" si="46"/>
        <v>18-16</v>
      </c>
      <c r="B550">
        <v>16</v>
      </c>
      <c r="C550" s="14">
        <v>6</v>
      </c>
      <c r="D550" s="71" t="str">
        <f>IF(C550=1,K!$D$1,IF(C550=2,K!$D$2,IF(C550=3,K!$D$3,IF(C550=4,K!$D$4,IF(C550=5,K!$D$5,IF(C550=6,K!$D$6,IF(C550=7,K!$D$7,IF(C550=8,K!$D$8))))))))</f>
        <v>Kultuurtehnikaprojektid</v>
      </c>
      <c r="E550" s="12" t="s">
        <v>332</v>
      </c>
      <c r="F550" s="18" t="str">
        <f>LOOKUP(E550,K!$A$1:$B$19)</f>
        <v>Võnnu vald</v>
      </c>
      <c r="G550" s="16" t="str">
        <f t="shared" si="47"/>
        <v>MV-1680</v>
      </c>
      <c r="H550" s="12" t="s">
        <v>32</v>
      </c>
      <c r="I550" s="14">
        <v>1680</v>
      </c>
      <c r="J550" s="1" t="s">
        <v>2670</v>
      </c>
      <c r="K550" s="1" t="s">
        <v>2658</v>
      </c>
      <c r="L550" s="91" t="str">
        <f t="shared" si="48"/>
        <v>18</v>
      </c>
      <c r="M550">
        <v>1986</v>
      </c>
      <c r="N550">
        <v>3</v>
      </c>
    </row>
    <row r="551" spans="1:45" ht="12.75" customHeight="1" x14ac:dyDescent="0.2">
      <c r="A551" s="24" t="str">
        <f t="shared" si="46"/>
        <v>03-16</v>
      </c>
      <c r="B551">
        <v>16</v>
      </c>
      <c r="C551" s="14">
        <v>2</v>
      </c>
      <c r="D551" s="71" t="str">
        <f>IF(C551=1,K!$D$1,IF(C551=2,K!$D$2,IF(C551=3,K!$D$3,IF(C551=4,K!$D$4,IF(C551=5,K!$D$5,IF(C551=6,K!$D$6,IF(C551=7,K!$D$7,IF(C551=8,K!$D$8))))))))</f>
        <v xml:space="preserve">Maaparanduse rek </v>
      </c>
      <c r="E551" s="12" t="s">
        <v>317</v>
      </c>
      <c r="F551" s="18" t="str">
        <f>LOOKUP(E551,K!$A$1:$B$19)</f>
        <v>Kambja vald</v>
      </c>
      <c r="G551" s="16" t="str">
        <f t="shared" si="47"/>
        <v>MS-149</v>
      </c>
      <c r="H551" s="12" t="s">
        <v>1650</v>
      </c>
      <c r="I551" s="14" t="s">
        <v>1936</v>
      </c>
      <c r="J551" s="1" t="s">
        <v>1937</v>
      </c>
      <c r="K551" s="1" t="s">
        <v>1938</v>
      </c>
      <c r="L551" s="91" t="str">
        <f t="shared" si="48"/>
        <v>03</v>
      </c>
      <c r="M551">
        <v>1985</v>
      </c>
      <c r="N551">
        <v>7</v>
      </c>
      <c r="P551"/>
      <c r="Q551"/>
      <c r="R551"/>
      <c r="S551"/>
      <c r="T551"/>
      <c r="U551"/>
      <c r="V551"/>
      <c r="W551"/>
      <c r="X551"/>
      <c r="Y551"/>
      <c r="Z551"/>
      <c r="AA551"/>
      <c r="AB551"/>
      <c r="AC551"/>
      <c r="AD551"/>
      <c r="AE551"/>
      <c r="AF551"/>
      <c r="AG551"/>
      <c r="AH551"/>
      <c r="AI551"/>
      <c r="AJ551"/>
      <c r="AK551"/>
      <c r="AL551"/>
      <c r="AM551"/>
      <c r="AN551"/>
      <c r="AO551"/>
      <c r="AP551"/>
      <c r="AQ551"/>
      <c r="AR551"/>
      <c r="AS551"/>
    </row>
    <row r="552" spans="1:45" ht="12.75" customHeight="1" x14ac:dyDescent="0.2">
      <c r="A552" s="24" t="str">
        <f t="shared" si="46"/>
        <v>03-16</v>
      </c>
      <c r="B552">
        <v>16</v>
      </c>
      <c r="C552" s="14">
        <v>1</v>
      </c>
      <c r="D552" s="71" t="str">
        <f>IF(C552=1,K!$D$1,IF(C552=2,K!$D$2,IF(C552=3,K!$D$3,IF(C552=4,K!$D$4,IF(C552=5,K!$D$5,IF(C552=6,K!$D$6,IF(C552=7,K!$D$7,IF(C552=8,K!$D$8))))))))</f>
        <v>Maaparandus</v>
      </c>
      <c r="E552" s="12" t="s">
        <v>317</v>
      </c>
      <c r="F552" s="18" t="str">
        <f>LOOKUP(E552,K!$A$1:$B$19)</f>
        <v>Kambja vald</v>
      </c>
      <c r="G552" s="16" t="str">
        <f t="shared" si="47"/>
        <v>S-433</v>
      </c>
      <c r="H552" s="12" t="s">
        <v>1939</v>
      </c>
      <c r="I552" s="14" t="s">
        <v>1940</v>
      </c>
      <c r="J552" s="1" t="s">
        <v>1941</v>
      </c>
      <c r="K552" s="1" t="s">
        <v>1938</v>
      </c>
      <c r="L552" s="91" t="str">
        <f t="shared" si="48"/>
        <v>03</v>
      </c>
      <c r="M552">
        <v>1959</v>
      </c>
      <c r="N552">
        <v>14</v>
      </c>
      <c r="P552"/>
      <c r="Q552"/>
      <c r="R552"/>
      <c r="S552"/>
      <c r="T552"/>
      <c r="U552"/>
      <c r="V552"/>
      <c r="W552"/>
      <c r="X552"/>
      <c r="Y552"/>
      <c r="Z552"/>
      <c r="AA552"/>
      <c r="AB552"/>
      <c r="AC552"/>
      <c r="AD552"/>
      <c r="AE552"/>
      <c r="AF552"/>
      <c r="AG552"/>
      <c r="AH552"/>
      <c r="AI552"/>
      <c r="AJ552"/>
      <c r="AK552"/>
      <c r="AL552"/>
      <c r="AM552"/>
      <c r="AN552"/>
      <c r="AO552"/>
      <c r="AP552"/>
      <c r="AQ552"/>
      <c r="AR552"/>
      <c r="AS552"/>
    </row>
    <row r="553" spans="1:45" customFormat="1" ht="12.75" customHeight="1" x14ac:dyDescent="0.2">
      <c r="A553" s="24" t="str">
        <f t="shared" si="46"/>
        <v>08-16</v>
      </c>
      <c r="B553">
        <v>16</v>
      </c>
      <c r="C553" s="9">
        <v>1</v>
      </c>
      <c r="D553" s="71" t="str">
        <f>IF(C553=1,K!$D$1,IF(C553=2,K!$D$2,IF(C553=3,K!$D$3,IF(C553=4,K!$D$4,IF(C553=5,K!$D$5,IF(C553=6,K!$D$6,IF(C553=7,K!$D$7,IF(C553=8,K!$D$8))))))))</f>
        <v>Maaparandus</v>
      </c>
      <c r="E553" s="12" t="s">
        <v>322</v>
      </c>
      <c r="F553" s="18" t="str">
        <f>LOOKUP(E553,K!$A$1:$B$19)</f>
        <v>Mäksa vald</v>
      </c>
      <c r="G553" s="16" t="str">
        <f t="shared" si="47"/>
        <v>PP-850</v>
      </c>
      <c r="H553" s="12" t="s">
        <v>11</v>
      </c>
      <c r="I553" s="14" t="s">
        <v>2445</v>
      </c>
      <c r="J553" s="1" t="s">
        <v>2446</v>
      </c>
      <c r="K553" s="1" t="s">
        <v>2443</v>
      </c>
      <c r="L553" s="91" t="str">
        <f t="shared" si="48"/>
        <v>08</v>
      </c>
      <c r="M553">
        <v>1976</v>
      </c>
      <c r="N553">
        <v>11</v>
      </c>
    </row>
    <row r="554" spans="1:45" customFormat="1" ht="25.5" customHeight="1" x14ac:dyDescent="0.2">
      <c r="A554" s="24" t="str">
        <f t="shared" si="46"/>
        <v>18-16</v>
      </c>
      <c r="B554">
        <v>16</v>
      </c>
      <c r="C554" s="9">
        <v>1</v>
      </c>
      <c r="D554" s="71" t="str">
        <f>IF(C554=1,K!$D$1,IF(C554=2,K!$D$2,IF(C554=3,K!$D$3,IF(C554=4,K!$D$4,IF(C554=5,K!$D$5,IF(C554=6,K!$D$6,IF(C554=7,K!$D$7,IF(C554=8,K!$D$8))))))))</f>
        <v>Maaparandus</v>
      </c>
      <c r="E554" s="12" t="s">
        <v>332</v>
      </c>
      <c r="F554" s="18" t="str">
        <f>LOOKUP(E554,K!$A$1:$B$19)</f>
        <v>Võnnu vald</v>
      </c>
      <c r="G554" s="16" t="str">
        <f t="shared" si="47"/>
        <v>PP-335a</v>
      </c>
      <c r="H554" s="12" t="s">
        <v>11</v>
      </c>
      <c r="I554" s="14" t="s">
        <v>2665</v>
      </c>
      <c r="J554" s="1" t="s">
        <v>2666</v>
      </c>
      <c r="K554" s="1" t="s">
        <v>2658</v>
      </c>
      <c r="L554" s="91" t="str">
        <f t="shared" si="48"/>
        <v>18</v>
      </c>
      <c r="M554">
        <v>1966</v>
      </c>
      <c r="N554">
        <v>6</v>
      </c>
    </row>
    <row r="555" spans="1:45" customFormat="1" ht="12.75" customHeight="1" x14ac:dyDescent="0.2">
      <c r="A555" s="24" t="str">
        <f t="shared" si="46"/>
        <v>18-16</v>
      </c>
      <c r="B555">
        <v>16</v>
      </c>
      <c r="C555" s="9">
        <v>2</v>
      </c>
      <c r="D555" s="71" t="str">
        <f>IF(C555=1,K!$D$1,IF(C555=2,K!$D$2,IF(C555=3,K!$D$3,IF(C555=4,K!$D$4,IF(C555=5,K!$D$5,IF(C555=6,K!$D$6,IF(C555=7,K!$D$7,IF(C555=8,K!$D$8))))))))</f>
        <v xml:space="preserve">Maaparanduse rek </v>
      </c>
      <c r="E555" s="12" t="s">
        <v>332</v>
      </c>
      <c r="F555" s="18" t="str">
        <f>LOOKUP(E555,K!$A$1:$B$19)</f>
        <v>Võnnu vald</v>
      </c>
      <c r="G555" s="16" t="str">
        <f t="shared" si="47"/>
        <v>PK-329</v>
      </c>
      <c r="H555" s="12" t="s">
        <v>34</v>
      </c>
      <c r="I555" s="14" t="s">
        <v>2672</v>
      </c>
      <c r="J555" s="1" t="s">
        <v>2673</v>
      </c>
      <c r="K555" s="1" t="s">
        <v>2658</v>
      </c>
      <c r="L555" s="91" t="str">
        <f t="shared" si="48"/>
        <v>18</v>
      </c>
      <c r="M555">
        <v>1968</v>
      </c>
      <c r="N555">
        <v>4</v>
      </c>
    </row>
    <row r="556" spans="1:45" customFormat="1" ht="12.75" customHeight="1" x14ac:dyDescent="0.2">
      <c r="A556" s="24" t="str">
        <f t="shared" si="46"/>
        <v>06-16</v>
      </c>
      <c r="B556">
        <v>16</v>
      </c>
      <c r="C556" s="9">
        <v>2</v>
      </c>
      <c r="D556" s="71" t="str">
        <f>IF(C556=1,K!$D$1,IF(C556=2,K!$D$2,IF(C556=3,K!$D$3,IF(C556=4,K!$D$4,IF(C556=5,K!$D$5,IF(C556=6,K!$D$6,IF(C556=7,K!$D$7,IF(C556=8,K!$D$8))))))))</f>
        <v xml:space="preserve">Maaparanduse rek </v>
      </c>
      <c r="E556" s="12" t="s">
        <v>320</v>
      </c>
      <c r="F556" s="18" t="str">
        <f>LOOKUP(E556,K!$A$1:$B$19)</f>
        <v>Luunja vald</v>
      </c>
      <c r="G556" s="16" t="str">
        <f t="shared" si="47"/>
        <v>PP-1195 A</v>
      </c>
      <c r="H556" s="12" t="s">
        <v>11</v>
      </c>
      <c r="I556" s="14" t="s">
        <v>3003</v>
      </c>
      <c r="J556" s="1" t="s">
        <v>3004</v>
      </c>
      <c r="K556" s="1" t="s">
        <v>3002</v>
      </c>
      <c r="L556" s="91" t="str">
        <f t="shared" si="48"/>
        <v>06</v>
      </c>
      <c r="M556">
        <v>1980</v>
      </c>
      <c r="N556">
        <v>15</v>
      </c>
    </row>
    <row r="557" spans="1:45" customFormat="1" ht="12.75" customHeight="1" x14ac:dyDescent="0.2">
      <c r="A557" s="24" t="str">
        <f t="shared" si="46"/>
        <v>12-16</v>
      </c>
      <c r="B557">
        <v>16</v>
      </c>
      <c r="C557" s="9">
        <v>1</v>
      </c>
      <c r="D557" s="71" t="str">
        <f>IF(C557=1,K!$D$1,IF(C557=2,K!$D$2,IF(C557=3,K!$D$3,IF(C557=4,K!$D$4,IF(C557=5,K!$D$5,IF(C557=6,K!$D$6,IF(C557=7,K!$D$7,IF(C557=8,K!$D$8))))))))</f>
        <v>Maaparandus</v>
      </c>
      <c r="E557" s="12" t="s">
        <v>326</v>
      </c>
      <c r="F557" s="18" t="str">
        <f>LOOKUP(E557,K!$A$1:$B$19)</f>
        <v>Puhja vald</v>
      </c>
      <c r="G557" s="16" t="str">
        <f t="shared" si="47"/>
        <v>PP-556</v>
      </c>
      <c r="H557" s="12" t="s">
        <v>11</v>
      </c>
      <c r="I557" s="14" t="s">
        <v>3863</v>
      </c>
      <c r="J557" s="1" t="s">
        <v>3864</v>
      </c>
      <c r="K557" s="1" t="s">
        <v>3860</v>
      </c>
      <c r="L557" s="91" t="str">
        <f t="shared" si="48"/>
        <v>12</v>
      </c>
      <c r="M557">
        <v>1967</v>
      </c>
      <c r="N557">
        <v>6</v>
      </c>
    </row>
    <row r="558" spans="1:45" customFormat="1" ht="12.75" customHeight="1" x14ac:dyDescent="0.2">
      <c r="A558" s="24" t="str">
        <f t="shared" si="46"/>
        <v>13-16</v>
      </c>
      <c r="B558">
        <v>16</v>
      </c>
      <c r="C558" s="9">
        <v>1</v>
      </c>
      <c r="D558" s="71" t="str">
        <f>IF(C558=1,K!$D$1,IF(C558=2,K!$D$2,IF(C558=3,K!$D$3,IF(C558=4,K!$D$4,IF(C558=5,K!$D$5,IF(C558=6,K!$D$6,IF(C558=7,K!$D$7,IF(C558=8,K!$D$8))))))))</f>
        <v>Maaparandus</v>
      </c>
      <c r="E558" s="12" t="s">
        <v>327</v>
      </c>
      <c r="F558" s="18" t="str">
        <f>LOOKUP(E558,K!$A$1:$B$19)</f>
        <v>Rannu vald</v>
      </c>
      <c r="G558" s="16" t="str">
        <f t="shared" si="47"/>
        <v>PP-94</v>
      </c>
      <c r="H558" s="12" t="s">
        <v>11</v>
      </c>
      <c r="I558" s="14" t="s">
        <v>4156</v>
      </c>
      <c r="J558" s="1" t="s">
        <v>4157</v>
      </c>
      <c r="K558" s="1" t="s">
        <v>4159</v>
      </c>
      <c r="L558" s="91" t="str">
        <f t="shared" si="48"/>
        <v>13</v>
      </c>
      <c r="M558">
        <v>1958</v>
      </c>
      <c r="N558">
        <v>0</v>
      </c>
    </row>
    <row r="559" spans="1:45" customFormat="1" ht="12.75" customHeight="1" x14ac:dyDescent="0.2">
      <c r="A559" s="24" t="str">
        <f t="shared" si="46"/>
        <v>13-16</v>
      </c>
      <c r="B559">
        <v>16</v>
      </c>
      <c r="C559" s="9">
        <v>2</v>
      </c>
      <c r="D559" s="71" t="str">
        <f>IF(C559=1,K!$D$1,IF(C559=2,K!$D$2,IF(C559=3,K!$D$3,IF(C559=4,K!$D$4,IF(C559=5,K!$D$5,IF(C559=6,K!$D$6,IF(C559=7,K!$D$7,IF(C559=8,K!$D$8))))))))</f>
        <v xml:space="preserve">Maaparanduse rek </v>
      </c>
      <c r="E559" s="12" t="s">
        <v>327</v>
      </c>
      <c r="F559" s="18" t="str">
        <f>LOOKUP(E559,K!$A$1:$B$19)</f>
        <v>Rannu vald</v>
      </c>
      <c r="G559" s="16" t="str">
        <f t="shared" si="47"/>
        <v>MV-1328</v>
      </c>
      <c r="H559" s="12" t="s">
        <v>32</v>
      </c>
      <c r="I559" s="14" t="s">
        <v>4160</v>
      </c>
      <c r="J559" s="1" t="s">
        <v>4161</v>
      </c>
      <c r="K559" s="1" t="s">
        <v>4159</v>
      </c>
      <c r="L559" s="91" t="str">
        <f t="shared" si="48"/>
        <v>13</v>
      </c>
      <c r="M559">
        <v>1979</v>
      </c>
      <c r="N559">
        <v>11</v>
      </c>
    </row>
    <row r="560" spans="1:45" customFormat="1" ht="12.75" customHeight="1" x14ac:dyDescent="0.2">
      <c r="A560" s="24" t="str">
        <f t="shared" si="46"/>
        <v>09-16</v>
      </c>
      <c r="B560">
        <v>16</v>
      </c>
      <c r="C560" s="9">
        <v>6</v>
      </c>
      <c r="D560" s="71" t="str">
        <f>IF(C560=1,K!$D$1,IF(C560=2,K!$D$2,IF(C560=3,K!$D$3,IF(C560=4,K!$D$4,IF(C560=5,K!$D$5,IF(C560=6,K!$D$6,IF(C560=7,K!$D$7,IF(C560=8,K!$D$8))))))))</f>
        <v>Kultuurtehnikaprojektid</v>
      </c>
      <c r="E560" s="12" t="s">
        <v>323</v>
      </c>
      <c r="F560" s="18" t="str">
        <f>LOOKUP(E560,K!$A$1:$B$19)</f>
        <v>Nõo vald</v>
      </c>
      <c r="G560" s="16" t="str">
        <f t="shared" si="47"/>
        <v>MV-1497</v>
      </c>
      <c r="H560" s="12" t="s">
        <v>32</v>
      </c>
      <c r="I560" s="14" t="s">
        <v>4297</v>
      </c>
      <c r="J560" s="1" t="s">
        <v>4298</v>
      </c>
      <c r="K560" s="1" t="s">
        <v>4300</v>
      </c>
      <c r="L560" s="91" t="str">
        <f t="shared" si="48"/>
        <v>09</v>
      </c>
      <c r="M560">
        <v>1983</v>
      </c>
      <c r="N560">
        <v>5</v>
      </c>
    </row>
    <row r="561" spans="1:45" customFormat="1" ht="12.75" customHeight="1" x14ac:dyDescent="0.2">
      <c r="A561" s="24" t="str">
        <f t="shared" si="46"/>
        <v>09-16</v>
      </c>
      <c r="B561">
        <v>16</v>
      </c>
      <c r="C561" s="9">
        <v>6</v>
      </c>
      <c r="D561" s="71" t="str">
        <f>IF(C561=1,K!$D$1,IF(C561=2,K!$D$2,IF(C561=3,K!$D$3,IF(C561=4,K!$D$4,IF(C561=5,K!$D$5,IF(C561=6,K!$D$6,IF(C561=7,K!$D$7,IF(C561=8,K!$D$8))))))))</f>
        <v>Kultuurtehnikaprojektid</v>
      </c>
      <c r="E561" s="12" t="s">
        <v>323</v>
      </c>
      <c r="F561" s="18" t="str">
        <f>LOOKUP(E561,K!$A$1:$B$19)</f>
        <v>Nõo vald</v>
      </c>
      <c r="G561" s="16" t="str">
        <f t="shared" si="47"/>
        <v>MV-1332</v>
      </c>
      <c r="H561" s="12" t="s">
        <v>32</v>
      </c>
      <c r="I561" s="14" t="s">
        <v>2174</v>
      </c>
      <c r="J561" s="1" t="s">
        <v>4299</v>
      </c>
      <c r="K561" s="1" t="s">
        <v>4300</v>
      </c>
      <c r="L561" s="91" t="str">
        <f t="shared" si="48"/>
        <v>09</v>
      </c>
      <c r="M561">
        <v>1979</v>
      </c>
      <c r="N561">
        <v>1</v>
      </c>
      <c r="O561">
        <v>1</v>
      </c>
      <c r="P561" t="s">
        <v>995</v>
      </c>
    </row>
    <row r="562" spans="1:45" customFormat="1" ht="12.75" customHeight="1" x14ac:dyDescent="0.2">
      <c r="A562" s="24" t="str">
        <f t="shared" si="46"/>
        <v>17-16</v>
      </c>
      <c r="B562">
        <v>16</v>
      </c>
      <c r="C562" s="14">
        <v>1</v>
      </c>
      <c r="D562" s="71" t="str">
        <f>IF(C562=1,K!$D$1,IF(C562=2,K!$D$2,IF(C562=3,K!$D$3,IF(C562=4,K!$D$4,IF(C562=5,K!$D$5,IF(C562=6,K!$D$6,IF(C562=7,K!$D$7,IF(C562=8,K!$D$8))))))))</f>
        <v>Maaparandus</v>
      </c>
      <c r="E562" s="12" t="s">
        <v>331</v>
      </c>
      <c r="F562" s="18" t="str">
        <f>LOOKUP(E562,K!$A$1:$B$19)</f>
        <v xml:space="preserve">Vara vald </v>
      </c>
      <c r="G562" s="16" t="str">
        <f t="shared" si="47"/>
        <v>PP-632g</v>
      </c>
      <c r="H562" s="12" t="s">
        <v>11</v>
      </c>
      <c r="I562" s="14" t="s">
        <v>4917</v>
      </c>
      <c r="J562" s="1" t="s">
        <v>4918</v>
      </c>
      <c r="K562" s="1" t="s">
        <v>4910</v>
      </c>
      <c r="L562" s="91" t="str">
        <f t="shared" si="48"/>
        <v>17</v>
      </c>
      <c r="M562">
        <v>1970</v>
      </c>
      <c r="N562">
        <v>8</v>
      </c>
      <c r="P562">
        <v>76260</v>
      </c>
    </row>
    <row r="563" spans="1:45" customFormat="1" ht="12.75" customHeight="1" x14ac:dyDescent="0.2">
      <c r="A563" s="24" t="str">
        <f t="shared" si="46"/>
        <v>15-16</v>
      </c>
      <c r="B563">
        <v>16</v>
      </c>
      <c r="C563" s="14">
        <v>1</v>
      </c>
      <c r="D563" s="71" t="str">
        <f>IF(C563=1,K!$D$1,IF(C563=2,K!$D$2,IF(C563=3,K!$D$3,IF(C563=4,K!$D$4,IF(C563=5,K!$D$5,IF(C563=6,K!$D$6,IF(C563=7,K!$D$7,IF(C563=8,K!$D$8))))))))</f>
        <v>Maaparandus</v>
      </c>
      <c r="E563" s="12" t="s">
        <v>329</v>
      </c>
      <c r="F563" s="18" t="str">
        <f>LOOKUP(E563,K!$A$1:$B$19)</f>
        <v>Tartu vald</v>
      </c>
      <c r="G563" s="16" t="str">
        <f t="shared" si="47"/>
        <v>PP-548</v>
      </c>
      <c r="H563" s="12" t="s">
        <v>11</v>
      </c>
      <c r="I563" s="14">
        <v>548</v>
      </c>
      <c r="J563" s="8" t="s">
        <v>343</v>
      </c>
      <c r="K563" s="8" t="s">
        <v>6888</v>
      </c>
      <c r="L563" s="91" t="str">
        <f t="shared" si="48"/>
        <v>15</v>
      </c>
      <c r="M563">
        <v>1966</v>
      </c>
      <c r="N563">
        <v>5</v>
      </c>
      <c r="P563" t="s">
        <v>6889</v>
      </c>
    </row>
    <row r="564" spans="1:45" customFormat="1" ht="14.25" customHeight="1" x14ac:dyDescent="0.2">
      <c r="A564" s="69" t="str">
        <f t="shared" si="46"/>
        <v>09-16</v>
      </c>
      <c r="B564">
        <v>16</v>
      </c>
      <c r="C564" s="9">
        <v>1</v>
      </c>
      <c r="D564" s="71" t="str">
        <f>IF(C564=1,K!$D$1,IF(C564=2,K!$D$2,IF(C564=3,K!$D$3,IF(C564=4,K!$D$4,IF(C564=5,K!$D$5,IF(C564=6,K!$D$6,IF(C564=7,K!$D$7,IF(C564=8,K!$D$8))))))))</f>
        <v>Maaparandus</v>
      </c>
      <c r="E564" s="12" t="s">
        <v>323</v>
      </c>
      <c r="F564" s="18" t="str">
        <f>LOOKUP(E564,K!$A$1:$B$19)</f>
        <v>Nõo vald</v>
      </c>
      <c r="G564" s="74" t="str">
        <f t="shared" si="47"/>
        <v>PP-1899</v>
      </c>
      <c r="H564" s="12" t="s">
        <v>11</v>
      </c>
      <c r="I564" s="14" t="s">
        <v>5761</v>
      </c>
      <c r="J564" s="1" t="s">
        <v>5762</v>
      </c>
      <c r="K564" s="1" t="s">
        <v>4300</v>
      </c>
      <c r="L564" s="91" t="str">
        <f t="shared" si="48"/>
        <v>09</v>
      </c>
      <c r="M564">
        <v>1959</v>
      </c>
      <c r="N564">
        <v>9</v>
      </c>
      <c r="P564">
        <v>8298</v>
      </c>
    </row>
    <row r="565" spans="1:45" customFormat="1" ht="12.75" customHeight="1" x14ac:dyDescent="0.2">
      <c r="A565" s="69" t="str">
        <f t="shared" si="46"/>
        <v>19-16</v>
      </c>
      <c r="B565" s="52">
        <v>16</v>
      </c>
      <c r="C565" s="76">
        <v>2</v>
      </c>
      <c r="D565" s="71" t="str">
        <f>IF(C565=1,K!$D$1,IF(C565=2,K!$D$2,IF(C565=3,K!$D$3,IF(C565=4,K!$D$4,IF(C565=5,K!$D$5,IF(C565=6,K!$D$6,IF(C565=7,K!$D$7,IF(C565=8,K!$D$8))))))))</f>
        <v xml:space="preserve">Maaparanduse rek </v>
      </c>
      <c r="E565" s="72" t="s">
        <v>333</v>
      </c>
      <c r="F565" s="18" t="str">
        <f>LOOKUP(E565,K!$A$1:$B$19)</f>
        <v>Ülenurme vald</v>
      </c>
      <c r="G565" s="74" t="str">
        <f t="shared" si="47"/>
        <v>A-12</v>
      </c>
      <c r="H565" s="72" t="s">
        <v>7093</v>
      </c>
      <c r="I565" s="70">
        <v>12</v>
      </c>
      <c r="J565" s="75" t="s">
        <v>7094</v>
      </c>
      <c r="K565" s="75" t="s">
        <v>5207</v>
      </c>
      <c r="L565" s="90" t="str">
        <f t="shared" si="48"/>
        <v>19</v>
      </c>
      <c r="M565" s="52">
        <v>1992</v>
      </c>
      <c r="N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row>
    <row r="566" spans="1:45" customFormat="1" ht="12.75" customHeight="1" x14ac:dyDescent="0.2">
      <c r="A566" s="69" t="str">
        <f t="shared" si="46"/>
        <v>19-17</v>
      </c>
      <c r="B566" s="52">
        <v>17</v>
      </c>
      <c r="C566" s="70">
        <v>1</v>
      </c>
      <c r="D566" s="71" t="str">
        <f>IF(C566=1,K!$D$1,IF(C566=2,K!$D$2,IF(C566=3,K!$D$3,IF(C566=4,K!$D$4,IF(C566=5,K!$D$5,IF(C566=6,K!$D$6,IF(C566=7,K!$D$7,IF(C566=8,K!$D$8))))))))</f>
        <v>Maaparandus</v>
      </c>
      <c r="E566" s="72" t="s">
        <v>333</v>
      </c>
      <c r="F566" s="73" t="str">
        <f>LOOKUP(E566,K!$A$1:$B$19)</f>
        <v>Ülenurme vald</v>
      </c>
      <c r="G566" s="74" t="str">
        <f t="shared" si="47"/>
        <v>MV-867</v>
      </c>
      <c r="H566" s="72" t="s">
        <v>32</v>
      </c>
      <c r="I566" s="70">
        <v>867</v>
      </c>
      <c r="J566" s="75" t="s">
        <v>1306</v>
      </c>
      <c r="K566" s="75" t="s">
        <v>5223</v>
      </c>
      <c r="L566" s="90" t="str">
        <f t="shared" si="48"/>
        <v>19</v>
      </c>
      <c r="M566" s="52">
        <v>1971</v>
      </c>
      <c r="N566" s="52">
        <v>6</v>
      </c>
      <c r="P566" s="52">
        <v>67266</v>
      </c>
      <c r="Q566" s="52">
        <v>3</v>
      </c>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row>
    <row r="567" spans="1:45" customFormat="1" ht="12.75" customHeight="1" x14ac:dyDescent="0.2">
      <c r="A567" s="24" t="str">
        <f t="shared" si="46"/>
        <v>06-17</v>
      </c>
      <c r="B567">
        <v>17</v>
      </c>
      <c r="C567" s="14">
        <v>6</v>
      </c>
      <c r="D567" s="71" t="str">
        <f>IF(C567=1,K!$D$1,IF(C567=2,K!$D$2,IF(C567=3,K!$D$3,IF(C567=4,K!$D$4,IF(C567=5,K!$D$5,IF(C567=6,K!$D$6,IF(C567=7,K!$D$7,IF(C567=8,K!$D$8))))))))</f>
        <v>Kultuurtehnikaprojektid</v>
      </c>
      <c r="E567" s="12" t="s">
        <v>320</v>
      </c>
      <c r="F567" s="18" t="str">
        <f>LOOKUP(E567,K!$A$1:$B$19)</f>
        <v>Luunja vald</v>
      </c>
      <c r="G567" s="16" t="str">
        <f t="shared" si="47"/>
        <v>PP-1132</v>
      </c>
      <c r="H567" s="12" t="s">
        <v>11</v>
      </c>
      <c r="I567" s="14">
        <v>1132</v>
      </c>
      <c r="J567" s="1" t="s">
        <v>3008</v>
      </c>
      <c r="K567" s="1" t="s">
        <v>3009</v>
      </c>
      <c r="L567" s="91" t="str">
        <f t="shared" si="48"/>
        <v>06</v>
      </c>
      <c r="M567">
        <v>1975</v>
      </c>
      <c r="N567">
        <v>4</v>
      </c>
    </row>
    <row r="568" spans="1:45" customFormat="1" ht="12.75" customHeight="1" x14ac:dyDescent="0.2">
      <c r="A568" s="69" t="str">
        <f t="shared" si="46"/>
        <v>19-17</v>
      </c>
      <c r="B568" s="52">
        <v>17</v>
      </c>
      <c r="C568" s="76">
        <v>2</v>
      </c>
      <c r="D568" s="71" t="str">
        <f>IF(C568=1,K!$D$1,IF(C568=2,K!$D$2,IF(C568=3,K!$D$3,IF(C568=4,K!$D$4,IF(C568=5,K!$D$5,IF(C568=6,K!$D$6,IF(C568=7,K!$D$7,IF(C568=8,K!$D$8))))))))</f>
        <v xml:space="preserve">Maaparanduse rek </v>
      </c>
      <c r="E568" s="72" t="s">
        <v>333</v>
      </c>
      <c r="F568" s="73" t="str">
        <f>LOOKUP(E568,K!$A$1:$B$19)</f>
        <v>Ülenurme vald</v>
      </c>
      <c r="G568" s="74" t="str">
        <f t="shared" si="47"/>
        <v>KR-6</v>
      </c>
      <c r="H568" s="72" t="s">
        <v>37</v>
      </c>
      <c r="I568" s="70" t="s">
        <v>4384</v>
      </c>
      <c r="J568" s="75" t="s">
        <v>5233</v>
      </c>
      <c r="K568" s="75" t="s">
        <v>5223</v>
      </c>
      <c r="L568" s="90" t="str">
        <f t="shared" si="48"/>
        <v>19</v>
      </c>
      <c r="M568" s="52">
        <v>1964</v>
      </c>
      <c r="N568" s="52">
        <v>1</v>
      </c>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row>
    <row r="569" spans="1:45" customFormat="1" ht="12.75" customHeight="1" x14ac:dyDescent="0.2">
      <c r="A569" s="24" t="str">
        <f t="shared" si="46"/>
        <v>03-17</v>
      </c>
      <c r="B569">
        <v>17</v>
      </c>
      <c r="C569" s="14">
        <v>1</v>
      </c>
      <c r="D569" s="71" t="str">
        <f>IF(C569=1,K!$D$1,IF(C569=2,K!$D$2,IF(C569=3,K!$D$3,IF(C569=4,K!$D$4,IF(C569=5,K!$D$5,IF(C569=6,K!$D$6,IF(C569=7,K!$D$7,IF(C569=8,K!$D$8))))))))</f>
        <v>Maaparandus</v>
      </c>
      <c r="E569" s="12" t="s">
        <v>317</v>
      </c>
      <c r="F569" s="18" t="str">
        <f>LOOKUP(E569,K!$A$1:$B$19)</f>
        <v>Kambja vald</v>
      </c>
      <c r="G569" s="16" t="str">
        <f t="shared" si="47"/>
        <v>PP-453</v>
      </c>
      <c r="H569" s="12" t="s">
        <v>11</v>
      </c>
      <c r="I569" s="14">
        <v>453</v>
      </c>
      <c r="J569" s="1" t="s">
        <v>537</v>
      </c>
      <c r="K569" s="1" t="s">
        <v>2160</v>
      </c>
      <c r="L569" s="91" t="str">
        <f t="shared" si="48"/>
        <v>03</v>
      </c>
      <c r="M569">
        <v>1965</v>
      </c>
      <c r="N569">
        <v>6</v>
      </c>
    </row>
    <row r="570" spans="1:45" customFormat="1" ht="12.75" customHeight="1" x14ac:dyDescent="0.2">
      <c r="A570" s="24" t="str">
        <f t="shared" si="46"/>
        <v>17-17</v>
      </c>
      <c r="B570">
        <v>17</v>
      </c>
      <c r="C570" s="14">
        <v>1</v>
      </c>
      <c r="D570" s="71" t="str">
        <f>IF(C570=1,K!$D$1,IF(C570=2,K!$D$2,IF(C570=3,K!$D$3,IF(C570=4,K!$D$4,IF(C570=5,K!$D$5,IF(C570=6,K!$D$6,IF(C570=7,K!$D$7,IF(C570=8,K!$D$8))))))))</f>
        <v>Maaparandus</v>
      </c>
      <c r="E570" s="12" t="s">
        <v>331</v>
      </c>
      <c r="F570" s="18" t="str">
        <f>LOOKUP(E570,K!$A$1:$B$19)</f>
        <v xml:space="preserve">Vara vald </v>
      </c>
      <c r="G570" s="16" t="str">
        <f t="shared" si="47"/>
        <v>PP-737</v>
      </c>
      <c r="H570" s="12" t="s">
        <v>11</v>
      </c>
      <c r="I570" s="14">
        <v>737</v>
      </c>
      <c r="J570" s="1" t="s">
        <v>4925</v>
      </c>
      <c r="K570" s="1" t="s">
        <v>4919</v>
      </c>
      <c r="L570" s="91" t="str">
        <f t="shared" si="48"/>
        <v>17</v>
      </c>
      <c r="M570">
        <v>1965</v>
      </c>
      <c r="N570">
        <v>15</v>
      </c>
    </row>
    <row r="571" spans="1:45" customFormat="1" ht="12.75" customHeight="1" x14ac:dyDescent="0.2">
      <c r="A571" s="24" t="str">
        <f t="shared" si="46"/>
        <v>01-17</v>
      </c>
      <c r="B571">
        <v>17</v>
      </c>
      <c r="C571" s="14">
        <v>1</v>
      </c>
      <c r="D571" s="71" t="str">
        <f>IF(C571=1,K!$D$1,IF(C571=2,K!$D$2,IF(C571=3,K!$D$3,IF(C571=4,K!$D$4,IF(C571=5,K!$D$5,IF(C571=6,K!$D$6,IF(C571=7,K!$D$7,IF(C571=8,K!$D$8))))))))</f>
        <v>Maaparandus</v>
      </c>
      <c r="E571" s="12" t="s">
        <v>291</v>
      </c>
      <c r="F571" s="18" t="str">
        <f>LOOKUP(E571,K!$A$1:$B$19)</f>
        <v>Alatskivi vald</v>
      </c>
      <c r="G571" s="16" t="str">
        <f t="shared" si="47"/>
        <v>PP-873</v>
      </c>
      <c r="H571" s="12" t="s">
        <v>11</v>
      </c>
      <c r="I571" s="14">
        <v>873</v>
      </c>
      <c r="J571" s="1" t="s">
        <v>1741</v>
      </c>
      <c r="K571" s="1" t="s">
        <v>1742</v>
      </c>
      <c r="L571" s="91" t="str">
        <f t="shared" si="48"/>
        <v>01</v>
      </c>
      <c r="M571">
        <v>1975</v>
      </c>
      <c r="N571">
        <v>17</v>
      </c>
    </row>
    <row r="572" spans="1:45" customFormat="1" ht="12.75" customHeight="1" x14ac:dyDescent="0.2">
      <c r="A572" s="24" t="str">
        <f t="shared" ref="A572:A603" si="49">CONCATENATE(E572,"-",B572)</f>
        <v>02-17</v>
      </c>
      <c r="B572">
        <v>17</v>
      </c>
      <c r="C572" s="14">
        <v>1</v>
      </c>
      <c r="D572" s="71" t="str">
        <f>IF(C572=1,K!$D$1,IF(C572=2,K!$D$2,IF(C572=3,K!$D$3,IF(C572=4,K!$D$4,IF(C572=5,K!$D$5,IF(C572=6,K!$D$6,IF(C572=7,K!$D$7,IF(C572=8,K!$D$8))))))))</f>
        <v>Maaparandus</v>
      </c>
      <c r="E572" s="12" t="s">
        <v>294</v>
      </c>
      <c r="F572" s="18" t="str">
        <f>LOOKUP(E572,K!$A$1:$B$19)</f>
        <v>Haaslava vald</v>
      </c>
      <c r="G572" s="16" t="str">
        <f t="shared" ref="G572:G603" si="50">CONCATENATE(H572,"-",I572)</f>
        <v>PP-1549</v>
      </c>
      <c r="H572" s="12" t="s">
        <v>11</v>
      </c>
      <c r="I572" s="14">
        <v>1549</v>
      </c>
      <c r="J572" s="1" t="s">
        <v>2100</v>
      </c>
      <c r="K572" s="1" t="s">
        <v>2099</v>
      </c>
      <c r="L572" s="91" t="str">
        <f t="shared" ref="L572:L603" si="51">E572</f>
        <v>02</v>
      </c>
      <c r="M572">
        <v>1987</v>
      </c>
      <c r="N572">
        <v>15</v>
      </c>
      <c r="O572">
        <v>1</v>
      </c>
      <c r="P572" t="s">
        <v>1008</v>
      </c>
    </row>
    <row r="573" spans="1:45" customFormat="1" ht="12.75" customHeight="1" x14ac:dyDescent="0.2">
      <c r="A573" s="24" t="str">
        <f t="shared" si="49"/>
        <v>18-17</v>
      </c>
      <c r="B573">
        <v>17</v>
      </c>
      <c r="C573" s="14">
        <v>1</v>
      </c>
      <c r="D573" s="71" t="str">
        <f>IF(C573=1,K!$D$1,IF(C573=2,K!$D$2,IF(C573=3,K!$D$3,IF(C573=4,K!$D$4,IF(C573=5,K!$D$5,IF(C573=6,K!$D$6,IF(C573=7,K!$D$7,IF(C573=8,K!$D$8))))))))</f>
        <v>Maaparandus</v>
      </c>
      <c r="E573" s="12" t="s">
        <v>332</v>
      </c>
      <c r="F573" s="18" t="str">
        <f>LOOKUP(E573,K!$A$1:$B$19)</f>
        <v>Võnnu vald</v>
      </c>
      <c r="G573" s="16" t="str">
        <f t="shared" si="50"/>
        <v>PP-244</v>
      </c>
      <c r="H573" s="12" t="s">
        <v>11</v>
      </c>
      <c r="I573" s="14">
        <v>244</v>
      </c>
      <c r="J573" s="1" t="s">
        <v>2684</v>
      </c>
      <c r="K573" s="1" t="s">
        <v>2677</v>
      </c>
      <c r="L573" s="91" t="str">
        <f t="shared" si="51"/>
        <v>18</v>
      </c>
      <c r="M573">
        <v>1961</v>
      </c>
      <c r="N573">
        <v>14</v>
      </c>
    </row>
    <row r="574" spans="1:45" customFormat="1" ht="12.75" customHeight="1" x14ac:dyDescent="0.2">
      <c r="A574" s="24" t="str">
        <f t="shared" si="49"/>
        <v>14-17</v>
      </c>
      <c r="B574">
        <v>17</v>
      </c>
      <c r="C574" s="14">
        <v>1</v>
      </c>
      <c r="D574" s="71" t="str">
        <f>IF(C574=1,K!$D$1,IF(C574=2,K!$D$2,IF(C574=3,K!$D$3,IF(C574=4,K!$D$4,IF(C574=5,K!$D$5,IF(C574=6,K!$D$6,IF(C574=7,K!$D$7,IF(C574=8,K!$D$8))))))))</f>
        <v>Maaparandus</v>
      </c>
      <c r="E574" s="12" t="s">
        <v>328</v>
      </c>
      <c r="F574" s="18" t="str">
        <f>LOOKUP(E574,K!$A$1:$B$19)</f>
        <v>Rõngu vald</v>
      </c>
      <c r="G574" s="16" t="str">
        <f t="shared" si="50"/>
        <v>PP-298</v>
      </c>
      <c r="H574" s="12" t="s">
        <v>11</v>
      </c>
      <c r="I574" s="14">
        <v>298</v>
      </c>
      <c r="J574" s="1" t="s">
        <v>3459</v>
      </c>
      <c r="K574" s="1" t="s">
        <v>3450</v>
      </c>
      <c r="L574" s="91" t="str">
        <f t="shared" si="51"/>
        <v>14</v>
      </c>
      <c r="M574">
        <v>1962</v>
      </c>
      <c r="N574">
        <v>10</v>
      </c>
    </row>
    <row r="575" spans="1:45" customFormat="1" ht="12.75" customHeight="1" x14ac:dyDescent="0.2">
      <c r="A575" s="24" t="str">
        <f t="shared" si="49"/>
        <v>18-17</v>
      </c>
      <c r="B575">
        <v>17</v>
      </c>
      <c r="C575" s="14">
        <v>1</v>
      </c>
      <c r="D575" s="71" t="str">
        <f>IF(C575=1,K!$D$1,IF(C575=2,K!$D$2,IF(C575=3,K!$D$3,IF(C575=4,K!$D$4,IF(C575=5,K!$D$5,IF(C575=6,K!$D$6,IF(C575=7,K!$D$7,IF(C575=8,K!$D$8))))))))</f>
        <v>Maaparandus</v>
      </c>
      <c r="E575" s="12" t="s">
        <v>332</v>
      </c>
      <c r="F575" s="18" t="str">
        <f>LOOKUP(E575,K!$A$1:$B$19)</f>
        <v>Võnnu vald</v>
      </c>
      <c r="G575" s="16" t="str">
        <f t="shared" si="50"/>
        <v>PP-624</v>
      </c>
      <c r="H575" s="12" t="s">
        <v>11</v>
      </c>
      <c r="I575" s="14">
        <v>624</v>
      </c>
      <c r="J575" s="1" t="s">
        <v>2682</v>
      </c>
      <c r="K575" s="1" t="s">
        <v>2677</v>
      </c>
      <c r="L575" s="91" t="str">
        <f t="shared" si="51"/>
        <v>18</v>
      </c>
      <c r="M575">
        <v>1968</v>
      </c>
      <c r="N575">
        <v>11</v>
      </c>
    </row>
    <row r="576" spans="1:45" customFormat="1" ht="12.75" customHeight="1" x14ac:dyDescent="0.2">
      <c r="A576" s="24" t="str">
        <f t="shared" si="49"/>
        <v>03-17</v>
      </c>
      <c r="B576">
        <v>17</v>
      </c>
      <c r="C576" s="14">
        <v>6</v>
      </c>
      <c r="D576" s="71" t="str">
        <f>IF(C576=1,K!$D$1,IF(C576=2,K!$D$2,IF(C576=3,K!$D$3,IF(C576=4,K!$D$4,IF(C576=5,K!$D$5,IF(C576=6,K!$D$6,IF(C576=7,K!$D$7,IF(C576=8,K!$D$8))))))))</f>
        <v>Kultuurtehnikaprojektid</v>
      </c>
      <c r="E576" s="12" t="s">
        <v>317</v>
      </c>
      <c r="F576" s="18" t="str">
        <f>LOOKUP(E576,K!$A$1:$B$19)</f>
        <v>Kambja vald</v>
      </c>
      <c r="G576" s="16" t="str">
        <f t="shared" si="50"/>
        <v>MV-1653</v>
      </c>
      <c r="H576" s="12" t="s">
        <v>32</v>
      </c>
      <c r="I576" s="14">
        <v>1653</v>
      </c>
      <c r="J576" s="1" t="s">
        <v>673</v>
      </c>
      <c r="K576" s="1" t="s">
        <v>2160</v>
      </c>
      <c r="L576" s="91" t="str">
        <f t="shared" si="51"/>
        <v>03</v>
      </c>
      <c r="M576">
        <v>1986</v>
      </c>
      <c r="N576">
        <v>1</v>
      </c>
    </row>
    <row r="577" spans="1:45" customFormat="1" ht="12.75" customHeight="1" x14ac:dyDescent="0.2">
      <c r="A577" s="24" t="str">
        <f t="shared" si="49"/>
        <v>04-17</v>
      </c>
      <c r="B577">
        <v>17</v>
      </c>
      <c r="C577" s="14">
        <v>2</v>
      </c>
      <c r="D577" s="71" t="str">
        <f>IF(C577=1,K!$D$1,IF(C577=2,K!$D$2,IF(C577=3,K!$D$3,IF(C577=4,K!$D$4,IF(C577=5,K!$D$5,IF(C577=6,K!$D$6,IF(C577=7,K!$D$7,IF(C577=8,K!$D$8))))))))</f>
        <v xml:space="preserve">Maaparanduse rek </v>
      </c>
      <c r="E577" s="12" t="s">
        <v>318</v>
      </c>
      <c r="F577" s="18" t="str">
        <f>LOOKUP(E577,K!$A$1:$B$19)</f>
        <v>Konguta vald</v>
      </c>
      <c r="G577" s="16" t="str">
        <f t="shared" si="50"/>
        <v>MV-1725</v>
      </c>
      <c r="H577" s="12" t="s">
        <v>32</v>
      </c>
      <c r="I577" s="14">
        <v>1725</v>
      </c>
      <c r="J577" s="1" t="s">
        <v>3358</v>
      </c>
      <c r="K577" s="1" t="s">
        <v>3356</v>
      </c>
      <c r="L577" s="91" t="str">
        <f t="shared" si="51"/>
        <v>04</v>
      </c>
      <c r="M577">
        <v>1987</v>
      </c>
      <c r="N577">
        <v>4</v>
      </c>
    </row>
    <row r="578" spans="1:45" customFormat="1" ht="12.75" customHeight="1" x14ac:dyDescent="0.2">
      <c r="A578" s="24" t="str">
        <f t="shared" si="49"/>
        <v>17-17</v>
      </c>
      <c r="B578">
        <v>17</v>
      </c>
      <c r="C578" s="14">
        <v>2</v>
      </c>
      <c r="D578" s="71" t="str">
        <f>IF(C578=1,K!$D$1,IF(C578=2,K!$D$2,IF(C578=3,K!$D$3,IF(C578=4,K!$D$4,IF(C578=5,K!$D$5,IF(C578=6,K!$D$6,IF(C578=7,K!$D$7,IF(C578=8,K!$D$8))))))))</f>
        <v xml:space="preserve">Maaparanduse rek </v>
      </c>
      <c r="E578" s="12" t="s">
        <v>331</v>
      </c>
      <c r="F578" s="18" t="str">
        <f>LOOKUP(E578,K!$A$1:$B$19)</f>
        <v xml:space="preserve">Vara vald </v>
      </c>
      <c r="G578" s="16" t="str">
        <f t="shared" si="50"/>
        <v>KR-99</v>
      </c>
      <c r="H578" s="12" t="s">
        <v>37</v>
      </c>
      <c r="I578" s="14">
        <v>99</v>
      </c>
      <c r="J578" s="1" t="s">
        <v>932</v>
      </c>
      <c r="K578" s="1" t="s">
        <v>4919</v>
      </c>
      <c r="L578" s="91" t="str">
        <f t="shared" si="51"/>
        <v>17</v>
      </c>
      <c r="M578">
        <v>1976</v>
      </c>
      <c r="N578">
        <v>5</v>
      </c>
    </row>
    <row r="579" spans="1:45" customFormat="1" ht="12.75" customHeight="1" x14ac:dyDescent="0.2">
      <c r="A579" s="24" t="str">
        <f t="shared" si="49"/>
        <v>02-17</v>
      </c>
      <c r="B579">
        <v>17</v>
      </c>
      <c r="C579" s="14">
        <v>1</v>
      </c>
      <c r="D579" s="71" t="str">
        <f>IF(C579=1,K!$D$1,IF(C579=2,K!$D$2,IF(C579=3,K!$D$3,IF(C579=4,K!$D$4,IF(C579=5,K!$D$5,IF(C579=6,K!$D$6,IF(C579=7,K!$D$7,IF(C579=8,K!$D$8))))))))</f>
        <v>Maaparandus</v>
      </c>
      <c r="E579" s="12" t="s">
        <v>294</v>
      </c>
      <c r="F579" s="18" t="str">
        <f>LOOKUP(E579,K!$A$1:$B$19)</f>
        <v>Haaslava vald</v>
      </c>
      <c r="G579" s="16" t="str">
        <f t="shared" si="50"/>
        <v>MV-132</v>
      </c>
      <c r="H579" s="12" t="s">
        <v>32</v>
      </c>
      <c r="I579" s="14">
        <v>132</v>
      </c>
      <c r="J579" s="1" t="s">
        <v>2098</v>
      </c>
      <c r="K579" s="1" t="s">
        <v>2099</v>
      </c>
      <c r="L579" s="91" t="str">
        <f t="shared" si="51"/>
        <v>02</v>
      </c>
      <c r="M579">
        <v>1959</v>
      </c>
      <c r="N579">
        <v>5</v>
      </c>
    </row>
    <row r="580" spans="1:45" customFormat="1" ht="12.75" customHeight="1" x14ac:dyDescent="0.2">
      <c r="A580" s="24" t="str">
        <f t="shared" si="49"/>
        <v>04-17</v>
      </c>
      <c r="B580">
        <v>17</v>
      </c>
      <c r="C580" s="14">
        <v>6</v>
      </c>
      <c r="D580" s="71" t="str">
        <f>IF(C580=1,K!$D$1,IF(C580=2,K!$D$2,IF(C580=3,K!$D$3,IF(C580=4,K!$D$4,IF(C580=5,K!$D$5,IF(C580=6,K!$D$6,IF(C580=7,K!$D$7,IF(C580=8,K!$D$8))))))))</f>
        <v>Kultuurtehnikaprojektid</v>
      </c>
      <c r="E580" s="12" t="s">
        <v>318</v>
      </c>
      <c r="F580" s="18" t="str">
        <f>LOOKUP(E580,K!$A$1:$B$19)</f>
        <v>Konguta vald</v>
      </c>
      <c r="G580" s="16" t="str">
        <f t="shared" si="50"/>
        <v>MV-397</v>
      </c>
      <c r="H580" s="12" t="s">
        <v>32</v>
      </c>
      <c r="I580" s="14">
        <v>397</v>
      </c>
      <c r="J580" s="1" t="s">
        <v>3355</v>
      </c>
      <c r="K580" s="1" t="s">
        <v>3356</v>
      </c>
      <c r="L580" s="91" t="str">
        <f t="shared" si="51"/>
        <v>04</v>
      </c>
      <c r="M580">
        <v>1964</v>
      </c>
      <c r="N580">
        <v>1</v>
      </c>
    </row>
    <row r="581" spans="1:45" customFormat="1" ht="12.75" customHeight="1" x14ac:dyDescent="0.2">
      <c r="A581" s="24" t="str">
        <f t="shared" si="49"/>
        <v>04-17</v>
      </c>
      <c r="B581">
        <v>17</v>
      </c>
      <c r="C581" s="14">
        <v>1</v>
      </c>
      <c r="D581" s="71" t="str">
        <f>IF(C581=1,K!$D$1,IF(C581=2,K!$D$2,IF(C581=3,K!$D$3,IF(C581=4,K!$D$4,IF(C581=5,K!$D$5,IF(C581=6,K!$D$6,IF(C581=7,K!$D$7,IF(C581=8,K!$D$8))))))))</f>
        <v>Maaparandus</v>
      </c>
      <c r="E581" s="12" t="s">
        <v>318</v>
      </c>
      <c r="F581" s="18" t="str">
        <f>LOOKUP(E581,K!$A$1:$B$19)</f>
        <v>Konguta vald</v>
      </c>
      <c r="G581" s="16" t="str">
        <f t="shared" si="50"/>
        <v>MV-1100</v>
      </c>
      <c r="H581" s="12" t="s">
        <v>32</v>
      </c>
      <c r="I581" s="14">
        <v>1100</v>
      </c>
      <c r="J581" s="1" t="s">
        <v>3357</v>
      </c>
      <c r="K581" s="1" t="s">
        <v>3356</v>
      </c>
      <c r="L581" s="91" t="str">
        <f t="shared" si="51"/>
        <v>04</v>
      </c>
      <c r="M581">
        <v>1974</v>
      </c>
      <c r="N581">
        <v>4</v>
      </c>
    </row>
    <row r="582" spans="1:45" customFormat="1" ht="12.75" customHeight="1" x14ac:dyDescent="0.2">
      <c r="A582" s="24" t="str">
        <f t="shared" si="49"/>
        <v>08-17</v>
      </c>
      <c r="B582">
        <v>17</v>
      </c>
      <c r="C582" s="14">
        <v>1</v>
      </c>
      <c r="D582" s="71" t="str">
        <f>IF(C582=1,K!$D$1,IF(C582=2,K!$D$2,IF(C582=3,K!$D$3,IF(C582=4,K!$D$4,IF(C582=5,K!$D$5,IF(C582=6,K!$D$6,IF(C582=7,K!$D$7,IF(C582=8,K!$D$8))))))))</f>
        <v>Maaparandus</v>
      </c>
      <c r="E582" s="12" t="s">
        <v>322</v>
      </c>
      <c r="F582" s="18" t="str">
        <f>LOOKUP(E582,K!$A$1:$B$19)</f>
        <v>Mäksa vald</v>
      </c>
      <c r="G582" s="16" t="str">
        <f t="shared" si="50"/>
        <v>MV-159</v>
      </c>
      <c r="H582" s="12" t="s">
        <v>32</v>
      </c>
      <c r="I582" s="14">
        <v>159</v>
      </c>
      <c r="J582" s="1" t="s">
        <v>2453</v>
      </c>
      <c r="K582" s="1" t="s">
        <v>2448</v>
      </c>
      <c r="L582" s="91" t="str">
        <f t="shared" si="51"/>
        <v>08</v>
      </c>
      <c r="M582">
        <v>1959</v>
      </c>
      <c r="N582">
        <v>4</v>
      </c>
    </row>
    <row r="583" spans="1:45" customFormat="1" ht="12.75" customHeight="1" x14ac:dyDescent="0.2">
      <c r="A583" s="24" t="str">
        <f t="shared" si="49"/>
        <v>14-17</v>
      </c>
      <c r="B583">
        <v>17</v>
      </c>
      <c r="C583" s="14">
        <v>1</v>
      </c>
      <c r="D583" s="71" t="str">
        <f>IF(C583=1,K!$D$1,IF(C583=2,K!$D$2,IF(C583=3,K!$D$3,IF(C583=4,K!$D$4,IF(C583=5,K!$D$5,IF(C583=6,K!$D$6,IF(C583=7,K!$D$7,IF(C583=8,K!$D$8))))))))</f>
        <v>Maaparandus</v>
      </c>
      <c r="E583" s="12" t="s">
        <v>328</v>
      </c>
      <c r="F583" s="18" t="str">
        <f>LOOKUP(E583,K!$A$1:$B$19)</f>
        <v>Rõngu vald</v>
      </c>
      <c r="G583" s="16" t="str">
        <f t="shared" si="50"/>
        <v>MV-90</v>
      </c>
      <c r="H583" s="12" t="s">
        <v>32</v>
      </c>
      <c r="I583" s="14">
        <v>90</v>
      </c>
      <c r="J583" s="1" t="s">
        <v>3453</v>
      </c>
      <c r="K583" s="1" t="s">
        <v>3450</v>
      </c>
      <c r="L583" s="91" t="str">
        <f t="shared" si="51"/>
        <v>14</v>
      </c>
      <c r="M583">
        <v>1958</v>
      </c>
      <c r="N583">
        <v>1</v>
      </c>
    </row>
    <row r="584" spans="1:45" ht="12.75" customHeight="1" x14ac:dyDescent="0.2">
      <c r="A584" s="24" t="str">
        <f t="shared" si="49"/>
        <v>18-17</v>
      </c>
      <c r="B584">
        <v>17</v>
      </c>
      <c r="C584" s="9">
        <v>2</v>
      </c>
      <c r="D584" s="71" t="str">
        <f>IF(C584=1,K!$D$1,IF(C584=2,K!$D$2,IF(C584=3,K!$D$3,IF(C584=4,K!$D$4,IF(C584=5,K!$D$5,IF(C584=6,K!$D$6,IF(C584=7,K!$D$7,IF(C584=8,K!$D$8))))))))</f>
        <v xml:space="preserve">Maaparanduse rek </v>
      </c>
      <c r="E584" s="12" t="s">
        <v>332</v>
      </c>
      <c r="F584" s="18" t="str">
        <f>LOOKUP(E584,K!$A$1:$B$19)</f>
        <v>Võnnu vald</v>
      </c>
      <c r="G584" s="16" t="str">
        <f t="shared" si="50"/>
        <v>MS-117</v>
      </c>
      <c r="H584" s="12" t="s">
        <v>1650</v>
      </c>
      <c r="I584" s="14" t="s">
        <v>2678</v>
      </c>
      <c r="J584" s="1" t="s">
        <v>2679</v>
      </c>
      <c r="K584" s="1" t="s">
        <v>2677</v>
      </c>
      <c r="L584" s="91" t="str">
        <f t="shared" si="51"/>
        <v>18</v>
      </c>
      <c r="M584">
        <v>1983</v>
      </c>
      <c r="N584">
        <v>2</v>
      </c>
      <c r="P584" t="s">
        <v>3349</v>
      </c>
      <c r="Q584"/>
      <c r="R584"/>
      <c r="S584"/>
      <c r="T584"/>
      <c r="U584"/>
      <c r="V584"/>
      <c r="W584"/>
      <c r="X584"/>
      <c r="Y584"/>
      <c r="Z584"/>
      <c r="AA584"/>
      <c r="AB584"/>
      <c r="AC584"/>
      <c r="AD584"/>
      <c r="AE584"/>
      <c r="AF584"/>
      <c r="AG584"/>
      <c r="AH584"/>
      <c r="AI584"/>
      <c r="AJ584"/>
      <c r="AK584"/>
      <c r="AL584"/>
      <c r="AM584"/>
      <c r="AN584"/>
      <c r="AO584"/>
      <c r="AP584"/>
      <c r="AQ584"/>
      <c r="AR584"/>
      <c r="AS584"/>
    </row>
    <row r="585" spans="1:45" ht="12.75" customHeight="1" x14ac:dyDescent="0.2">
      <c r="A585" s="24" t="str">
        <f t="shared" si="49"/>
        <v>06-17</v>
      </c>
      <c r="B585">
        <v>17</v>
      </c>
      <c r="C585" s="9">
        <v>1</v>
      </c>
      <c r="D585" s="71" t="str">
        <f>IF(C585=1,K!$D$1,IF(C585=2,K!$D$2,IF(C585=3,K!$D$3,IF(C585=4,K!$D$4,IF(C585=5,K!$D$5,IF(C585=6,K!$D$6,IF(C585=7,K!$D$7,IF(C585=8,K!$D$8))))))))</f>
        <v>Maaparandus</v>
      </c>
      <c r="E585" s="12" t="s">
        <v>320</v>
      </c>
      <c r="F585" s="18" t="str">
        <f>LOOKUP(E585,K!$A$1:$B$19)</f>
        <v>Luunja vald</v>
      </c>
      <c r="G585" s="16" t="str">
        <f t="shared" si="50"/>
        <v>PP-923</v>
      </c>
      <c r="H585" s="12" t="s">
        <v>11</v>
      </c>
      <c r="I585" s="14" t="s">
        <v>3018</v>
      </c>
      <c r="J585" s="1" t="s">
        <v>3019</v>
      </c>
      <c r="K585" s="1" t="s">
        <v>3009</v>
      </c>
      <c r="L585" s="91" t="str">
        <f t="shared" si="51"/>
        <v>06</v>
      </c>
      <c r="M585">
        <v>1975</v>
      </c>
      <c r="N585">
        <v>15</v>
      </c>
      <c r="P585"/>
      <c r="Q585"/>
      <c r="R585"/>
      <c r="S585"/>
      <c r="T585"/>
      <c r="U585"/>
      <c r="V585"/>
      <c r="W585"/>
      <c r="X585"/>
      <c r="Y585"/>
      <c r="Z585"/>
      <c r="AA585"/>
      <c r="AB585"/>
      <c r="AC585"/>
      <c r="AD585"/>
      <c r="AE585"/>
      <c r="AF585"/>
      <c r="AG585"/>
      <c r="AH585"/>
      <c r="AI585"/>
      <c r="AJ585"/>
      <c r="AK585"/>
      <c r="AL585"/>
      <c r="AM585"/>
      <c r="AN585"/>
      <c r="AO585"/>
      <c r="AP585"/>
      <c r="AQ585"/>
      <c r="AR585"/>
      <c r="AS585"/>
    </row>
    <row r="586" spans="1:45" ht="12.75" customHeight="1" x14ac:dyDescent="0.2">
      <c r="A586" s="24" t="str">
        <f t="shared" si="49"/>
        <v>14-17</v>
      </c>
      <c r="B586">
        <v>17</v>
      </c>
      <c r="C586" s="9">
        <v>2</v>
      </c>
      <c r="D586" s="71" t="str">
        <f>IF(C586=1,K!$D$1,IF(C586=2,K!$D$2,IF(C586=3,K!$D$3,IF(C586=4,K!$D$4,IF(C586=5,K!$D$5,IF(C586=6,K!$D$6,IF(C586=7,K!$D$7,IF(C586=8,K!$D$8))))))))</f>
        <v xml:space="preserve">Maaparanduse rek </v>
      </c>
      <c r="E586" s="12" t="s">
        <v>328</v>
      </c>
      <c r="F586" s="18" t="str">
        <f>LOOKUP(E586,K!$A$1:$B$19)</f>
        <v>Rõngu vald</v>
      </c>
      <c r="G586" s="16" t="str">
        <f t="shared" si="50"/>
        <v>MS-28</v>
      </c>
      <c r="H586" s="12" t="s">
        <v>1650</v>
      </c>
      <c r="I586" s="14" t="s">
        <v>3448</v>
      </c>
      <c r="J586" s="1" t="s">
        <v>3449</v>
      </c>
      <c r="K586" s="1" t="s">
        <v>3450</v>
      </c>
      <c r="L586" s="91" t="str">
        <f t="shared" si="51"/>
        <v>14</v>
      </c>
      <c r="M586">
        <v>1973</v>
      </c>
      <c r="N586">
        <v>2</v>
      </c>
      <c r="P586"/>
      <c r="Q586"/>
      <c r="R586"/>
      <c r="S586"/>
      <c r="T586"/>
      <c r="U586"/>
      <c r="V586"/>
      <c r="W586"/>
      <c r="X586"/>
      <c r="Y586"/>
      <c r="Z586"/>
      <c r="AA586"/>
      <c r="AB586"/>
      <c r="AC586"/>
      <c r="AD586"/>
      <c r="AE586"/>
      <c r="AF586"/>
      <c r="AG586"/>
      <c r="AH586"/>
      <c r="AI586"/>
      <c r="AJ586"/>
      <c r="AK586"/>
      <c r="AL586"/>
      <c r="AM586"/>
      <c r="AN586"/>
      <c r="AO586"/>
      <c r="AP586"/>
      <c r="AQ586"/>
      <c r="AR586"/>
      <c r="AS586"/>
    </row>
    <row r="587" spans="1:45" ht="12.75" customHeight="1" x14ac:dyDescent="0.2">
      <c r="A587" s="24" t="str">
        <f t="shared" si="49"/>
        <v>14-17</v>
      </c>
      <c r="B587">
        <v>17</v>
      </c>
      <c r="C587" s="9">
        <v>2</v>
      </c>
      <c r="D587" s="71" t="str">
        <f>IF(C587=1,K!$D$1,IF(C587=2,K!$D$2,IF(C587=3,K!$D$3,IF(C587=4,K!$D$4,IF(C587=5,K!$D$5,IF(C587=6,K!$D$6,IF(C587=7,K!$D$7,IF(C587=8,K!$D$8))))))))</f>
        <v xml:space="preserve">Maaparanduse rek </v>
      </c>
      <c r="E587" s="12" t="s">
        <v>328</v>
      </c>
      <c r="F587" s="18" t="str">
        <f>LOOKUP(E587,K!$A$1:$B$19)</f>
        <v>Rõngu vald</v>
      </c>
      <c r="G587" s="16" t="str">
        <f t="shared" si="50"/>
        <v>MS-132</v>
      </c>
      <c r="H587" s="12" t="s">
        <v>1650</v>
      </c>
      <c r="I587" s="14" t="s">
        <v>3451</v>
      </c>
      <c r="J587" s="1" t="s">
        <v>3452</v>
      </c>
      <c r="K587" s="1" t="s">
        <v>3450</v>
      </c>
      <c r="L587" s="91" t="str">
        <f t="shared" si="51"/>
        <v>14</v>
      </c>
      <c r="M587">
        <v>1984</v>
      </c>
      <c r="N587">
        <v>3</v>
      </c>
      <c r="P587"/>
      <c r="Q587"/>
      <c r="R587"/>
      <c r="S587"/>
      <c r="T587"/>
      <c r="U587"/>
      <c r="V587"/>
      <c r="W587"/>
      <c r="X587"/>
      <c r="Y587"/>
      <c r="Z587"/>
      <c r="AA587"/>
      <c r="AB587"/>
      <c r="AC587"/>
      <c r="AD587"/>
      <c r="AE587"/>
      <c r="AF587"/>
      <c r="AG587"/>
      <c r="AH587"/>
      <c r="AI587"/>
      <c r="AJ587"/>
      <c r="AK587"/>
      <c r="AL587"/>
      <c r="AM587"/>
      <c r="AN587"/>
      <c r="AO587"/>
      <c r="AP587"/>
      <c r="AQ587"/>
      <c r="AR587"/>
      <c r="AS587"/>
    </row>
    <row r="588" spans="1:45" customFormat="1" ht="12.75" customHeight="1" x14ac:dyDescent="0.2">
      <c r="A588" s="24" t="str">
        <f t="shared" si="49"/>
        <v>14-17</v>
      </c>
      <c r="B588">
        <v>17</v>
      </c>
      <c r="C588" s="9">
        <v>2</v>
      </c>
      <c r="D588" s="71" t="str">
        <f>IF(C588=1,K!$D$1,IF(C588=2,K!$D$2,IF(C588=3,K!$D$3,IF(C588=4,K!$D$4,IF(C588=5,K!$D$5,IF(C588=6,K!$D$6,IF(C588=7,K!$D$7,IF(C588=8,K!$D$8))))))))</f>
        <v xml:space="preserve">Maaparanduse rek </v>
      </c>
      <c r="E588" s="12" t="s">
        <v>328</v>
      </c>
      <c r="F588" s="18" t="str">
        <f>LOOKUP(E588,K!$A$1:$B$19)</f>
        <v>Rõngu vald</v>
      </c>
      <c r="G588" s="16" t="str">
        <f t="shared" si="50"/>
        <v>PK-408</v>
      </c>
      <c r="H588" s="12" t="s">
        <v>34</v>
      </c>
      <c r="I588" s="14" t="s">
        <v>3455</v>
      </c>
      <c r="J588" s="1" t="s">
        <v>3456</v>
      </c>
      <c r="K588" s="1" t="s">
        <v>3450</v>
      </c>
      <c r="L588" s="91" t="str">
        <f t="shared" si="51"/>
        <v>14</v>
      </c>
      <c r="M588">
        <v>1974</v>
      </c>
      <c r="N588">
        <v>2</v>
      </c>
    </row>
    <row r="589" spans="1:45" customFormat="1" ht="12.75" customHeight="1" x14ac:dyDescent="0.2">
      <c r="A589" s="24" t="str">
        <f t="shared" si="49"/>
        <v>12-17</v>
      </c>
      <c r="B589">
        <v>17</v>
      </c>
      <c r="C589" s="9">
        <v>2</v>
      </c>
      <c r="D589" s="71" t="str">
        <f>IF(C589=1,K!$D$1,IF(C589=2,K!$D$2,IF(C589=3,K!$D$3,IF(C589=4,K!$D$4,IF(C589=5,K!$D$5,IF(C589=6,K!$D$6,IF(C589=7,K!$D$7,IF(C589=8,K!$D$8))))))))</f>
        <v xml:space="preserve">Maaparanduse rek </v>
      </c>
      <c r="E589" s="12" t="s">
        <v>326</v>
      </c>
      <c r="F589" s="18" t="str">
        <f>LOOKUP(E589,K!$A$1:$B$19)</f>
        <v>Puhja vald</v>
      </c>
      <c r="G589" s="16" t="str">
        <f t="shared" si="50"/>
        <v>MV-1743</v>
      </c>
      <c r="H589" s="12" t="s">
        <v>32</v>
      </c>
      <c r="I589" s="14" t="s">
        <v>3871</v>
      </c>
      <c r="J589" s="1" t="s">
        <v>3872</v>
      </c>
      <c r="K589" s="1" t="s">
        <v>3867</v>
      </c>
      <c r="L589" s="91" t="str">
        <f t="shared" si="51"/>
        <v>12</v>
      </c>
      <c r="M589">
        <v>1987</v>
      </c>
      <c r="N589">
        <v>0</v>
      </c>
    </row>
    <row r="590" spans="1:45" customFormat="1" ht="12.75" customHeight="1" x14ac:dyDescent="0.2">
      <c r="A590" s="24" t="str">
        <f t="shared" si="49"/>
        <v>12-17</v>
      </c>
      <c r="B590">
        <v>17</v>
      </c>
      <c r="C590" s="9">
        <v>2</v>
      </c>
      <c r="D590" s="71" t="str">
        <f>IF(C590=1,K!$D$1,IF(C590=2,K!$D$2,IF(C590=3,K!$D$3,IF(C590=4,K!$D$4,IF(C590=5,K!$D$5,IF(C590=6,K!$D$6,IF(C590=7,K!$D$7,IF(C590=8,K!$D$8))))))))</f>
        <v xml:space="preserve">Maaparanduse rek </v>
      </c>
      <c r="E590" s="12" t="s">
        <v>326</v>
      </c>
      <c r="F590" s="18" t="str">
        <f>LOOKUP(E590,K!$A$1:$B$19)</f>
        <v>Puhja vald</v>
      </c>
      <c r="G590" s="16" t="str">
        <f t="shared" si="50"/>
        <v>MS-175</v>
      </c>
      <c r="H590" s="12" t="s">
        <v>1650</v>
      </c>
      <c r="I590" s="14" t="s">
        <v>3873</v>
      </c>
      <c r="J590" s="1" t="s">
        <v>3874</v>
      </c>
      <c r="K590" s="1" t="s">
        <v>3867</v>
      </c>
      <c r="L590" s="91" t="str">
        <f t="shared" si="51"/>
        <v>12</v>
      </c>
      <c r="M590">
        <v>1986</v>
      </c>
      <c r="N590">
        <v>0</v>
      </c>
    </row>
    <row r="591" spans="1:45" customFormat="1" ht="12.75" customHeight="1" x14ac:dyDescent="0.2">
      <c r="A591" s="24" t="str">
        <f t="shared" si="49"/>
        <v>12-17</v>
      </c>
      <c r="B591">
        <v>17</v>
      </c>
      <c r="C591" s="9">
        <v>1</v>
      </c>
      <c r="D591" s="71" t="str">
        <f>IF(C591=1,K!$D$1,IF(C591=2,K!$D$2,IF(C591=3,K!$D$3,IF(C591=4,K!$D$4,IF(C591=5,K!$D$5,IF(C591=6,K!$D$6,IF(C591=7,K!$D$7,IF(C591=8,K!$D$8))))))))</f>
        <v>Maaparandus</v>
      </c>
      <c r="E591" s="12" t="s">
        <v>326</v>
      </c>
      <c r="F591" s="18" t="str">
        <f>LOOKUP(E591,K!$A$1:$B$19)</f>
        <v>Puhja vald</v>
      </c>
      <c r="G591" s="16" t="str">
        <f t="shared" si="50"/>
        <v>PP-529</v>
      </c>
      <c r="H591" s="12" t="s">
        <v>11</v>
      </c>
      <c r="I591" s="14" t="s">
        <v>3876</v>
      </c>
      <c r="J591" s="1" t="s">
        <v>3877</v>
      </c>
      <c r="K591" s="1" t="s">
        <v>3867</v>
      </c>
      <c r="L591" s="91" t="str">
        <f t="shared" si="51"/>
        <v>12</v>
      </c>
      <c r="M591">
        <v>1966</v>
      </c>
      <c r="N591">
        <v>4</v>
      </c>
    </row>
    <row r="592" spans="1:45" customFormat="1" ht="12.75" customHeight="1" x14ac:dyDescent="0.2">
      <c r="A592" s="24" t="str">
        <f t="shared" si="49"/>
        <v>13-17</v>
      </c>
      <c r="B592">
        <v>17</v>
      </c>
      <c r="C592" s="9">
        <v>2</v>
      </c>
      <c r="D592" s="71" t="str">
        <f>IF(C592=1,K!$D$1,IF(C592=2,K!$D$2,IF(C592=3,K!$D$3,IF(C592=4,K!$D$4,IF(C592=5,K!$D$5,IF(C592=6,K!$D$6,IF(C592=7,K!$D$7,IF(C592=8,K!$D$8))))))))</f>
        <v xml:space="preserve">Maaparanduse rek </v>
      </c>
      <c r="E592" s="12" t="s">
        <v>327</v>
      </c>
      <c r="F592" s="18" t="str">
        <f>LOOKUP(E592,K!$A$1:$B$19)</f>
        <v>Rannu vald</v>
      </c>
      <c r="G592" s="16" t="str">
        <f t="shared" si="50"/>
        <v>MS-156</v>
      </c>
      <c r="H592" s="12" t="s">
        <v>1650</v>
      </c>
      <c r="I592" s="14" t="s">
        <v>4134</v>
      </c>
      <c r="J592" s="1" t="s">
        <v>4166</v>
      </c>
      <c r="K592" s="1" t="s">
        <v>4163</v>
      </c>
      <c r="L592" s="91" t="str">
        <f t="shared" si="51"/>
        <v>13</v>
      </c>
      <c r="M592">
        <v>1985</v>
      </c>
      <c r="N592">
        <v>1</v>
      </c>
    </row>
    <row r="593" spans="1:45" customFormat="1" ht="12.75" customHeight="1" x14ac:dyDescent="0.2">
      <c r="A593" s="24" t="str">
        <f t="shared" si="49"/>
        <v>13-17</v>
      </c>
      <c r="B593">
        <v>17</v>
      </c>
      <c r="C593" s="9">
        <v>1</v>
      </c>
      <c r="D593" s="71" t="str">
        <f>IF(C593=1,K!$D$1,IF(C593=2,K!$D$2,IF(C593=3,K!$D$3,IF(C593=4,K!$D$4,IF(C593=5,K!$D$5,IF(C593=6,K!$D$6,IF(C593=7,K!$D$7,IF(C593=8,K!$D$8))))))))</f>
        <v>Maaparandus</v>
      </c>
      <c r="E593" s="12" t="s">
        <v>327</v>
      </c>
      <c r="F593" s="18" t="str">
        <f>LOOKUP(E593,K!$A$1:$B$19)</f>
        <v>Rannu vald</v>
      </c>
      <c r="G593" s="16" t="str">
        <f t="shared" si="50"/>
        <v>PP-1115</v>
      </c>
      <c r="H593" s="12" t="s">
        <v>11</v>
      </c>
      <c r="I593" s="14" t="s">
        <v>4168</v>
      </c>
      <c r="J593" s="1" t="s">
        <v>4169</v>
      </c>
      <c r="K593" s="1" t="s">
        <v>4163</v>
      </c>
      <c r="L593" s="91" t="str">
        <f t="shared" si="51"/>
        <v>13</v>
      </c>
      <c r="M593">
        <v>1975</v>
      </c>
      <c r="N593">
        <v>10</v>
      </c>
    </row>
    <row r="594" spans="1:45" customFormat="1" ht="12.75" customHeight="1" x14ac:dyDescent="0.2">
      <c r="A594" s="24" t="str">
        <f t="shared" si="49"/>
        <v>09-17</v>
      </c>
      <c r="B594">
        <v>17</v>
      </c>
      <c r="C594" s="9">
        <v>1</v>
      </c>
      <c r="D594" s="71" t="str">
        <f>IF(C594=1,K!$D$1,IF(C594=2,K!$D$2,IF(C594=3,K!$D$3,IF(C594=4,K!$D$4,IF(C594=5,K!$D$5,IF(C594=6,K!$D$6,IF(C594=7,K!$D$7,IF(C594=8,K!$D$8))))))))</f>
        <v>Maaparandus</v>
      </c>
      <c r="E594" s="12" t="s">
        <v>323</v>
      </c>
      <c r="F594" s="18" t="str">
        <f>LOOKUP(E594,K!$A$1:$B$19)</f>
        <v>Nõo vald</v>
      </c>
      <c r="G594" s="16" t="str">
        <f t="shared" si="50"/>
        <v>PP-1696</v>
      </c>
      <c r="H594" s="12" t="s">
        <v>11</v>
      </c>
      <c r="I594" s="14" t="s">
        <v>4303</v>
      </c>
      <c r="J594" s="1" t="s">
        <v>4304</v>
      </c>
      <c r="K594" s="1" t="s">
        <v>4302</v>
      </c>
      <c r="L594" s="91" t="str">
        <f t="shared" si="51"/>
        <v>09</v>
      </c>
      <c r="M594">
        <v>1998</v>
      </c>
      <c r="N594">
        <v>0</v>
      </c>
    </row>
    <row r="595" spans="1:45" customFormat="1" ht="12.75" customHeight="1" x14ac:dyDescent="0.2">
      <c r="A595" s="24" t="str">
        <f t="shared" si="49"/>
        <v>17-17</v>
      </c>
      <c r="B595">
        <v>17</v>
      </c>
      <c r="C595" s="9">
        <v>2</v>
      </c>
      <c r="D595" s="71" t="str">
        <f>IF(C595=1,K!$D$1,IF(C595=2,K!$D$2,IF(C595=3,K!$D$3,IF(C595=4,K!$D$4,IF(C595=5,K!$D$5,IF(C595=6,K!$D$6,IF(C595=7,K!$D$7,IF(C595=8,K!$D$8))))))))</f>
        <v xml:space="preserve">Maaparanduse rek </v>
      </c>
      <c r="E595" s="27" t="s">
        <v>331</v>
      </c>
      <c r="F595" s="18" t="str">
        <f>LOOKUP(E595,K!$A$1:$B$19)</f>
        <v xml:space="preserve">Vara vald </v>
      </c>
      <c r="G595" s="16" t="str">
        <f t="shared" si="50"/>
        <v>MS-188</v>
      </c>
      <c r="H595" s="27" t="s">
        <v>1650</v>
      </c>
      <c r="I595" s="133" t="s">
        <v>4934</v>
      </c>
      <c r="J595" s="26" t="s">
        <v>4935</v>
      </c>
      <c r="K595" s="26" t="s">
        <v>4936</v>
      </c>
      <c r="L595" s="91" t="str">
        <f t="shared" si="51"/>
        <v>17</v>
      </c>
      <c r="M595">
        <v>1987</v>
      </c>
      <c r="N595">
        <v>3</v>
      </c>
    </row>
    <row r="596" spans="1:45" customFormat="1" ht="12.75" customHeight="1" x14ac:dyDescent="0.2">
      <c r="A596" s="24" t="str">
        <f t="shared" si="49"/>
        <v>17-17</v>
      </c>
      <c r="B596">
        <v>17</v>
      </c>
      <c r="C596" s="9">
        <v>7</v>
      </c>
      <c r="D596" s="71" t="str">
        <f>IF(C596=1,K!$D$1,IF(C596=2,K!$D$2,IF(C596=3,K!$D$3,IF(C596=4,K!$D$4,IF(C596=5,K!$D$5,IF(C596=6,K!$D$6,IF(C596=7,K!$D$7,IF(C596=8,K!$D$8))))))))</f>
        <v>Ehitusgeoloogia aruanne</v>
      </c>
      <c r="E596" s="27" t="s">
        <v>331</v>
      </c>
      <c r="F596" s="18" t="str">
        <f>LOOKUP(E596,K!$A$1:$B$19)</f>
        <v xml:space="preserve">Vara vald </v>
      </c>
      <c r="G596" s="16" t="str">
        <f t="shared" si="50"/>
        <v>PP-1505 EG</v>
      </c>
      <c r="H596" s="27" t="s">
        <v>11</v>
      </c>
      <c r="I596" s="133" t="s">
        <v>4937</v>
      </c>
      <c r="J596" s="26" t="s">
        <v>4938</v>
      </c>
      <c r="K596" s="26" t="s">
        <v>4929</v>
      </c>
      <c r="L596" s="91" t="str">
        <f t="shared" si="51"/>
        <v>17</v>
      </c>
      <c r="M596">
        <v>1983</v>
      </c>
      <c r="N596">
        <v>8</v>
      </c>
    </row>
    <row r="597" spans="1:45" customFormat="1" ht="12.75" customHeight="1" x14ac:dyDescent="0.2">
      <c r="A597" s="24" t="str">
        <f t="shared" si="49"/>
        <v>15-17</v>
      </c>
      <c r="B597">
        <v>17</v>
      </c>
      <c r="C597" s="14">
        <v>1</v>
      </c>
      <c r="D597" s="71" t="str">
        <f>IF(C597=1,K!$D$1,IF(C597=2,K!$D$2,IF(C597=3,K!$D$3,IF(C597=4,K!$D$4,IF(C597=5,K!$D$5,IF(C597=6,K!$D$6,IF(C597=7,K!$D$7,IF(C597=8,K!$D$8))))))))</f>
        <v>Maaparandus</v>
      </c>
      <c r="E597" s="12" t="s">
        <v>329</v>
      </c>
      <c r="F597" s="18" t="str">
        <f>LOOKUP(E597,K!$A$1:$B$19)</f>
        <v>Tartu vald</v>
      </c>
      <c r="G597" s="16" t="str">
        <f t="shared" si="50"/>
        <v>PP-926</v>
      </c>
      <c r="H597" s="12" t="s">
        <v>11</v>
      </c>
      <c r="I597" s="14">
        <v>926</v>
      </c>
      <c r="J597" s="1" t="s">
        <v>218</v>
      </c>
      <c r="K597" s="1" t="s">
        <v>6570</v>
      </c>
      <c r="L597" s="91" t="str">
        <f t="shared" si="51"/>
        <v>15</v>
      </c>
      <c r="M597">
        <v>1972</v>
      </c>
      <c r="N597">
        <v>4</v>
      </c>
      <c r="P597">
        <v>71080</v>
      </c>
      <c r="Q597">
        <v>1</v>
      </c>
      <c r="R597" t="s">
        <v>6571</v>
      </c>
    </row>
    <row r="598" spans="1:45" customFormat="1" ht="12.75" customHeight="1" x14ac:dyDescent="0.2">
      <c r="A598" s="24" t="str">
        <f t="shared" si="49"/>
        <v>15-17</v>
      </c>
      <c r="B598">
        <v>17</v>
      </c>
      <c r="C598" s="14">
        <v>1</v>
      </c>
      <c r="D598" s="71" t="str">
        <f>IF(C598=1,K!$D$1,IF(C598=2,K!$D$2,IF(C598=3,K!$D$3,IF(C598=4,K!$D$4,IF(C598=5,K!$D$5,IF(C598=6,K!$D$6,IF(C598=7,K!$D$7,IF(C598=8,K!$D$8))))))))</f>
        <v>Maaparandus</v>
      </c>
      <c r="E598" s="12" t="s">
        <v>329</v>
      </c>
      <c r="F598" s="18" t="str">
        <f>LOOKUP(E598,K!$A$1:$B$19)</f>
        <v>Tartu vald</v>
      </c>
      <c r="G598" s="16" t="str">
        <f t="shared" si="50"/>
        <v>MV-165</v>
      </c>
      <c r="H598" s="12" t="s">
        <v>32</v>
      </c>
      <c r="I598" s="14">
        <v>165</v>
      </c>
      <c r="J598" s="1" t="s">
        <v>188</v>
      </c>
      <c r="K598" s="1" t="s">
        <v>6570</v>
      </c>
      <c r="L598" s="91" t="str">
        <f t="shared" si="51"/>
        <v>15</v>
      </c>
      <c r="M598">
        <v>1959</v>
      </c>
      <c r="N598">
        <v>3</v>
      </c>
      <c r="P598" t="s">
        <v>6572</v>
      </c>
    </row>
    <row r="599" spans="1:45" customFormat="1" ht="12.75" customHeight="1" x14ac:dyDescent="0.2">
      <c r="A599" s="24" t="str">
        <f t="shared" si="49"/>
        <v>15-17</v>
      </c>
      <c r="B599">
        <v>17</v>
      </c>
      <c r="C599" s="14">
        <v>1</v>
      </c>
      <c r="D599" s="71" t="str">
        <f>IF(C599=1,K!$D$1,IF(C599=2,K!$D$2,IF(C599=3,K!$D$3,IF(C599=4,K!$D$4,IF(C599=5,K!$D$5,IF(C599=6,K!$D$6,IF(C599=7,K!$D$7,IF(C599=8,K!$D$8))))))))</f>
        <v>Maaparandus</v>
      </c>
      <c r="E599" s="12" t="s">
        <v>329</v>
      </c>
      <c r="F599" s="18" t="str">
        <f>LOOKUP(E599,K!$A$1:$B$19)</f>
        <v>Tartu vald</v>
      </c>
      <c r="G599" s="16" t="str">
        <f t="shared" si="50"/>
        <v>MV-166</v>
      </c>
      <c r="H599" s="12" t="s">
        <v>32</v>
      </c>
      <c r="I599" s="14">
        <v>166</v>
      </c>
      <c r="J599" s="1" t="s">
        <v>189</v>
      </c>
      <c r="K599" s="26" t="s">
        <v>6570</v>
      </c>
      <c r="L599" s="91" t="str">
        <f t="shared" si="51"/>
        <v>15</v>
      </c>
      <c r="M599">
        <v>1959</v>
      </c>
      <c r="N599">
        <v>4</v>
      </c>
    </row>
    <row r="600" spans="1:45" customFormat="1" ht="12.75" customHeight="1" x14ac:dyDescent="0.2">
      <c r="A600" s="69" t="str">
        <f t="shared" si="49"/>
        <v>19-18</v>
      </c>
      <c r="B600" s="52">
        <v>18</v>
      </c>
      <c r="C600" s="70">
        <v>1</v>
      </c>
      <c r="D600" s="71" t="str">
        <f>IF(C600=1,K!$D$1,IF(C600=2,K!$D$2,IF(C600=3,K!$D$3,IF(C600=4,K!$D$4,IF(C600=5,K!$D$5,IF(C600=6,K!$D$6,IF(C600=7,K!$D$7,IF(C600=8,K!$D$8))))))))</f>
        <v>Maaparandus</v>
      </c>
      <c r="E600" s="72" t="s">
        <v>333</v>
      </c>
      <c r="F600" s="73" t="str">
        <f>LOOKUP(E600,K!$A$1:$B$19)</f>
        <v>Ülenurme vald</v>
      </c>
      <c r="G600" s="74" t="str">
        <f t="shared" si="50"/>
        <v>PP-799</v>
      </c>
      <c r="H600" s="72" t="s">
        <v>11</v>
      </c>
      <c r="I600" s="70">
        <v>799</v>
      </c>
      <c r="J600" s="75" t="s">
        <v>5227</v>
      </c>
      <c r="K600" s="75" t="s">
        <v>5226</v>
      </c>
      <c r="L600" s="90" t="str">
        <f t="shared" si="51"/>
        <v>19</v>
      </c>
      <c r="M600" s="52">
        <v>1970</v>
      </c>
      <c r="N600" s="52">
        <v>5</v>
      </c>
      <c r="O600">
        <v>1</v>
      </c>
      <c r="P600" s="52" t="s">
        <v>990</v>
      </c>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row>
    <row r="601" spans="1:45" customFormat="1" ht="12.75" customHeight="1" x14ac:dyDescent="0.2">
      <c r="A601" s="24" t="str">
        <f t="shared" si="49"/>
        <v>04-18</v>
      </c>
      <c r="B601">
        <v>18</v>
      </c>
      <c r="C601" s="14">
        <v>1</v>
      </c>
      <c r="D601" s="71" t="str">
        <f>IF(C601=1,K!$D$1,IF(C601=2,K!$D$2,IF(C601=3,K!$D$3,IF(C601=4,K!$D$4,IF(C601=5,K!$D$5,IF(C601=6,K!$D$6,IF(C601=7,K!$D$7,IF(C601=8,K!$D$8))))))))</f>
        <v>Maaparandus</v>
      </c>
      <c r="E601" s="12" t="s">
        <v>318</v>
      </c>
      <c r="F601" s="18" t="str">
        <f>LOOKUP(E601,K!$A$1:$B$19)</f>
        <v>Konguta vald</v>
      </c>
      <c r="G601" s="16" t="str">
        <f t="shared" si="50"/>
        <v>PP-908</v>
      </c>
      <c r="H601" s="12" t="s">
        <v>11</v>
      </c>
      <c r="I601" s="14">
        <v>908</v>
      </c>
      <c r="J601" s="1" t="s">
        <v>3382</v>
      </c>
      <c r="K601" s="1" t="s">
        <v>2968</v>
      </c>
      <c r="L601" s="91" t="str">
        <f t="shared" si="51"/>
        <v>04</v>
      </c>
      <c r="M601">
        <v>1971</v>
      </c>
      <c r="N601">
        <v>7</v>
      </c>
    </row>
    <row r="602" spans="1:45" customFormat="1" ht="12.75" customHeight="1" x14ac:dyDescent="0.2">
      <c r="A602" s="24" t="str">
        <f t="shared" si="49"/>
        <v>01-18</v>
      </c>
      <c r="B602">
        <v>18</v>
      </c>
      <c r="C602" s="14">
        <v>1</v>
      </c>
      <c r="D602" s="71" t="str">
        <f>IF(C602=1,K!$D$1,IF(C602=2,K!$D$2,IF(C602=3,K!$D$3,IF(C602=4,K!$D$4,IF(C602=5,K!$D$5,IF(C602=6,K!$D$6,IF(C602=7,K!$D$7,IF(C602=8,K!$D$8))))))))</f>
        <v>Maaparandus</v>
      </c>
      <c r="E602" s="12" t="s">
        <v>291</v>
      </c>
      <c r="F602" s="18" t="str">
        <f>LOOKUP(E602,K!$A$1:$B$19)</f>
        <v>Alatskivi vald</v>
      </c>
      <c r="G602" s="16" t="str">
        <f t="shared" si="50"/>
        <v>PP-910</v>
      </c>
      <c r="H602" s="12" t="s">
        <v>11</v>
      </c>
      <c r="I602" s="14">
        <v>910</v>
      </c>
      <c r="J602" s="1" t="s">
        <v>1748</v>
      </c>
      <c r="K602" s="1" t="s">
        <v>1749</v>
      </c>
      <c r="L602" s="91" t="str">
        <f t="shared" si="51"/>
        <v>01</v>
      </c>
      <c r="M602">
        <v>1972</v>
      </c>
      <c r="N602">
        <v>8</v>
      </c>
      <c r="P602" t="s">
        <v>4602</v>
      </c>
    </row>
    <row r="603" spans="1:45" customFormat="1" ht="12.75" customHeight="1" x14ac:dyDescent="0.2">
      <c r="A603" s="24" t="str">
        <f t="shared" si="49"/>
        <v>18-18</v>
      </c>
      <c r="B603">
        <v>18</v>
      </c>
      <c r="C603" s="14">
        <v>1</v>
      </c>
      <c r="D603" s="71" t="str">
        <f>IF(C603=1,K!$D$1,IF(C603=2,K!$D$2,IF(C603=3,K!$D$3,IF(C603=4,K!$D$4,IF(C603=5,K!$D$5,IF(C603=6,K!$D$6,IF(C603=7,K!$D$7,IF(C603=8,K!$D$8))))))))</f>
        <v>Maaparandus</v>
      </c>
      <c r="E603" s="12" t="s">
        <v>332</v>
      </c>
      <c r="F603" s="18" t="str">
        <f>LOOKUP(E603,K!$A$1:$B$19)</f>
        <v>Võnnu vald</v>
      </c>
      <c r="G603" s="16" t="str">
        <f t="shared" si="50"/>
        <v>PP-146</v>
      </c>
      <c r="H603" s="12" t="s">
        <v>11</v>
      </c>
      <c r="I603" s="14">
        <v>146</v>
      </c>
      <c r="J603" s="1" t="s">
        <v>2695</v>
      </c>
      <c r="K603" s="1" t="s">
        <v>2686</v>
      </c>
      <c r="L603" s="91" t="str">
        <f t="shared" si="51"/>
        <v>18</v>
      </c>
      <c r="M603">
        <v>1960</v>
      </c>
      <c r="N603">
        <v>11</v>
      </c>
    </row>
    <row r="604" spans="1:45" customFormat="1" ht="12.75" customHeight="1" x14ac:dyDescent="0.2">
      <c r="A604" s="24" t="str">
        <f t="shared" ref="A604:A635" si="52">CONCATENATE(E604,"-",B604)</f>
        <v>17-18</v>
      </c>
      <c r="B604">
        <v>18</v>
      </c>
      <c r="C604" s="14">
        <v>1</v>
      </c>
      <c r="D604" s="71" t="str">
        <f>IF(C604=1,K!$D$1,IF(C604=2,K!$D$2,IF(C604=3,K!$D$3,IF(C604=4,K!$D$4,IF(C604=5,K!$D$5,IF(C604=6,K!$D$6,IF(C604=7,K!$D$7,IF(C604=8,K!$D$8))))))))</f>
        <v>Maaparandus</v>
      </c>
      <c r="E604" s="12" t="s">
        <v>331</v>
      </c>
      <c r="F604" s="18" t="str">
        <f>LOOKUP(E604,K!$A$1:$B$19)</f>
        <v xml:space="preserve">Vara vald </v>
      </c>
      <c r="G604" s="16" t="str">
        <f t="shared" ref="G604:G635" si="53">CONCATENATE(H604,"-",I604)</f>
        <v>PP-996</v>
      </c>
      <c r="H604" s="12" t="s">
        <v>11</v>
      </c>
      <c r="I604" s="14">
        <v>996</v>
      </c>
      <c r="J604" s="1" t="s">
        <v>1472</v>
      </c>
      <c r="K604" s="26" t="s">
        <v>4928</v>
      </c>
      <c r="L604" s="91" t="str">
        <f t="shared" ref="L604:L635" si="54">E604</f>
        <v>17</v>
      </c>
      <c r="M604">
        <v>1973</v>
      </c>
      <c r="N604">
        <v>15</v>
      </c>
    </row>
    <row r="605" spans="1:45" ht="12.75" customHeight="1" x14ac:dyDescent="0.2">
      <c r="A605" s="24" t="str">
        <f t="shared" si="52"/>
        <v>08-18</v>
      </c>
      <c r="B605">
        <v>18</v>
      </c>
      <c r="C605" s="14">
        <v>1</v>
      </c>
      <c r="D605" s="71" t="str">
        <f>IF(C605=1,K!$D$1,IF(C605=2,K!$D$2,IF(C605=3,K!$D$3,IF(C605=4,K!$D$4,IF(C605=5,K!$D$5,IF(C605=6,K!$D$6,IF(C605=7,K!$D$7,IF(C605=8,K!$D$8))))))))</f>
        <v>Maaparandus</v>
      </c>
      <c r="E605" s="12" t="s">
        <v>322</v>
      </c>
      <c r="F605" s="18" t="str">
        <f>LOOKUP(E605,K!$A$1:$B$19)</f>
        <v>Mäksa vald</v>
      </c>
      <c r="G605" s="16" t="str">
        <f t="shared" si="53"/>
        <v>PP-1177</v>
      </c>
      <c r="H605" s="12" t="s">
        <v>11</v>
      </c>
      <c r="I605" s="14">
        <v>1177</v>
      </c>
      <c r="J605" s="1" t="s">
        <v>2459</v>
      </c>
      <c r="K605" s="1" t="s">
        <v>2456</v>
      </c>
      <c r="L605" s="91" t="str">
        <f t="shared" si="54"/>
        <v>08</v>
      </c>
      <c r="M605">
        <v>1976</v>
      </c>
      <c r="N605">
        <v>34</v>
      </c>
      <c r="P605" t="s">
        <v>4605</v>
      </c>
      <c r="Q605"/>
      <c r="R605"/>
      <c r="S605"/>
      <c r="T605"/>
      <c r="U605"/>
      <c r="V605"/>
      <c r="W605"/>
      <c r="X605"/>
      <c r="Y605"/>
      <c r="Z605"/>
      <c r="AA605"/>
      <c r="AB605"/>
      <c r="AC605"/>
      <c r="AD605"/>
      <c r="AE605"/>
      <c r="AF605"/>
      <c r="AG605"/>
      <c r="AH605"/>
      <c r="AI605"/>
      <c r="AJ605"/>
      <c r="AK605"/>
      <c r="AL605"/>
      <c r="AM605"/>
      <c r="AN605"/>
      <c r="AO605"/>
      <c r="AP605"/>
      <c r="AQ605"/>
      <c r="AR605"/>
      <c r="AS605"/>
    </row>
    <row r="606" spans="1:45" customFormat="1" ht="12.75" customHeight="1" x14ac:dyDescent="0.2">
      <c r="A606" s="24" t="str">
        <f t="shared" si="52"/>
        <v>03-18</v>
      </c>
      <c r="B606">
        <v>18</v>
      </c>
      <c r="C606" s="14">
        <v>1</v>
      </c>
      <c r="D606" s="71" t="str">
        <f>IF(C606=1,K!$D$1,IF(C606=2,K!$D$2,IF(C606=3,K!$D$3,IF(C606=4,K!$D$4,IF(C606=5,K!$D$5,IF(C606=6,K!$D$6,IF(C606=7,K!$D$7,IF(C606=8,K!$D$8))))))))</f>
        <v>Maaparandus</v>
      </c>
      <c r="E606" s="12" t="s">
        <v>317</v>
      </c>
      <c r="F606" s="18" t="str">
        <f>LOOKUP(E606,K!$A$1:$B$19)</f>
        <v>Kambja vald</v>
      </c>
      <c r="G606" s="16" t="str">
        <f t="shared" si="53"/>
        <v>PP-1424</v>
      </c>
      <c r="H606" s="12" t="s">
        <v>11</v>
      </c>
      <c r="I606" s="14">
        <v>1424</v>
      </c>
      <c r="J606" s="1" t="s">
        <v>848</v>
      </c>
      <c r="K606" s="1" t="s">
        <v>2188</v>
      </c>
      <c r="L606" s="91" t="str">
        <f t="shared" si="54"/>
        <v>03</v>
      </c>
      <c r="M606">
        <v>1983</v>
      </c>
      <c r="N606">
        <v>14</v>
      </c>
    </row>
    <row r="607" spans="1:45" customFormat="1" ht="12.75" customHeight="1" x14ac:dyDescent="0.2">
      <c r="A607" s="24" t="str">
        <f t="shared" si="52"/>
        <v>03-18</v>
      </c>
      <c r="B607">
        <v>18</v>
      </c>
      <c r="C607" s="14">
        <v>1</v>
      </c>
      <c r="D607" s="71" t="str">
        <f>IF(C607=1,K!$D$1,IF(C607=2,K!$D$2,IF(C607=3,K!$D$3,IF(C607=4,K!$D$4,IF(C607=5,K!$D$5,IF(C607=6,K!$D$6,IF(C607=7,K!$D$7,IF(C607=8,K!$D$8))))))))</f>
        <v>Maaparandus</v>
      </c>
      <c r="E607" s="12" t="s">
        <v>317</v>
      </c>
      <c r="F607" s="18" t="str">
        <f>LOOKUP(E607,K!$A$1:$B$19)</f>
        <v>Kambja vald</v>
      </c>
      <c r="G607" s="16" t="str">
        <f t="shared" si="53"/>
        <v>PP-1477</v>
      </c>
      <c r="H607" s="12" t="s">
        <v>11</v>
      </c>
      <c r="I607" s="14">
        <v>1477</v>
      </c>
      <c r="J607" s="1" t="s">
        <v>849</v>
      </c>
      <c r="K607" s="1" t="s">
        <v>2188</v>
      </c>
      <c r="L607" s="91" t="str">
        <f t="shared" si="54"/>
        <v>03</v>
      </c>
      <c r="M607">
        <v>1985</v>
      </c>
      <c r="N607">
        <v>12</v>
      </c>
    </row>
    <row r="608" spans="1:45" customFormat="1" ht="12.75" customHeight="1" x14ac:dyDescent="0.2">
      <c r="A608" s="24" t="str">
        <f t="shared" si="52"/>
        <v>17-18</v>
      </c>
      <c r="B608">
        <v>18</v>
      </c>
      <c r="C608" s="14">
        <v>2</v>
      </c>
      <c r="D608" s="71" t="str">
        <f>IF(C608=1,K!$D$1,IF(C608=2,K!$D$2,IF(C608=3,K!$D$3,IF(C608=4,K!$D$4,IF(C608=5,K!$D$5,IF(C608=6,K!$D$6,IF(C608=7,K!$D$7,IF(C608=8,K!$D$8))))))))</f>
        <v xml:space="preserve">Maaparanduse rek </v>
      </c>
      <c r="E608" s="12" t="s">
        <v>331</v>
      </c>
      <c r="F608" s="18" t="str">
        <f>LOOKUP(E608,K!$A$1:$B$19)</f>
        <v xml:space="preserve">Vara vald </v>
      </c>
      <c r="G608" s="16" t="str">
        <f t="shared" si="53"/>
        <v>PP-1505</v>
      </c>
      <c r="H608" s="12" t="s">
        <v>11</v>
      </c>
      <c r="I608" s="14">
        <v>1505</v>
      </c>
      <c r="J608" s="26" t="s">
        <v>850</v>
      </c>
      <c r="K608" s="26" t="s">
        <v>4929</v>
      </c>
      <c r="L608" s="91" t="str">
        <f t="shared" si="54"/>
        <v>17</v>
      </c>
      <c r="M608">
        <v>1986</v>
      </c>
      <c r="N608">
        <v>15</v>
      </c>
    </row>
    <row r="609" spans="1:18" customFormat="1" ht="12.75" customHeight="1" x14ac:dyDescent="0.2">
      <c r="A609" s="24" t="str">
        <f t="shared" si="52"/>
        <v>06-18</v>
      </c>
      <c r="B609">
        <v>18</v>
      </c>
      <c r="C609" s="14">
        <v>1</v>
      </c>
      <c r="D609" s="71" t="str">
        <f>IF(C609=1,K!$D$1,IF(C609=2,K!$D$2,IF(C609=3,K!$D$3,IF(C609=4,K!$D$4,IF(C609=5,K!$D$5,IF(C609=6,K!$D$6,IF(C609=7,K!$D$7,IF(C609=8,K!$D$8))))))))</f>
        <v>Maaparandus</v>
      </c>
      <c r="E609" s="12" t="s">
        <v>320</v>
      </c>
      <c r="F609" s="18" t="str">
        <f>LOOKUP(E609,K!$A$1:$B$19)</f>
        <v>Luunja vald</v>
      </c>
      <c r="G609" s="16" t="str">
        <f t="shared" si="53"/>
        <v>MV-352</v>
      </c>
      <c r="H609" s="12" t="s">
        <v>32</v>
      </c>
      <c r="I609" s="14">
        <v>352</v>
      </c>
      <c r="J609" s="1" t="s">
        <v>3012</v>
      </c>
      <c r="K609" s="1" t="s">
        <v>3013</v>
      </c>
      <c r="L609" s="91" t="str">
        <f t="shared" si="54"/>
        <v>06</v>
      </c>
      <c r="M609">
        <v>1963</v>
      </c>
      <c r="N609">
        <v>5</v>
      </c>
    </row>
    <row r="610" spans="1:18" customFormat="1" ht="25.5" customHeight="1" x14ac:dyDescent="0.2">
      <c r="A610" s="24" t="str">
        <f t="shared" si="52"/>
        <v>17-18</v>
      </c>
      <c r="B610">
        <v>18</v>
      </c>
      <c r="C610" s="14">
        <v>6</v>
      </c>
      <c r="D610" s="71" t="str">
        <f>IF(C610=1,K!$D$1,IF(C610=2,K!$D$2,IF(C610=3,K!$D$3,IF(C610=4,K!$D$4,IF(C610=5,K!$D$5,IF(C610=6,K!$D$6,IF(C610=7,K!$D$7,IF(C610=8,K!$D$8))))))))</f>
        <v>Kultuurtehnikaprojektid</v>
      </c>
      <c r="E610" s="12" t="s">
        <v>331</v>
      </c>
      <c r="F610" s="18" t="str">
        <f>LOOKUP(E610,K!$A$1:$B$19)</f>
        <v xml:space="preserve">Vara vald </v>
      </c>
      <c r="G610" s="16" t="str">
        <f t="shared" si="53"/>
        <v>MV-1706</v>
      </c>
      <c r="H610" s="12" t="s">
        <v>32</v>
      </c>
      <c r="I610" s="14">
        <v>1706</v>
      </c>
      <c r="J610" s="1" t="s">
        <v>678</v>
      </c>
      <c r="K610" s="26" t="s">
        <v>4928</v>
      </c>
      <c r="L610" s="91" t="str">
        <f t="shared" si="54"/>
        <v>17</v>
      </c>
      <c r="M610">
        <v>1987</v>
      </c>
      <c r="N610">
        <v>4</v>
      </c>
    </row>
    <row r="611" spans="1:18" customFormat="1" ht="12.75" customHeight="1" x14ac:dyDescent="0.2">
      <c r="A611" s="24" t="str">
        <f t="shared" si="52"/>
        <v>17-18</v>
      </c>
      <c r="B611">
        <v>18</v>
      </c>
      <c r="C611" s="14">
        <v>5</v>
      </c>
      <c r="D611" s="71" t="str">
        <f>IF(C611=1,K!$D$1,IF(C611=2,K!$D$2,IF(C611=3,K!$D$3,IF(C611=4,K!$D$4,IF(C611=5,K!$D$5,IF(C611=6,K!$D$6,IF(C611=7,K!$D$7,IF(C611=8,K!$D$8))))))))</f>
        <v>Muud maap.ehit.projektid</v>
      </c>
      <c r="E611" s="12" t="s">
        <v>331</v>
      </c>
      <c r="F611" s="18" t="str">
        <f>LOOKUP(E611,K!$A$1:$B$19)</f>
        <v xml:space="preserve">Vara vald </v>
      </c>
      <c r="G611" s="16" t="str">
        <f t="shared" si="53"/>
        <v>MV-1481</v>
      </c>
      <c r="H611" s="12" t="s">
        <v>32</v>
      </c>
      <c r="I611" s="14">
        <v>1481</v>
      </c>
      <c r="J611" s="1" t="s">
        <v>4927</v>
      </c>
      <c r="K611" s="26" t="s">
        <v>4928</v>
      </c>
      <c r="L611" s="91" t="str">
        <f t="shared" si="54"/>
        <v>17</v>
      </c>
      <c r="M611">
        <v>1983</v>
      </c>
      <c r="N611">
        <v>2</v>
      </c>
    </row>
    <row r="612" spans="1:18" customFormat="1" ht="12.75" customHeight="1" x14ac:dyDescent="0.2">
      <c r="A612" s="24" t="str">
        <f t="shared" si="52"/>
        <v>14-18</v>
      </c>
      <c r="B612">
        <v>18</v>
      </c>
      <c r="C612" s="14">
        <v>1</v>
      </c>
      <c r="D612" s="71" t="str">
        <f>IF(C612=1,K!$D$1,IF(C612=2,K!$D$2,IF(C612=3,K!$D$3,IF(C612=4,K!$D$4,IF(C612=5,K!$D$5,IF(C612=6,K!$D$6,IF(C612=7,K!$D$7,IF(C612=8,K!$D$8))))))))</f>
        <v>Maaparandus</v>
      </c>
      <c r="E612" s="12" t="s">
        <v>328</v>
      </c>
      <c r="F612" s="18" t="str">
        <f>LOOKUP(E612,K!$A$1:$B$19)</f>
        <v>Rõngu vald</v>
      </c>
      <c r="G612" s="16" t="str">
        <f t="shared" si="53"/>
        <v>MV-115</v>
      </c>
      <c r="H612" s="12" t="s">
        <v>32</v>
      </c>
      <c r="I612" s="14">
        <v>115</v>
      </c>
      <c r="J612" s="1" t="s">
        <v>3468</v>
      </c>
      <c r="K612" s="1" t="s">
        <v>3462</v>
      </c>
      <c r="L612" s="91" t="str">
        <f t="shared" si="54"/>
        <v>14</v>
      </c>
      <c r="M612">
        <v>1958</v>
      </c>
      <c r="N612">
        <v>4</v>
      </c>
    </row>
    <row r="613" spans="1:18" customFormat="1" ht="12.75" customHeight="1" x14ac:dyDescent="0.2">
      <c r="A613" s="24" t="str">
        <f t="shared" si="52"/>
        <v>18-18</v>
      </c>
      <c r="B613">
        <v>18</v>
      </c>
      <c r="C613" s="14">
        <v>6</v>
      </c>
      <c r="D613" s="71" t="str">
        <f>IF(C613=1,K!$D$1,IF(C613=2,K!$D$2,IF(C613=3,K!$D$3,IF(C613=4,K!$D$4,IF(C613=5,K!$D$5,IF(C613=6,K!$D$6,IF(C613=7,K!$D$7,IF(C613=8,K!$D$8))))))))</f>
        <v>Kultuurtehnikaprojektid</v>
      </c>
      <c r="E613" s="12" t="s">
        <v>332</v>
      </c>
      <c r="F613" s="18" t="str">
        <f>LOOKUP(E613,K!$A$1:$B$19)</f>
        <v>Võnnu vald</v>
      </c>
      <c r="G613" s="16" t="str">
        <f t="shared" si="53"/>
        <v>MV-1550</v>
      </c>
      <c r="H613" s="12" t="s">
        <v>32</v>
      </c>
      <c r="I613" s="14">
        <v>1550</v>
      </c>
      <c r="J613" s="1" t="s">
        <v>2693</v>
      </c>
      <c r="K613" s="1" t="s">
        <v>2686</v>
      </c>
      <c r="L613" s="91" t="str">
        <f t="shared" si="54"/>
        <v>18</v>
      </c>
      <c r="M613">
        <v>1984</v>
      </c>
      <c r="N613">
        <v>1</v>
      </c>
    </row>
    <row r="614" spans="1:18" customFormat="1" ht="12.75" customHeight="1" x14ac:dyDescent="0.2">
      <c r="A614" s="24" t="str">
        <f t="shared" si="52"/>
        <v>01-18</v>
      </c>
      <c r="B614">
        <v>18</v>
      </c>
      <c r="C614" s="14">
        <v>1</v>
      </c>
      <c r="D614" s="71" t="str">
        <f>IF(C614=1,K!$D$1,IF(C614=2,K!$D$2,IF(C614=3,K!$D$3,IF(C614=4,K!$D$4,IF(C614=5,K!$D$5,IF(C614=6,K!$D$6,IF(C614=7,K!$D$7,IF(C614=8,K!$D$8))))))))</f>
        <v>Maaparandus</v>
      </c>
      <c r="E614" s="12" t="s">
        <v>291</v>
      </c>
      <c r="F614" s="18" t="str">
        <f>LOOKUP(E614,K!$A$1:$B$19)</f>
        <v>Alatskivi vald</v>
      </c>
      <c r="G614" s="16" t="str">
        <f t="shared" si="53"/>
        <v>MB-35</v>
      </c>
      <c r="H614" s="12" t="s">
        <v>36</v>
      </c>
      <c r="I614" s="14" t="s">
        <v>1750</v>
      </c>
      <c r="J614" s="1" t="s">
        <v>1751</v>
      </c>
      <c r="K614" s="1" t="s">
        <v>1749</v>
      </c>
      <c r="L614" s="91" t="str">
        <f t="shared" si="54"/>
        <v>01</v>
      </c>
      <c r="M614">
        <v>1990</v>
      </c>
      <c r="N614">
        <v>1</v>
      </c>
      <c r="O614">
        <v>1</v>
      </c>
      <c r="P614" t="s">
        <v>4754</v>
      </c>
    </row>
    <row r="615" spans="1:18" customFormat="1" ht="12.75" customHeight="1" x14ac:dyDescent="0.2">
      <c r="A615" s="24" t="str">
        <f t="shared" si="52"/>
        <v>02-18</v>
      </c>
      <c r="B615">
        <v>18</v>
      </c>
      <c r="C615" s="14">
        <v>2</v>
      </c>
      <c r="D615" s="71" t="str">
        <f>IF(C615=1,K!$D$1,IF(C615=2,K!$D$2,IF(C615=3,K!$D$3,IF(C615=4,K!$D$4,IF(C615=5,K!$D$5,IF(C615=6,K!$D$6,IF(C615=7,K!$D$7,IF(C615=8,K!$D$8))))))))</f>
        <v xml:space="preserve">Maaparanduse rek </v>
      </c>
      <c r="E615" s="12" t="s">
        <v>294</v>
      </c>
      <c r="F615" s="18" t="str">
        <f>LOOKUP(E615,K!$A$1:$B$19)</f>
        <v>Haaslava vald</v>
      </c>
      <c r="G615" s="16" t="str">
        <f t="shared" si="53"/>
        <v>MS-27</v>
      </c>
      <c r="H615" s="12" t="s">
        <v>1650</v>
      </c>
      <c r="I615" s="14" t="s">
        <v>2110</v>
      </c>
      <c r="J615" s="1" t="s">
        <v>2112</v>
      </c>
      <c r="K615" s="1" t="s">
        <v>2111</v>
      </c>
      <c r="L615" s="91" t="str">
        <f t="shared" si="54"/>
        <v>02</v>
      </c>
      <c r="M615">
        <v>1973</v>
      </c>
      <c r="N615">
        <v>4</v>
      </c>
      <c r="O615">
        <v>1</v>
      </c>
      <c r="P615" t="s">
        <v>985</v>
      </c>
    </row>
    <row r="616" spans="1:18" customFormat="1" ht="12.75" customHeight="1" x14ac:dyDescent="0.2">
      <c r="A616" s="24" t="str">
        <f t="shared" si="52"/>
        <v>12-18</v>
      </c>
      <c r="B616">
        <v>18</v>
      </c>
      <c r="C616" s="9">
        <v>1</v>
      </c>
      <c r="D616" s="71" t="str">
        <f>IF(C616=1,K!$D$1,IF(C616=2,K!$D$2,IF(C616=3,K!$D$3,IF(C616=4,K!$D$4,IF(C616=5,K!$D$5,IF(C616=6,K!$D$6,IF(C616=7,K!$D$7,IF(C616=8,K!$D$8))))))))</f>
        <v>Maaparandus</v>
      </c>
      <c r="E616" s="12" t="s">
        <v>326</v>
      </c>
      <c r="F616" s="18" t="str">
        <f>LOOKUP(E616,K!$A$1:$B$19)</f>
        <v>Puhja vald</v>
      </c>
      <c r="G616" s="16" t="str">
        <f t="shared" si="53"/>
        <v>PP-129</v>
      </c>
      <c r="H616" s="12" t="s">
        <v>11</v>
      </c>
      <c r="I616" s="14" t="s">
        <v>3879</v>
      </c>
      <c r="J616" s="1" t="s">
        <v>3880</v>
      </c>
      <c r="K616" s="1" t="s">
        <v>3878</v>
      </c>
      <c r="L616" s="91" t="str">
        <f t="shared" si="54"/>
        <v>12</v>
      </c>
      <c r="M616">
        <v>1959</v>
      </c>
      <c r="N616">
        <v>9</v>
      </c>
      <c r="P616" t="s">
        <v>4599</v>
      </c>
    </row>
    <row r="617" spans="1:18" customFormat="1" ht="12.75" customHeight="1" x14ac:dyDescent="0.2">
      <c r="A617" s="24" t="str">
        <f t="shared" si="52"/>
        <v>12-18</v>
      </c>
      <c r="B617">
        <v>18</v>
      </c>
      <c r="C617" s="9">
        <v>1</v>
      </c>
      <c r="D617" s="71" t="str">
        <f>IF(C617=1,K!$D$1,IF(C617=2,K!$D$2,IF(C617=3,K!$D$3,IF(C617=4,K!$D$4,IF(C617=5,K!$D$5,IF(C617=6,K!$D$6,IF(C617=7,K!$D$7,IF(C617=8,K!$D$8))))))))</f>
        <v>Maaparandus</v>
      </c>
      <c r="E617" s="12" t="s">
        <v>326</v>
      </c>
      <c r="F617" s="18" t="str">
        <f>LOOKUP(E617,K!$A$1:$B$19)</f>
        <v>Puhja vald</v>
      </c>
      <c r="G617" s="16" t="str">
        <f t="shared" si="53"/>
        <v>PP-252</v>
      </c>
      <c r="H617" s="12" t="s">
        <v>11</v>
      </c>
      <c r="I617" s="14" t="s">
        <v>3884</v>
      </c>
      <c r="J617" s="1" t="s">
        <v>3885</v>
      </c>
      <c r="K617" s="1" t="s">
        <v>3878</v>
      </c>
      <c r="L617" s="91" t="str">
        <f t="shared" si="54"/>
        <v>12</v>
      </c>
      <c r="M617">
        <v>1961</v>
      </c>
      <c r="N617">
        <v>7</v>
      </c>
    </row>
    <row r="618" spans="1:18" customFormat="1" ht="12.75" customHeight="1" x14ac:dyDescent="0.2">
      <c r="A618" s="24" t="str">
        <f t="shared" si="52"/>
        <v>13-18</v>
      </c>
      <c r="B618">
        <v>18</v>
      </c>
      <c r="C618" s="9">
        <v>1</v>
      </c>
      <c r="D618" s="71" t="str">
        <f>IF(C618=1,K!$D$1,IF(C618=2,K!$D$2,IF(C618=3,K!$D$3,IF(C618=4,K!$D$4,IF(C618=5,K!$D$5,IF(C618=6,K!$D$6,IF(C618=7,K!$D$7,IF(C618=8,K!$D$8))))))))</f>
        <v>Maaparandus</v>
      </c>
      <c r="E618" s="12" t="s">
        <v>327</v>
      </c>
      <c r="F618" s="18" t="str">
        <f>LOOKUP(E618,K!$A$1:$B$19)</f>
        <v>Rannu vald</v>
      </c>
      <c r="G618" s="16" t="str">
        <f t="shared" si="53"/>
        <v>PP-1172</v>
      </c>
      <c r="H618" s="12" t="s">
        <v>11</v>
      </c>
      <c r="I618" s="14" t="s">
        <v>4176</v>
      </c>
      <c r="J618" s="1" t="s">
        <v>4177</v>
      </c>
      <c r="K618" s="1" t="s">
        <v>4171</v>
      </c>
      <c r="L618" s="91" t="str">
        <f t="shared" si="54"/>
        <v>13</v>
      </c>
      <c r="M618">
        <v>1976</v>
      </c>
      <c r="N618">
        <v>15</v>
      </c>
    </row>
    <row r="619" spans="1:18" customFormat="1" ht="12.75" customHeight="1" x14ac:dyDescent="0.2">
      <c r="A619" s="24" t="str">
        <f t="shared" si="52"/>
        <v>09-18</v>
      </c>
      <c r="B619">
        <v>18</v>
      </c>
      <c r="C619" s="9">
        <v>1</v>
      </c>
      <c r="D619" s="71" t="str">
        <f>IF(C619=1,K!$D$1,IF(C619=2,K!$D$2,IF(C619=3,K!$D$3,IF(C619=4,K!$D$4,IF(C619=5,K!$D$5,IF(C619=6,K!$D$6,IF(C619=7,K!$D$7,IF(C619=8,K!$D$8))))))))</f>
        <v>Maaparandus</v>
      </c>
      <c r="E619" s="12" t="s">
        <v>323</v>
      </c>
      <c r="F619" s="18" t="str">
        <f>LOOKUP(E619,K!$A$1:$B$19)</f>
        <v>Nõo vald</v>
      </c>
      <c r="G619" s="16" t="str">
        <f t="shared" si="53"/>
        <v>PP-480a</v>
      </c>
      <c r="H619" s="12" t="s">
        <v>11</v>
      </c>
      <c r="I619" s="14" t="s">
        <v>4309</v>
      </c>
      <c r="J619" s="1" t="s">
        <v>4310</v>
      </c>
      <c r="K619" s="1" t="s">
        <v>4302</v>
      </c>
      <c r="L619" s="91" t="str">
        <f t="shared" si="54"/>
        <v>09</v>
      </c>
      <c r="M619">
        <v>1965</v>
      </c>
      <c r="N619">
        <v>2</v>
      </c>
    </row>
    <row r="620" spans="1:18" customFormat="1" ht="12.75" customHeight="1" x14ac:dyDescent="0.2">
      <c r="A620" s="24" t="str">
        <f t="shared" si="52"/>
        <v>09-18</v>
      </c>
      <c r="B620">
        <v>18</v>
      </c>
      <c r="C620" s="9">
        <v>1</v>
      </c>
      <c r="D620" s="71" t="str">
        <f>IF(C620=1,K!$D$1,IF(C620=2,K!$D$2,IF(C620=3,K!$D$3,IF(C620=4,K!$D$4,IF(C620=5,K!$D$5,IF(C620=6,K!$D$6,IF(C620=7,K!$D$7,IF(C620=8,K!$D$8))))))))</f>
        <v>Maaparandus</v>
      </c>
      <c r="E620" s="12" t="s">
        <v>323</v>
      </c>
      <c r="F620" s="18" t="str">
        <f>LOOKUP(E620,K!$A$1:$B$19)</f>
        <v>Nõo vald</v>
      </c>
      <c r="G620" s="16" t="str">
        <f t="shared" si="53"/>
        <v>PP-1392</v>
      </c>
      <c r="H620" s="12" t="s">
        <v>11</v>
      </c>
      <c r="I620" s="14" t="s">
        <v>4102</v>
      </c>
      <c r="J620" s="1" t="s">
        <v>4312</v>
      </c>
      <c r="K620" s="1" t="s">
        <v>4302</v>
      </c>
      <c r="L620" s="91" t="str">
        <f t="shared" si="54"/>
        <v>09</v>
      </c>
      <c r="M620">
        <v>1982</v>
      </c>
      <c r="N620">
        <v>16</v>
      </c>
    </row>
    <row r="621" spans="1:18" customFormat="1" ht="12.75" customHeight="1" x14ac:dyDescent="0.2">
      <c r="A621" s="24" t="str">
        <f t="shared" si="52"/>
        <v>15-18</v>
      </c>
      <c r="B621">
        <v>18</v>
      </c>
      <c r="C621" s="14">
        <v>1</v>
      </c>
      <c r="D621" s="71" t="str">
        <f>IF(C621=1,K!$D$1,IF(C621=2,K!$D$2,IF(C621=3,K!$D$3,IF(C621=4,K!$D$4,IF(C621=5,K!$D$5,IF(C621=6,K!$D$6,IF(C621=7,K!$D$7,IF(C621=8,K!$D$8))))))))</f>
        <v>Maaparandus</v>
      </c>
      <c r="E621" s="12" t="s">
        <v>329</v>
      </c>
      <c r="F621" s="18" t="str">
        <f>LOOKUP(E621,K!$A$1:$B$19)</f>
        <v>Tartu vald</v>
      </c>
      <c r="G621" s="16" t="str">
        <f t="shared" si="53"/>
        <v>PP-933</v>
      </c>
      <c r="H621" s="12" t="s">
        <v>11</v>
      </c>
      <c r="I621" s="14">
        <v>933</v>
      </c>
      <c r="J621" s="1" t="s">
        <v>6899</v>
      </c>
      <c r="K621" s="1" t="s">
        <v>6894</v>
      </c>
      <c r="L621" s="91" t="str">
        <f t="shared" si="54"/>
        <v>15</v>
      </c>
      <c r="M621">
        <v>1972</v>
      </c>
      <c r="N621">
        <v>12</v>
      </c>
      <c r="P621">
        <v>71076</v>
      </c>
      <c r="Q621">
        <v>1</v>
      </c>
      <c r="R621" t="s">
        <v>973</v>
      </c>
    </row>
    <row r="622" spans="1:18" customFormat="1" ht="12.75" customHeight="1" x14ac:dyDescent="0.2">
      <c r="A622" s="24" t="str">
        <f t="shared" si="52"/>
        <v>15-18</v>
      </c>
      <c r="B622">
        <v>18</v>
      </c>
      <c r="C622" s="14">
        <v>2</v>
      </c>
      <c r="D622" s="71" t="str">
        <f>IF(C622=1,K!$D$1,IF(C622=2,K!$D$2,IF(C622=3,K!$D$3,IF(C622=4,K!$D$4,IF(C622=5,K!$D$5,IF(C622=6,K!$D$6,IF(C622=7,K!$D$7,IF(C622=8,K!$D$8))))))))</f>
        <v xml:space="preserve">Maaparanduse rek </v>
      </c>
      <c r="E622" s="12" t="s">
        <v>329</v>
      </c>
      <c r="F622" s="18" t="str">
        <f>LOOKUP(E622,K!$A$1:$B$19)</f>
        <v>Tartu vald</v>
      </c>
      <c r="G622" s="16" t="str">
        <f t="shared" si="53"/>
        <v>KR-3</v>
      </c>
      <c r="H622" s="12" t="s">
        <v>37</v>
      </c>
      <c r="I622" s="14">
        <v>3</v>
      </c>
      <c r="J622" s="1" t="s">
        <v>925</v>
      </c>
      <c r="K622" s="1" t="s">
        <v>6894</v>
      </c>
      <c r="L622" s="91" t="str">
        <f t="shared" si="54"/>
        <v>15</v>
      </c>
      <c r="M622">
        <v>1964</v>
      </c>
      <c r="N622">
        <v>1</v>
      </c>
      <c r="P622" t="s">
        <v>6896</v>
      </c>
    </row>
    <row r="623" spans="1:18" customFormat="1" ht="12.75" customHeight="1" x14ac:dyDescent="0.2">
      <c r="A623" s="24" t="str">
        <f t="shared" si="52"/>
        <v>15-18</v>
      </c>
      <c r="B623">
        <v>18</v>
      </c>
      <c r="C623" s="14">
        <v>1</v>
      </c>
      <c r="D623" s="71" t="str">
        <f>IF(C623=1,K!$D$1,IF(C623=2,K!$D$2,IF(C623=3,K!$D$3,IF(C623=4,K!$D$4,IF(C623=5,K!$D$5,IF(C623=6,K!$D$6,IF(C623=7,K!$D$7,IF(C623=8,K!$D$8))))))))</f>
        <v>Maaparandus</v>
      </c>
      <c r="E623" s="12" t="s">
        <v>329</v>
      </c>
      <c r="F623" s="18" t="str">
        <f>LOOKUP(E623,K!$A$1:$B$19)</f>
        <v>Tartu vald</v>
      </c>
      <c r="G623" s="16" t="str">
        <f t="shared" si="53"/>
        <v>MV-185</v>
      </c>
      <c r="H623" s="12" t="s">
        <v>32</v>
      </c>
      <c r="I623" s="14">
        <v>185</v>
      </c>
      <c r="J623" s="1" t="s">
        <v>6893</v>
      </c>
      <c r="K623" s="1" t="s">
        <v>6894</v>
      </c>
      <c r="L623" s="91" t="str">
        <f t="shared" si="54"/>
        <v>15</v>
      </c>
      <c r="M623">
        <v>1960</v>
      </c>
      <c r="N623">
        <v>4</v>
      </c>
      <c r="P623" t="s">
        <v>6895</v>
      </c>
    </row>
    <row r="624" spans="1:18" customFormat="1" ht="12.75" customHeight="1" x14ac:dyDescent="0.2">
      <c r="A624" s="24" t="str">
        <f t="shared" si="52"/>
        <v>15-18</v>
      </c>
      <c r="B624">
        <v>18</v>
      </c>
      <c r="C624" s="14">
        <v>2</v>
      </c>
      <c r="D624" s="71" t="str">
        <f>IF(C624=1,K!$D$1,IF(C624=2,K!$D$2,IF(C624=3,K!$D$3,IF(C624=4,K!$D$4,IF(C624=5,K!$D$5,IF(C624=6,K!$D$6,IF(C624=7,K!$D$7,IF(C624=8,K!$D$8))))))))</f>
        <v xml:space="preserve">Maaparanduse rek </v>
      </c>
      <c r="E624" s="12" t="s">
        <v>329</v>
      </c>
      <c r="F624" s="18" t="str">
        <f>LOOKUP(E624,K!$A$1:$B$19)</f>
        <v>Tartu vald</v>
      </c>
      <c r="G624" s="16" t="str">
        <f t="shared" si="53"/>
        <v>MV-567</v>
      </c>
      <c r="H624" s="12" t="s">
        <v>32</v>
      </c>
      <c r="I624" s="14">
        <v>567</v>
      </c>
      <c r="J624" s="1" t="s">
        <v>6898</v>
      </c>
      <c r="K624" s="1" t="s">
        <v>6894</v>
      </c>
      <c r="L624" s="91" t="str">
        <f t="shared" si="54"/>
        <v>15</v>
      </c>
      <c r="M624">
        <v>1967</v>
      </c>
      <c r="N624">
        <v>3</v>
      </c>
      <c r="P624" t="s">
        <v>6895</v>
      </c>
    </row>
    <row r="625" spans="1:45" customFormat="1" ht="12.75" customHeight="1" x14ac:dyDescent="0.2">
      <c r="A625" s="69" t="str">
        <f t="shared" si="52"/>
        <v>15-18</v>
      </c>
      <c r="B625" s="52">
        <v>18</v>
      </c>
      <c r="C625" s="76">
        <v>1</v>
      </c>
      <c r="D625" s="71" t="str">
        <f>IF(C625=1,K!$D$1,IF(C625=2,K!$D$2,IF(C625=3,K!$D$3,IF(C625=4,K!$D$4,IF(C625=5,K!$D$5,IF(C625=6,K!$D$6,IF(C625=7,K!$D$7,IF(C625=8,K!$D$8))))))))</f>
        <v>Maaparandus</v>
      </c>
      <c r="E625" s="72" t="s">
        <v>329</v>
      </c>
      <c r="F625" s="18" t="str">
        <f>LOOKUP(E625,K!$A$1:$B$19)</f>
        <v>Tartu vald</v>
      </c>
      <c r="G625" s="74" t="str">
        <f t="shared" si="53"/>
        <v>MV-185</v>
      </c>
      <c r="H625" s="72" t="s">
        <v>32</v>
      </c>
      <c r="I625" s="70">
        <v>185</v>
      </c>
      <c r="J625" s="75" t="s">
        <v>6897</v>
      </c>
      <c r="K625" s="75" t="s">
        <v>6894</v>
      </c>
      <c r="L625" s="91" t="str">
        <f t="shared" si="54"/>
        <v>15</v>
      </c>
      <c r="M625" s="52">
        <v>1964</v>
      </c>
      <c r="N625" s="52">
        <v>2</v>
      </c>
      <c r="P625" s="52" t="s">
        <v>6895</v>
      </c>
      <c r="Q625" s="52">
        <v>1</v>
      </c>
      <c r="R625" s="149" t="s">
        <v>973</v>
      </c>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row>
    <row r="626" spans="1:45" customFormat="1" ht="12.75" customHeight="1" x14ac:dyDescent="0.2">
      <c r="A626" s="69" t="str">
        <f t="shared" si="52"/>
        <v>19-19</v>
      </c>
      <c r="B626" s="52">
        <v>19</v>
      </c>
      <c r="C626" s="76">
        <v>1</v>
      </c>
      <c r="D626" s="71" t="str">
        <f>IF(C626=1,K!$D$1,IF(C626=2,K!$D$2,IF(C626=3,K!$D$3,IF(C626=4,K!$D$4,IF(C626=5,K!$D$5,IF(C626=6,K!$D$6,IF(C626=7,K!$D$7,IF(C626=8,K!$D$8))))))))</f>
        <v>Maaparandus</v>
      </c>
      <c r="E626" s="72" t="s">
        <v>333</v>
      </c>
      <c r="F626" s="73" t="str">
        <f>LOOKUP(E626,K!$A$1:$B$19)</f>
        <v>Ülenurme vald</v>
      </c>
      <c r="G626" s="74" t="str">
        <f t="shared" si="53"/>
        <v>P-1870</v>
      </c>
      <c r="H626" s="72" t="s">
        <v>31</v>
      </c>
      <c r="I626" s="70" t="s">
        <v>5129</v>
      </c>
      <c r="J626" s="75" t="s">
        <v>5130</v>
      </c>
      <c r="K626" s="75" t="s">
        <v>5131</v>
      </c>
      <c r="L626" s="90" t="str">
        <f t="shared" si="54"/>
        <v>19</v>
      </c>
      <c r="M626" s="52">
        <v>1989</v>
      </c>
      <c r="N626" s="52">
        <v>2</v>
      </c>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row>
    <row r="627" spans="1:45" customFormat="1" ht="12.75" customHeight="1" x14ac:dyDescent="0.2">
      <c r="A627" s="69" t="str">
        <f t="shared" si="52"/>
        <v>19-19</v>
      </c>
      <c r="B627" s="52">
        <v>19</v>
      </c>
      <c r="C627" s="76">
        <v>7</v>
      </c>
      <c r="D627" s="71" t="str">
        <f>IF(C627=1,K!$D$1,IF(C627=2,K!$D$2,IF(C627=3,K!$D$3,IF(C627=4,K!$D$4,IF(C627=5,K!$D$5,IF(C627=6,K!$D$6,IF(C627=7,K!$D$7,IF(C627=8,K!$D$8))))))))</f>
        <v>Ehitusgeoloogia aruanne</v>
      </c>
      <c r="E627" s="72" t="s">
        <v>333</v>
      </c>
      <c r="F627" s="73" t="str">
        <f>LOOKUP(E627,K!$A$1:$B$19)</f>
        <v>Ülenurme vald</v>
      </c>
      <c r="G627" s="74" t="str">
        <f t="shared" si="53"/>
        <v>-180</v>
      </c>
      <c r="H627" s="72"/>
      <c r="I627" s="70" t="s">
        <v>5134</v>
      </c>
      <c r="J627" s="75" t="s">
        <v>5135</v>
      </c>
      <c r="K627" s="75" t="s">
        <v>5131</v>
      </c>
      <c r="L627" s="90" t="str">
        <f t="shared" si="54"/>
        <v>19</v>
      </c>
      <c r="M627" s="52">
        <v>1975</v>
      </c>
      <c r="N627" s="52">
        <v>3</v>
      </c>
      <c r="O627">
        <v>1</v>
      </c>
      <c r="P627" s="52" t="s">
        <v>4631</v>
      </c>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row>
    <row r="628" spans="1:45" customFormat="1" ht="12.75" customHeight="1" x14ac:dyDescent="0.2">
      <c r="A628" s="24" t="str">
        <f t="shared" si="52"/>
        <v>01-19</v>
      </c>
      <c r="B628">
        <v>19</v>
      </c>
      <c r="C628" s="14">
        <v>1</v>
      </c>
      <c r="D628" s="71" t="str">
        <f>IF(C628=1,K!$D$1,IF(C628=2,K!$D$2,IF(C628=3,K!$D$3,IF(C628=4,K!$D$4,IF(C628=5,K!$D$5,IF(C628=6,K!$D$6,IF(C628=7,K!$D$7,IF(C628=8,K!$D$8))))))))</f>
        <v>Maaparandus</v>
      </c>
      <c r="E628" s="12" t="s">
        <v>291</v>
      </c>
      <c r="F628" s="18" t="str">
        <f>LOOKUP(E628,K!$A$1:$B$19)</f>
        <v>Alatskivi vald</v>
      </c>
      <c r="G628" s="16" t="str">
        <f t="shared" si="53"/>
        <v>PP-101</v>
      </c>
      <c r="H628" s="12" t="s">
        <v>11</v>
      </c>
      <c r="I628" s="14">
        <v>101</v>
      </c>
      <c r="J628" s="1" t="s">
        <v>1756</v>
      </c>
      <c r="K628" s="1" t="s">
        <v>1757</v>
      </c>
      <c r="L628" s="91" t="str">
        <f t="shared" si="54"/>
        <v>01</v>
      </c>
      <c r="M628">
        <v>1958</v>
      </c>
      <c r="N628">
        <v>6</v>
      </c>
    </row>
    <row r="629" spans="1:45" customFormat="1" ht="12.75" customHeight="1" x14ac:dyDescent="0.2">
      <c r="A629" s="24" t="str">
        <f t="shared" si="52"/>
        <v>04-19</v>
      </c>
      <c r="B629">
        <v>19</v>
      </c>
      <c r="C629" s="14">
        <v>1</v>
      </c>
      <c r="D629" s="71" t="str">
        <f>IF(C629=1,K!$D$1,IF(C629=2,K!$D$2,IF(C629=3,K!$D$3,IF(C629=4,K!$D$4,IF(C629=5,K!$D$5,IF(C629=6,K!$D$6,IF(C629=7,K!$D$7,IF(C629=8,K!$D$8))))))))</f>
        <v>Maaparandus</v>
      </c>
      <c r="E629" s="12" t="s">
        <v>318</v>
      </c>
      <c r="F629" s="18" t="str">
        <f>LOOKUP(E629,K!$A$1:$B$19)</f>
        <v>Konguta vald</v>
      </c>
      <c r="G629" s="16" t="str">
        <f t="shared" si="53"/>
        <v>PP-342</v>
      </c>
      <c r="H629" s="12" t="s">
        <v>11</v>
      </c>
      <c r="I629" s="14">
        <v>342</v>
      </c>
      <c r="J629" s="1" t="s">
        <v>3392</v>
      </c>
      <c r="K629" s="1" t="s">
        <v>2204</v>
      </c>
      <c r="L629" s="91" t="str">
        <f t="shared" si="54"/>
        <v>04</v>
      </c>
      <c r="M629">
        <v>1963</v>
      </c>
      <c r="N629">
        <v>5</v>
      </c>
    </row>
    <row r="630" spans="1:45" customFormat="1" ht="12.75" customHeight="1" x14ac:dyDescent="0.2">
      <c r="A630" s="24" t="str">
        <f t="shared" si="52"/>
        <v>17-19</v>
      </c>
      <c r="B630">
        <v>19</v>
      </c>
      <c r="C630" s="14">
        <v>1</v>
      </c>
      <c r="D630" s="71" t="str">
        <f>IF(C630=1,K!$D$1,IF(C630=2,K!$D$2,IF(C630=3,K!$D$3,IF(C630=4,K!$D$4,IF(C630=5,K!$D$5,IF(C630=6,K!$D$6,IF(C630=7,K!$D$7,IF(C630=8,K!$D$8))))))))</f>
        <v>Maaparandus</v>
      </c>
      <c r="E630" s="12" t="s">
        <v>331</v>
      </c>
      <c r="F630" s="18" t="str">
        <f>LOOKUP(E630,K!$A$1:$B$19)</f>
        <v xml:space="preserve">Vara vald </v>
      </c>
      <c r="G630" s="16" t="str">
        <f t="shared" si="53"/>
        <v>PP-546</v>
      </c>
      <c r="H630" s="12" t="s">
        <v>11</v>
      </c>
      <c r="I630" s="14">
        <v>546</v>
      </c>
      <c r="J630" s="26" t="s">
        <v>4942</v>
      </c>
      <c r="K630" s="26" t="s">
        <v>4939</v>
      </c>
      <c r="L630" s="91" t="str">
        <f t="shared" si="54"/>
        <v>17</v>
      </c>
      <c r="M630">
        <v>1966</v>
      </c>
      <c r="N630">
        <v>7</v>
      </c>
      <c r="O630">
        <v>1</v>
      </c>
      <c r="P630" t="s">
        <v>4742</v>
      </c>
      <c r="Q630" t="s">
        <v>981</v>
      </c>
    </row>
    <row r="631" spans="1:45" customFormat="1" ht="12.75" customHeight="1" x14ac:dyDescent="0.2">
      <c r="A631" s="24" t="str">
        <f t="shared" si="52"/>
        <v>08-19</v>
      </c>
      <c r="B631">
        <v>19</v>
      </c>
      <c r="C631" s="14">
        <v>1</v>
      </c>
      <c r="D631" s="71" t="str">
        <f>IF(C631=1,K!$D$1,IF(C631=2,K!$D$2,IF(C631=3,K!$D$3,IF(C631=4,K!$D$4,IF(C631=5,K!$D$5,IF(C631=6,K!$D$6,IF(C631=7,K!$D$7,IF(C631=8,K!$D$8))))))))</f>
        <v>Maaparandus</v>
      </c>
      <c r="E631" s="12" t="s">
        <v>322</v>
      </c>
      <c r="F631" s="18" t="str">
        <f>LOOKUP(E631,K!$A$1:$B$19)</f>
        <v>Mäksa vald</v>
      </c>
      <c r="G631" s="16" t="str">
        <f t="shared" si="53"/>
        <v>PP-1328</v>
      </c>
      <c r="H631" s="12" t="s">
        <v>11</v>
      </c>
      <c r="I631" s="14">
        <v>1328</v>
      </c>
      <c r="J631" s="1" t="s">
        <v>2467</v>
      </c>
      <c r="K631" s="1" t="s">
        <v>2461</v>
      </c>
      <c r="L631" s="91" t="str">
        <f t="shared" si="54"/>
        <v>08</v>
      </c>
      <c r="M631">
        <v>1980</v>
      </c>
      <c r="N631">
        <v>24</v>
      </c>
    </row>
    <row r="632" spans="1:45" customFormat="1" ht="12.75" customHeight="1" x14ac:dyDescent="0.2">
      <c r="A632" s="24" t="str">
        <f t="shared" si="52"/>
        <v>08-19</v>
      </c>
      <c r="B632">
        <v>19</v>
      </c>
      <c r="C632" s="14">
        <v>1</v>
      </c>
      <c r="D632" s="71" t="str">
        <f>IF(C632=1,K!$D$1,IF(C632=2,K!$D$2,IF(C632=3,K!$D$3,IF(C632=4,K!$D$4,IF(C632=5,K!$D$5,IF(C632=6,K!$D$6,IF(C632=7,K!$D$7,IF(C632=8,K!$D$8))))))))</f>
        <v>Maaparandus</v>
      </c>
      <c r="E632" s="12" t="s">
        <v>322</v>
      </c>
      <c r="F632" s="18" t="str">
        <f>LOOKUP(E632,K!$A$1:$B$19)</f>
        <v>Mäksa vald</v>
      </c>
      <c r="G632" s="16" t="str">
        <f t="shared" si="53"/>
        <v>PP-1372</v>
      </c>
      <c r="H632" s="12" t="s">
        <v>11</v>
      </c>
      <c r="I632" s="14">
        <v>1372</v>
      </c>
      <c r="J632" s="1" t="s">
        <v>2469</v>
      </c>
      <c r="K632" s="1" t="s">
        <v>2461</v>
      </c>
      <c r="L632" s="91" t="str">
        <f t="shared" si="54"/>
        <v>08</v>
      </c>
      <c r="M632">
        <v>1980</v>
      </c>
      <c r="N632">
        <v>6</v>
      </c>
      <c r="P632">
        <v>67267</v>
      </c>
    </row>
    <row r="633" spans="1:45" customFormat="1" ht="12.75" customHeight="1" x14ac:dyDescent="0.2">
      <c r="A633" s="24" t="str">
        <f t="shared" si="52"/>
        <v>14-19</v>
      </c>
      <c r="B633">
        <v>19</v>
      </c>
      <c r="C633" s="14">
        <v>1</v>
      </c>
      <c r="D633" s="71" t="str">
        <f>IF(C633=1,K!$D$1,IF(C633=2,K!$D$2,IF(C633=3,K!$D$3,IF(C633=4,K!$D$4,IF(C633=5,K!$D$5,IF(C633=6,K!$D$6,IF(C633=7,K!$D$7,IF(C633=8,K!$D$8))))))))</f>
        <v>Maaparandus</v>
      </c>
      <c r="E633" s="12" t="s">
        <v>328</v>
      </c>
      <c r="F633" s="18" t="str">
        <f>LOOKUP(E633,K!$A$1:$B$19)</f>
        <v>Rõngu vald</v>
      </c>
      <c r="G633" s="16" t="str">
        <f t="shared" si="53"/>
        <v>PP-469</v>
      </c>
      <c r="H633" s="12" t="s">
        <v>11</v>
      </c>
      <c r="I633" s="14">
        <v>469</v>
      </c>
      <c r="J633" s="1" t="s">
        <v>3474</v>
      </c>
      <c r="K633" s="1" t="s">
        <v>3472</v>
      </c>
      <c r="L633" s="91" t="str">
        <f t="shared" si="54"/>
        <v>14</v>
      </c>
      <c r="M633">
        <v>1965</v>
      </c>
      <c r="N633">
        <v>9</v>
      </c>
      <c r="P633">
        <v>67155</v>
      </c>
    </row>
    <row r="634" spans="1:45" customFormat="1" ht="12.75" customHeight="1" x14ac:dyDescent="0.2">
      <c r="A634" s="24" t="str">
        <f t="shared" si="52"/>
        <v>18-19</v>
      </c>
      <c r="B634">
        <v>19</v>
      </c>
      <c r="C634" s="14">
        <v>1</v>
      </c>
      <c r="D634" s="71" t="str">
        <f>IF(C634=1,K!$D$1,IF(C634=2,K!$D$2,IF(C634=3,K!$D$3,IF(C634=4,K!$D$4,IF(C634=5,K!$D$5,IF(C634=6,K!$D$6,IF(C634=7,K!$D$7,IF(C634=8,K!$D$8))))))))</f>
        <v>Maaparandus</v>
      </c>
      <c r="E634" s="12" t="s">
        <v>332</v>
      </c>
      <c r="F634" s="18" t="str">
        <f>LOOKUP(E634,K!$A$1:$B$19)</f>
        <v>Võnnu vald</v>
      </c>
      <c r="G634" s="16" t="str">
        <f t="shared" si="53"/>
        <v>PP-662</v>
      </c>
      <c r="H634" s="12" t="s">
        <v>11</v>
      </c>
      <c r="I634" s="14">
        <v>662</v>
      </c>
      <c r="J634" s="1" t="s">
        <v>2696</v>
      </c>
      <c r="K634" s="1" t="s">
        <v>2697</v>
      </c>
      <c r="L634" s="91" t="str">
        <f t="shared" si="54"/>
        <v>18</v>
      </c>
      <c r="M634">
        <v>1968</v>
      </c>
      <c r="N634">
        <v>10</v>
      </c>
    </row>
    <row r="635" spans="1:45" customFormat="1" ht="12.75" customHeight="1" x14ac:dyDescent="0.2">
      <c r="A635" s="24" t="str">
        <f t="shared" si="52"/>
        <v>02-19</v>
      </c>
      <c r="B635">
        <v>19</v>
      </c>
      <c r="C635" s="14">
        <v>1</v>
      </c>
      <c r="D635" s="71" t="str">
        <f>IF(C635=1,K!$D$1,IF(C635=2,K!$D$2,IF(C635=3,K!$D$3,IF(C635=4,K!$D$4,IF(C635=5,K!$D$5,IF(C635=6,K!$D$6,IF(C635=7,K!$D$7,IF(C635=8,K!$D$8))))))))</f>
        <v>Maaparandus</v>
      </c>
      <c r="E635" s="12" t="s">
        <v>294</v>
      </c>
      <c r="F635" s="18" t="str">
        <f>LOOKUP(E635,K!$A$1:$B$19)</f>
        <v>Haaslava vald</v>
      </c>
      <c r="G635" s="16" t="str">
        <f t="shared" si="53"/>
        <v>PP-190</v>
      </c>
      <c r="H635" s="12" t="s">
        <v>11</v>
      </c>
      <c r="I635" s="14">
        <v>190</v>
      </c>
      <c r="J635" s="1" t="s">
        <v>2258</v>
      </c>
      <c r="K635" s="1" t="s">
        <v>2259</v>
      </c>
      <c r="L635" s="91" t="str">
        <f t="shared" si="54"/>
        <v>02</v>
      </c>
      <c r="M635">
        <v>1957</v>
      </c>
      <c r="N635">
        <v>18</v>
      </c>
    </row>
    <row r="636" spans="1:45" ht="12.75" customHeight="1" x14ac:dyDescent="0.2">
      <c r="A636" s="24" t="str">
        <f t="shared" ref="A636:A646" si="55">CONCATENATE(E636,"-",B636)</f>
        <v>18-19</v>
      </c>
      <c r="B636">
        <v>19</v>
      </c>
      <c r="C636" s="14">
        <v>1</v>
      </c>
      <c r="D636" s="71" t="str">
        <f>IF(C636=1,K!$D$1,IF(C636=2,K!$D$2,IF(C636=3,K!$D$3,IF(C636=4,K!$D$4,IF(C636=5,K!$D$5,IF(C636=6,K!$D$6,IF(C636=7,K!$D$7,IF(C636=8,K!$D$8))))))))</f>
        <v>Maaparandus</v>
      </c>
      <c r="E636" s="12" t="s">
        <v>332</v>
      </c>
      <c r="F636" s="18" t="str">
        <f>LOOKUP(E636,K!$A$1:$B$19)</f>
        <v>Võnnu vald</v>
      </c>
      <c r="G636" s="16" t="str">
        <f t="shared" ref="G636:G667" si="56">CONCATENATE(H636,"-",I636)</f>
        <v>MV-134</v>
      </c>
      <c r="H636" s="12" t="s">
        <v>32</v>
      </c>
      <c r="I636" s="14">
        <v>134</v>
      </c>
      <c r="J636" s="1" t="s">
        <v>2702</v>
      </c>
      <c r="K636" s="1"/>
      <c r="L636" s="91" t="str">
        <f t="shared" ref="L636:L667" si="57">E636</f>
        <v>18</v>
      </c>
      <c r="M636">
        <v>1958</v>
      </c>
      <c r="N636">
        <v>3</v>
      </c>
      <c r="P636"/>
      <c r="Q636"/>
      <c r="R636"/>
      <c r="S636"/>
      <c r="T636"/>
      <c r="U636"/>
      <c r="V636"/>
      <c r="W636"/>
      <c r="X636"/>
      <c r="Y636"/>
      <c r="Z636"/>
      <c r="AA636"/>
      <c r="AB636"/>
      <c r="AC636"/>
      <c r="AD636"/>
      <c r="AE636"/>
      <c r="AF636"/>
      <c r="AG636"/>
      <c r="AH636"/>
      <c r="AI636"/>
      <c r="AJ636"/>
      <c r="AK636"/>
      <c r="AL636"/>
      <c r="AM636"/>
      <c r="AN636"/>
      <c r="AO636"/>
      <c r="AP636"/>
      <c r="AQ636"/>
      <c r="AR636"/>
      <c r="AS636"/>
    </row>
    <row r="637" spans="1:45" ht="12.75" customHeight="1" x14ac:dyDescent="0.2">
      <c r="A637" s="24" t="str">
        <f t="shared" si="55"/>
        <v>06-19</v>
      </c>
      <c r="B637">
        <v>19</v>
      </c>
      <c r="C637" s="14">
        <v>6</v>
      </c>
      <c r="D637" s="71" t="str">
        <f>IF(C637=1,K!$D$1,IF(C637=2,K!$D$2,IF(C637=3,K!$D$3,IF(C637=4,K!$D$4,IF(C637=5,K!$D$5,IF(C637=6,K!$D$6,IF(C637=7,K!$D$7,IF(C637=8,K!$D$8))))))))</f>
        <v>Kultuurtehnikaprojektid</v>
      </c>
      <c r="E637" s="12" t="s">
        <v>320</v>
      </c>
      <c r="F637" s="18" t="str">
        <f>LOOKUP(E637,K!$A$1:$B$19)</f>
        <v>Luunja vald</v>
      </c>
      <c r="G637" s="16" t="str">
        <f t="shared" si="56"/>
        <v>MV-1766</v>
      </c>
      <c r="H637" s="12" t="s">
        <v>32</v>
      </c>
      <c r="I637" s="14">
        <v>1766</v>
      </c>
      <c r="J637" s="1" t="s">
        <v>3023</v>
      </c>
      <c r="K637" s="1" t="s">
        <v>3021</v>
      </c>
      <c r="L637" s="91" t="str">
        <f t="shared" si="57"/>
        <v>06</v>
      </c>
      <c r="M637">
        <v>1988</v>
      </c>
      <c r="N637">
        <v>3</v>
      </c>
      <c r="P637"/>
      <c r="Q637"/>
      <c r="R637"/>
      <c r="S637"/>
      <c r="T637"/>
      <c r="U637"/>
      <c r="V637"/>
      <c r="W637"/>
      <c r="X637"/>
      <c r="Y637"/>
      <c r="Z637"/>
      <c r="AA637"/>
      <c r="AB637"/>
      <c r="AC637"/>
      <c r="AD637"/>
      <c r="AE637"/>
      <c r="AF637"/>
      <c r="AG637"/>
      <c r="AH637"/>
      <c r="AI637"/>
      <c r="AJ637"/>
      <c r="AK637"/>
      <c r="AL637"/>
      <c r="AM637"/>
      <c r="AN637"/>
      <c r="AO637"/>
      <c r="AP637"/>
      <c r="AQ637"/>
      <c r="AR637"/>
      <c r="AS637"/>
    </row>
    <row r="638" spans="1:45" customFormat="1" ht="12.75" customHeight="1" x14ac:dyDescent="0.2">
      <c r="A638" s="24" t="str">
        <f t="shared" si="55"/>
        <v>06-19</v>
      </c>
      <c r="B638">
        <v>19</v>
      </c>
      <c r="C638" s="14">
        <v>1</v>
      </c>
      <c r="D638" s="71" t="str">
        <f>IF(C638=1,K!$D$1,IF(C638=2,K!$D$2,IF(C638=3,K!$D$3,IF(C638=4,K!$D$4,IF(C638=5,K!$D$5,IF(C638=6,K!$D$6,IF(C638=7,K!$D$7,IF(C638=8,K!$D$8))))))))</f>
        <v>Maaparandus</v>
      </c>
      <c r="E638" s="12" t="s">
        <v>320</v>
      </c>
      <c r="F638" s="18" t="str">
        <f>LOOKUP(E638,K!$A$1:$B$19)</f>
        <v>Luunja vald</v>
      </c>
      <c r="G638" s="16" t="str">
        <f t="shared" si="56"/>
        <v>MV-1850</v>
      </c>
      <c r="H638" s="12" t="s">
        <v>32</v>
      </c>
      <c r="I638" s="14">
        <v>1850</v>
      </c>
      <c r="J638" s="1" t="s">
        <v>3028</v>
      </c>
      <c r="K638" s="1" t="s">
        <v>3021</v>
      </c>
      <c r="L638" s="91" t="str">
        <f t="shared" si="57"/>
        <v>06</v>
      </c>
      <c r="M638">
        <v>1989</v>
      </c>
      <c r="N638">
        <v>1</v>
      </c>
    </row>
    <row r="639" spans="1:45" customFormat="1" ht="12.75" customHeight="1" x14ac:dyDescent="0.2">
      <c r="A639" s="24" t="str">
        <f t="shared" si="55"/>
        <v>14-19</v>
      </c>
      <c r="B639">
        <v>19</v>
      </c>
      <c r="C639" s="14">
        <v>1</v>
      </c>
      <c r="D639" s="71" t="str">
        <f>IF(C639=1,K!$D$1,IF(C639=2,K!$D$2,IF(C639=3,K!$D$3,IF(C639=4,K!$D$4,IF(C639=5,K!$D$5,IF(C639=6,K!$D$6,IF(C639=7,K!$D$7,IF(C639=8,K!$D$8))))))))</f>
        <v>Maaparandus</v>
      </c>
      <c r="E639" s="12" t="s">
        <v>328</v>
      </c>
      <c r="F639" s="18" t="str">
        <f>LOOKUP(E639,K!$A$1:$B$19)</f>
        <v>Rõngu vald</v>
      </c>
      <c r="G639" s="16" t="str">
        <f t="shared" si="56"/>
        <v>MV-718</v>
      </c>
      <c r="H639" s="12" t="s">
        <v>32</v>
      </c>
      <c r="I639" s="14">
        <v>718</v>
      </c>
      <c r="J639" s="1" t="s">
        <v>3473</v>
      </c>
      <c r="K639" s="1" t="s">
        <v>3472</v>
      </c>
      <c r="L639" s="91" t="str">
        <f t="shared" si="57"/>
        <v>14</v>
      </c>
      <c r="M639">
        <v>1969</v>
      </c>
      <c r="N639">
        <v>1</v>
      </c>
    </row>
    <row r="640" spans="1:45" customFormat="1" ht="12.75" customHeight="1" x14ac:dyDescent="0.2">
      <c r="A640" s="24" t="str">
        <f t="shared" si="55"/>
        <v>06-19</v>
      </c>
      <c r="B640">
        <v>19</v>
      </c>
      <c r="C640" s="14">
        <v>1</v>
      </c>
      <c r="D640" s="71" t="str">
        <f>IF(C640=1,K!$D$1,IF(C640=2,K!$D$2,IF(C640=3,K!$D$3,IF(C640=4,K!$D$4,IF(C640=5,K!$D$5,IF(C640=6,K!$D$6,IF(C640=7,K!$D$7,IF(C640=8,K!$D$8))))))))</f>
        <v>Maaparandus</v>
      </c>
      <c r="E640" s="12" t="s">
        <v>320</v>
      </c>
      <c r="F640" s="18" t="str">
        <f>LOOKUP(E640,K!$A$1:$B$19)</f>
        <v>Luunja vald</v>
      </c>
      <c r="G640" s="16" t="str">
        <f t="shared" si="56"/>
        <v>PP-814</v>
      </c>
      <c r="H640" s="12" t="s">
        <v>11</v>
      </c>
      <c r="I640" s="14">
        <v>814</v>
      </c>
      <c r="J640" s="1" t="s">
        <v>3032</v>
      </c>
      <c r="K640" s="1" t="s">
        <v>3021</v>
      </c>
      <c r="L640" s="91" t="str">
        <f t="shared" si="57"/>
        <v>06</v>
      </c>
      <c r="M640">
        <v>1969</v>
      </c>
      <c r="N640">
        <v>8</v>
      </c>
    </row>
    <row r="641" spans="1:17" customFormat="1" ht="12.75" customHeight="1" x14ac:dyDescent="0.2">
      <c r="A641" s="24" t="str">
        <f t="shared" si="55"/>
        <v>06-19</v>
      </c>
      <c r="B641">
        <v>19</v>
      </c>
      <c r="C641" s="14">
        <v>1</v>
      </c>
      <c r="D641" s="71" t="str">
        <f>IF(C641=1,K!$D$1,IF(C641=2,K!$D$2,IF(C641=3,K!$D$3,IF(C641=4,K!$D$4,IF(C641=5,K!$D$5,IF(C641=6,K!$D$6,IF(C641=7,K!$D$7,IF(C641=8,K!$D$8))))))))</f>
        <v>Maaparandus</v>
      </c>
      <c r="E641" s="12" t="s">
        <v>320</v>
      </c>
      <c r="F641" s="18" t="str">
        <f>LOOKUP(E641,K!$A$1:$B$19)</f>
        <v>Luunja vald</v>
      </c>
      <c r="G641" s="16" t="str">
        <f t="shared" si="56"/>
        <v>PP-840</v>
      </c>
      <c r="H641" s="12" t="s">
        <v>11</v>
      </c>
      <c r="I641" s="14">
        <v>840</v>
      </c>
      <c r="J641" s="1" t="s">
        <v>3033</v>
      </c>
      <c r="K641" s="1" t="s">
        <v>3021</v>
      </c>
      <c r="L641" s="91" t="str">
        <f t="shared" si="57"/>
        <v>06</v>
      </c>
      <c r="M641">
        <v>1970</v>
      </c>
      <c r="N641">
        <v>8</v>
      </c>
    </row>
    <row r="642" spans="1:17" customFormat="1" ht="12.75" customHeight="1" x14ac:dyDescent="0.2">
      <c r="A642" s="24" t="str">
        <f t="shared" si="55"/>
        <v>01-19</v>
      </c>
      <c r="B642">
        <v>19</v>
      </c>
      <c r="C642" s="14">
        <v>1</v>
      </c>
      <c r="D642" s="71" t="str">
        <f>IF(C642=1,K!$D$1,IF(C642=2,K!$D$2,IF(C642=3,K!$D$3,IF(C642=4,K!$D$4,IF(C642=5,K!$D$5,IF(C642=6,K!$D$6,IF(C642=7,K!$D$7,IF(C642=8,K!$D$8))))))))</f>
        <v>Maaparandus</v>
      </c>
      <c r="E642" s="12" t="s">
        <v>291</v>
      </c>
      <c r="F642" s="18" t="str">
        <f>LOOKUP(E642,K!$A$1:$B$19)</f>
        <v>Alatskivi vald</v>
      </c>
      <c r="G642" s="16" t="str">
        <f t="shared" si="56"/>
        <v>MV-225</v>
      </c>
      <c r="H642" s="12" t="s">
        <v>32</v>
      </c>
      <c r="I642" s="14">
        <v>225</v>
      </c>
      <c r="J642" s="1" t="s">
        <v>1760</v>
      </c>
      <c r="K642" s="1" t="s">
        <v>1757</v>
      </c>
      <c r="L642" s="91" t="str">
        <f t="shared" si="57"/>
        <v>01</v>
      </c>
      <c r="M642">
        <v>1961</v>
      </c>
      <c r="N642">
        <v>4</v>
      </c>
    </row>
    <row r="643" spans="1:17" customFormat="1" ht="12.75" customHeight="1" x14ac:dyDescent="0.2">
      <c r="A643" s="24" t="str">
        <f t="shared" si="55"/>
        <v>18-19</v>
      </c>
      <c r="B643">
        <v>19</v>
      </c>
      <c r="C643" s="14">
        <v>5</v>
      </c>
      <c r="D643" s="71" t="str">
        <f>IF(C643=1,K!$D$1,IF(C643=2,K!$D$2,IF(C643=3,K!$D$3,IF(C643=4,K!$D$4,IF(C643=5,K!$D$5,IF(C643=6,K!$D$6,IF(C643=7,K!$D$7,IF(C643=8,K!$D$8))))))))</f>
        <v>Muud maap.ehit.projektid</v>
      </c>
      <c r="E643" s="12" t="s">
        <v>332</v>
      </c>
      <c r="F643" s="18" t="str">
        <f>LOOKUP(E643,K!$A$1:$B$19)</f>
        <v>Võnnu vald</v>
      </c>
      <c r="G643" s="16" t="str">
        <f t="shared" si="56"/>
        <v>MV-1477</v>
      </c>
      <c r="H643" s="12" t="s">
        <v>32</v>
      </c>
      <c r="I643" s="14">
        <v>1477</v>
      </c>
      <c r="J643" s="1" t="s">
        <v>2698</v>
      </c>
      <c r="K643" s="1" t="s">
        <v>2697</v>
      </c>
      <c r="L643" s="91" t="str">
        <f t="shared" si="57"/>
        <v>18</v>
      </c>
      <c r="M643">
        <v>1983</v>
      </c>
      <c r="N643">
        <v>4</v>
      </c>
    </row>
    <row r="644" spans="1:17" customFormat="1" ht="12.75" customHeight="1" x14ac:dyDescent="0.2">
      <c r="A644" s="24" t="str">
        <f t="shared" si="55"/>
        <v>18-19</v>
      </c>
      <c r="B644">
        <v>19</v>
      </c>
      <c r="C644" s="14">
        <v>2</v>
      </c>
      <c r="D644" s="71" t="str">
        <f>IF(C644=1,K!$D$1,IF(C644=2,K!$D$2,IF(C644=3,K!$D$3,IF(C644=4,K!$D$4,IF(C644=5,K!$D$5,IF(C644=6,K!$D$6,IF(C644=7,K!$D$7,IF(C644=8,K!$D$8))))))))</f>
        <v xml:space="preserve">Maaparanduse rek </v>
      </c>
      <c r="E644" s="12" t="s">
        <v>332</v>
      </c>
      <c r="F644" s="18" t="str">
        <f>LOOKUP(E644,K!$A$1:$B$19)</f>
        <v>Võnnu vald</v>
      </c>
      <c r="G644" s="16" t="str">
        <f t="shared" si="56"/>
        <v>MV-1751</v>
      </c>
      <c r="H644" s="12" t="s">
        <v>32</v>
      </c>
      <c r="I644" s="14">
        <v>1751</v>
      </c>
      <c r="J644" s="1" t="s">
        <v>2701</v>
      </c>
      <c r="K644" s="1" t="s">
        <v>2697</v>
      </c>
      <c r="L644" s="91" t="str">
        <f t="shared" si="57"/>
        <v>18</v>
      </c>
      <c r="M644">
        <v>1987</v>
      </c>
      <c r="N644">
        <v>11</v>
      </c>
      <c r="P644">
        <v>69171</v>
      </c>
      <c r="Q644">
        <v>1</v>
      </c>
    </row>
    <row r="645" spans="1:17" customFormat="1" ht="12.75" customHeight="1" x14ac:dyDescent="0.2">
      <c r="A645" s="24" t="str">
        <f t="shared" si="55"/>
        <v>06-19</v>
      </c>
      <c r="B645">
        <v>19</v>
      </c>
      <c r="C645" s="14">
        <v>2</v>
      </c>
      <c r="D645" s="71" t="str">
        <f>IF(C645=1,K!$D$1,IF(C645=2,K!$D$2,IF(C645=3,K!$D$3,IF(C645=4,K!$D$4,IF(C645=5,K!$D$5,IF(C645=6,K!$D$6,IF(C645=7,K!$D$7,IF(C645=8,K!$D$8))))))))</f>
        <v xml:space="preserve">Maaparanduse rek </v>
      </c>
      <c r="E645" s="12" t="s">
        <v>320</v>
      </c>
      <c r="F645" s="18" t="str">
        <f>LOOKUP(E645,K!$A$1:$B$19)</f>
        <v>Luunja vald</v>
      </c>
      <c r="G645" s="16" t="str">
        <f t="shared" si="56"/>
        <v>KR-16</v>
      </c>
      <c r="H645" s="12" t="s">
        <v>37</v>
      </c>
      <c r="I645" s="14">
        <v>16</v>
      </c>
      <c r="J645" s="1" t="s">
        <v>3029</v>
      </c>
      <c r="K645" s="1" t="s">
        <v>3021</v>
      </c>
      <c r="L645" s="91" t="str">
        <f t="shared" si="57"/>
        <v>06</v>
      </c>
      <c r="M645">
        <v>1964</v>
      </c>
      <c r="N645">
        <v>2</v>
      </c>
    </row>
    <row r="646" spans="1:17" customFormat="1" ht="12.75" customHeight="1" x14ac:dyDescent="0.2">
      <c r="A646" s="24" t="str">
        <f t="shared" si="55"/>
        <v>01-19</v>
      </c>
      <c r="B646">
        <v>19</v>
      </c>
      <c r="C646" s="9">
        <v>1</v>
      </c>
      <c r="D646" s="71" t="str">
        <f>IF(C646=1,K!$D$1,IF(C646=2,K!$D$2,IF(C646=3,K!$D$3,IF(C646=4,K!$D$4,IF(C646=5,K!$D$5,IF(C646=6,K!$D$6,IF(C646=7,K!$D$7,IF(C646=8,K!$D$8))))))))</f>
        <v>Maaparandus</v>
      </c>
      <c r="E646" s="12" t="s">
        <v>291</v>
      </c>
      <c r="F646" s="18" t="str">
        <f>LOOKUP(E646,K!$A$1:$B$19)</f>
        <v>Alatskivi vald</v>
      </c>
      <c r="G646" s="16" t="str">
        <f t="shared" si="56"/>
        <v>MV-101 a</v>
      </c>
      <c r="H646" s="12" t="s">
        <v>32</v>
      </c>
      <c r="I646" s="14" t="s">
        <v>1758</v>
      </c>
      <c r="J646" s="1" t="s">
        <v>1759</v>
      </c>
      <c r="K646" s="1" t="s">
        <v>1757</v>
      </c>
      <c r="L646" s="91" t="str">
        <f t="shared" si="57"/>
        <v>01</v>
      </c>
      <c r="M646">
        <v>1963</v>
      </c>
      <c r="N646">
        <v>1</v>
      </c>
    </row>
    <row r="647" spans="1:17" customFormat="1" ht="12.75" customHeight="1" x14ac:dyDescent="0.2">
      <c r="A647" s="24" t="str">
        <f>CONCATENATE(B647,"-",E647)</f>
        <v>19-03</v>
      </c>
      <c r="B647">
        <v>19</v>
      </c>
      <c r="C647" s="14">
        <v>1</v>
      </c>
      <c r="D647" s="71" t="str">
        <f>IF(C647=1,K!$D$1,IF(C647=2,K!$D$2,IF(C647=3,K!$D$3,IF(C647=4,K!$D$4,IF(C647=5,K!$D$5,IF(C647=6,K!$D$6,IF(C647=7,K!$D$7,IF(C647=8,K!$D$8))))))))</f>
        <v>Maaparandus</v>
      </c>
      <c r="E647" s="12" t="s">
        <v>317</v>
      </c>
      <c r="F647" s="18" t="str">
        <f>LOOKUP(E647,K!$A$1:$B$19)</f>
        <v>Kambja vald</v>
      </c>
      <c r="G647" s="16" t="str">
        <f t="shared" si="56"/>
        <v>PP-1424 EG</v>
      </c>
      <c r="H647" s="12" t="s">
        <v>11</v>
      </c>
      <c r="I647" s="14" t="s">
        <v>2197</v>
      </c>
      <c r="J647" s="1" t="s">
        <v>2196</v>
      </c>
      <c r="K647" s="1" t="s">
        <v>2188</v>
      </c>
      <c r="L647" s="91" t="str">
        <f t="shared" si="57"/>
        <v>03</v>
      </c>
      <c r="M647">
        <v>1983</v>
      </c>
      <c r="N647">
        <v>0</v>
      </c>
    </row>
    <row r="648" spans="1:17" customFormat="1" ht="12.75" customHeight="1" x14ac:dyDescent="0.2">
      <c r="A648" s="24" t="str">
        <f>CONCATENATE(B648,"-",E648)</f>
        <v>19-03</v>
      </c>
      <c r="B648">
        <v>19</v>
      </c>
      <c r="C648" s="14">
        <v>1</v>
      </c>
      <c r="D648" s="71" t="str">
        <f>IF(C648=1,K!$D$1,IF(C648=2,K!$D$2,IF(C648=3,K!$D$3,IF(C648=4,K!$D$4,IF(C648=5,K!$D$5,IF(C648=6,K!$D$6,IF(C648=7,K!$D$7,IF(C648=8,K!$D$8))))))))</f>
        <v>Maaparandus</v>
      </c>
      <c r="E648" s="12" t="s">
        <v>317</v>
      </c>
      <c r="F648" s="18" t="str">
        <f>LOOKUP(E648,K!$A$1:$B$19)</f>
        <v>Kambja vald</v>
      </c>
      <c r="G648" s="16" t="str">
        <f t="shared" si="56"/>
        <v>PP-1424</v>
      </c>
      <c r="H648" s="12" t="s">
        <v>11</v>
      </c>
      <c r="I648" s="14" t="s">
        <v>2200</v>
      </c>
      <c r="J648" s="1" t="s">
        <v>2199</v>
      </c>
      <c r="K648" s="1" t="s">
        <v>2188</v>
      </c>
      <c r="L648" s="91" t="str">
        <f t="shared" si="57"/>
        <v>03</v>
      </c>
      <c r="M648">
        <v>1983</v>
      </c>
      <c r="N648">
        <v>14</v>
      </c>
      <c r="P648" t="s">
        <v>4756</v>
      </c>
    </row>
    <row r="649" spans="1:17" customFormat="1" ht="25.5" customHeight="1" x14ac:dyDescent="0.2">
      <c r="A649" s="24" t="str">
        <f>CONCATENATE(B649,"-",E649)</f>
        <v>19-03</v>
      </c>
      <c r="B649">
        <v>19</v>
      </c>
      <c r="C649" s="14">
        <v>1</v>
      </c>
      <c r="D649" s="71" t="str">
        <f>IF(C649=1,K!$D$1,IF(C649=2,K!$D$2,IF(C649=3,K!$D$3,IF(C649=4,K!$D$4,IF(C649=5,K!$D$5,IF(C649=6,K!$D$6,IF(C649=7,K!$D$7,IF(C649=8,K!$D$8))))))))</f>
        <v>Maaparandus</v>
      </c>
      <c r="E649" s="12" t="s">
        <v>317</v>
      </c>
      <c r="F649" s="18" t="str">
        <f>LOOKUP(E649,K!$A$1:$B$19)</f>
        <v>Kambja vald</v>
      </c>
      <c r="G649" s="16" t="str">
        <f t="shared" si="56"/>
        <v>PP-1424 EG</v>
      </c>
      <c r="H649" s="12" t="s">
        <v>11</v>
      </c>
      <c r="I649" s="14" t="s">
        <v>2197</v>
      </c>
      <c r="J649" s="1" t="s">
        <v>2196</v>
      </c>
      <c r="K649" s="1" t="s">
        <v>2188</v>
      </c>
      <c r="L649" s="91" t="str">
        <f t="shared" si="57"/>
        <v>03</v>
      </c>
      <c r="M649">
        <v>1983</v>
      </c>
      <c r="N649">
        <v>15</v>
      </c>
    </row>
    <row r="650" spans="1:17" customFormat="1" ht="12.75" customHeight="1" x14ac:dyDescent="0.2">
      <c r="A650" s="24" t="str">
        <f t="shared" ref="A650:A694" si="58">CONCATENATE(E650,"-",B650)</f>
        <v>03-19</v>
      </c>
      <c r="B650">
        <v>19</v>
      </c>
      <c r="C650" s="14">
        <v>1</v>
      </c>
      <c r="D650" s="71" t="str">
        <f>IF(C650=1,K!$D$1,IF(C650=2,K!$D$2,IF(C650=3,K!$D$3,IF(C650=4,K!$D$4,IF(C650=5,K!$D$5,IF(C650=6,K!$D$6,IF(C650=7,K!$D$7,IF(C650=8,K!$D$8))))))))</f>
        <v>Maaparandus</v>
      </c>
      <c r="E650" s="12" t="s">
        <v>317</v>
      </c>
      <c r="F650" s="18" t="str">
        <f>LOOKUP(E650,K!$A$1:$B$19)</f>
        <v>Kambja vald</v>
      </c>
      <c r="G650" s="16" t="str">
        <f t="shared" si="56"/>
        <v>PP-1477</v>
      </c>
      <c r="H650" s="12" t="s">
        <v>11</v>
      </c>
      <c r="I650" s="14" t="s">
        <v>2201</v>
      </c>
      <c r="J650" s="1" t="s">
        <v>2202</v>
      </c>
      <c r="K650" s="1" t="s">
        <v>2188</v>
      </c>
      <c r="L650" s="91" t="str">
        <f t="shared" si="57"/>
        <v>03</v>
      </c>
      <c r="M650">
        <v>1985</v>
      </c>
      <c r="N650">
        <v>12</v>
      </c>
      <c r="P650">
        <v>70384</v>
      </c>
    </row>
    <row r="651" spans="1:17" customFormat="1" ht="12.75" customHeight="1" x14ac:dyDescent="0.2">
      <c r="A651" s="24" t="str">
        <f t="shared" si="58"/>
        <v>02-19</v>
      </c>
      <c r="B651">
        <v>19</v>
      </c>
      <c r="C651" s="14">
        <v>1</v>
      </c>
      <c r="D651" s="71" t="str">
        <f>IF(C651=1,K!$D$1,IF(C651=2,K!$D$2,IF(C651=3,K!$D$3,IF(C651=4,K!$D$4,IF(C651=5,K!$D$5,IF(C651=6,K!$D$6,IF(C651=7,K!$D$7,IF(C651=8,K!$D$8))))))))</f>
        <v>Maaparandus</v>
      </c>
      <c r="E651" s="12" t="s">
        <v>294</v>
      </c>
      <c r="F651" s="18" t="str">
        <f>LOOKUP(E651,K!$A$1:$B$19)</f>
        <v>Haaslava vald</v>
      </c>
      <c r="G651" s="16" t="str">
        <f t="shared" si="56"/>
        <v>S-146</v>
      </c>
      <c r="H651" s="12" t="s">
        <v>1939</v>
      </c>
      <c r="I651" s="14" t="s">
        <v>2260</v>
      </c>
      <c r="J651" s="1" t="s">
        <v>2365</v>
      </c>
      <c r="K651" s="1" t="s">
        <v>2111</v>
      </c>
      <c r="L651" s="91" t="str">
        <f t="shared" si="57"/>
        <v>02</v>
      </c>
      <c r="M651">
        <v>1957</v>
      </c>
      <c r="N651">
        <v>32</v>
      </c>
    </row>
    <row r="652" spans="1:17" customFormat="1" ht="12.75" customHeight="1" x14ac:dyDescent="0.2">
      <c r="A652" s="24" t="str">
        <f t="shared" si="58"/>
        <v>02-19</v>
      </c>
      <c r="B652">
        <v>19</v>
      </c>
      <c r="C652" s="14">
        <v>2</v>
      </c>
      <c r="D652" s="71" t="str">
        <f>IF(C652=1,K!$D$1,IF(C652=2,K!$D$2,IF(C652=3,K!$D$3,IF(C652=4,K!$D$4,IF(C652=5,K!$D$5,IF(C652=6,K!$D$6,IF(C652=7,K!$D$7,IF(C652=8,K!$D$8))))))))</f>
        <v xml:space="preserve">Maaparanduse rek </v>
      </c>
      <c r="E652" s="12" t="s">
        <v>294</v>
      </c>
      <c r="F652" s="18" t="str">
        <f>LOOKUP(E652,K!$A$1:$B$19)</f>
        <v>Haaslava vald</v>
      </c>
      <c r="G652" s="16" t="str">
        <f t="shared" si="56"/>
        <v>MS-144</v>
      </c>
      <c r="H652" s="12" t="s">
        <v>1650</v>
      </c>
      <c r="I652" s="14" t="s">
        <v>2261</v>
      </c>
      <c r="J652" s="1" t="s">
        <v>2262</v>
      </c>
      <c r="K652" s="1" t="s">
        <v>2111</v>
      </c>
      <c r="L652" s="91" t="str">
        <f t="shared" si="57"/>
        <v>02</v>
      </c>
      <c r="M652">
        <v>1985</v>
      </c>
      <c r="N652">
        <v>1</v>
      </c>
    </row>
    <row r="653" spans="1:17" customFormat="1" ht="12.75" customHeight="1" x14ac:dyDescent="0.2">
      <c r="A653" s="24" t="str">
        <f t="shared" si="58"/>
        <v>08-19</v>
      </c>
      <c r="B653">
        <v>19</v>
      </c>
      <c r="C653" s="9">
        <v>1</v>
      </c>
      <c r="D653" s="71" t="str">
        <f>IF(C653=1,K!$D$1,IF(C653=2,K!$D$2,IF(C653=3,K!$D$3,IF(C653=4,K!$D$4,IF(C653=5,K!$D$5,IF(C653=6,K!$D$6,IF(C653=7,K!$D$7,IF(C653=8,K!$D$8))))))))</f>
        <v>Maaparandus</v>
      </c>
      <c r="E653" s="12" t="s">
        <v>322</v>
      </c>
      <c r="F653" s="18" t="str">
        <f>LOOKUP(E653,K!$A$1:$B$19)</f>
        <v>Mäksa vald</v>
      </c>
      <c r="G653" s="16" t="str">
        <f t="shared" si="56"/>
        <v>PP-1372</v>
      </c>
      <c r="H653" s="12" t="s">
        <v>11</v>
      </c>
      <c r="I653" s="14" t="s">
        <v>2470</v>
      </c>
      <c r="J653" s="1" t="s">
        <v>2478</v>
      </c>
      <c r="K653" s="1" t="s">
        <v>2461</v>
      </c>
      <c r="L653" s="91" t="str">
        <f t="shared" si="57"/>
        <v>08</v>
      </c>
      <c r="M653">
        <v>1980</v>
      </c>
      <c r="N653">
        <v>3</v>
      </c>
    </row>
    <row r="654" spans="1:17" customFormat="1" ht="12.75" customHeight="1" x14ac:dyDescent="0.2">
      <c r="A654" s="24" t="str">
        <f t="shared" si="58"/>
        <v>12-19</v>
      </c>
      <c r="B654">
        <v>19</v>
      </c>
      <c r="C654" s="9">
        <v>2</v>
      </c>
      <c r="D654" s="71" t="str">
        <f>IF(C654=1,K!$D$1,IF(C654=2,K!$D$2,IF(C654=3,K!$D$3,IF(C654=4,K!$D$4,IF(C654=5,K!$D$5,IF(C654=6,K!$D$6,IF(C654=7,K!$D$7,IF(C654=8,K!$D$8))))))))</f>
        <v xml:space="preserve">Maaparanduse rek </v>
      </c>
      <c r="E654" s="12" t="s">
        <v>326</v>
      </c>
      <c r="F654" s="18" t="str">
        <f>LOOKUP(E654,K!$A$1:$B$19)</f>
        <v>Puhja vald</v>
      </c>
      <c r="G654" s="16" t="str">
        <f t="shared" si="56"/>
        <v>MS-186</v>
      </c>
      <c r="H654" s="12" t="s">
        <v>1650</v>
      </c>
      <c r="I654" s="14" t="s">
        <v>3889</v>
      </c>
      <c r="J654" s="1" t="s">
        <v>3890</v>
      </c>
      <c r="K654" s="1" t="s">
        <v>3888</v>
      </c>
      <c r="L654" s="91" t="str">
        <f t="shared" si="57"/>
        <v>12</v>
      </c>
      <c r="M654">
        <v>1987</v>
      </c>
      <c r="N654">
        <v>2</v>
      </c>
    </row>
    <row r="655" spans="1:17" customFormat="1" ht="12.75" customHeight="1" x14ac:dyDescent="0.2">
      <c r="A655" s="24" t="str">
        <f t="shared" si="58"/>
        <v>12-19</v>
      </c>
      <c r="B655">
        <v>19</v>
      </c>
      <c r="C655" s="9">
        <v>1</v>
      </c>
      <c r="D655" s="71" t="str">
        <f>IF(C655=1,K!$D$1,IF(C655=2,K!$D$2,IF(C655=3,K!$D$3,IF(C655=4,K!$D$4,IF(C655=5,K!$D$5,IF(C655=6,K!$D$6,IF(C655=7,K!$D$7,IF(C655=8,K!$D$8))))))))</f>
        <v>Maaparandus</v>
      </c>
      <c r="E655" s="12" t="s">
        <v>326</v>
      </c>
      <c r="F655" s="18" t="str">
        <f>LOOKUP(E655,K!$A$1:$B$19)</f>
        <v>Puhja vald</v>
      </c>
      <c r="G655" s="16" t="str">
        <f t="shared" si="56"/>
        <v>PP-1042</v>
      </c>
      <c r="H655" s="12" t="s">
        <v>11</v>
      </c>
      <c r="I655" s="14" t="s">
        <v>3892</v>
      </c>
      <c r="J655" s="160" t="s">
        <v>3893</v>
      </c>
      <c r="K655" s="1" t="s">
        <v>3888</v>
      </c>
      <c r="L655" s="91" t="str">
        <f t="shared" si="57"/>
        <v>12</v>
      </c>
      <c r="M655">
        <v>1974</v>
      </c>
      <c r="N655">
        <v>10</v>
      </c>
    </row>
    <row r="656" spans="1:17" customFormat="1" ht="12.75" customHeight="1" x14ac:dyDescent="0.2">
      <c r="A656" s="24" t="str">
        <f t="shared" si="58"/>
        <v>13-19</v>
      </c>
      <c r="B656">
        <v>19</v>
      </c>
      <c r="C656" s="9">
        <v>1</v>
      </c>
      <c r="D656" s="71" t="str">
        <f>IF(C656=1,K!$D$1,IF(C656=2,K!$D$2,IF(C656=3,K!$D$3,IF(C656=4,K!$D$4,IF(C656=5,K!$D$5,IF(C656=6,K!$D$6,IF(C656=7,K!$D$7,IF(C656=8,K!$D$8))))))))</f>
        <v>Maaparandus</v>
      </c>
      <c r="E656" s="12" t="s">
        <v>327</v>
      </c>
      <c r="F656" s="18" t="str">
        <f>LOOKUP(E656,K!$A$1:$B$19)</f>
        <v>Rannu vald</v>
      </c>
      <c r="G656" s="16" t="str">
        <f t="shared" si="56"/>
        <v>MV-343</v>
      </c>
      <c r="H656" s="12" t="s">
        <v>32</v>
      </c>
      <c r="I656" s="14" t="s">
        <v>4182</v>
      </c>
      <c r="J656" s="1" t="s">
        <v>4183</v>
      </c>
      <c r="K656" s="1" t="s">
        <v>4179</v>
      </c>
      <c r="L656" s="91" t="str">
        <f t="shared" si="57"/>
        <v>13</v>
      </c>
      <c r="M656">
        <v>1963</v>
      </c>
      <c r="N656">
        <v>3</v>
      </c>
    </row>
    <row r="657" spans="1:45" customFormat="1" ht="12.75" customHeight="1" x14ac:dyDescent="0.2">
      <c r="A657" s="24" t="str">
        <f t="shared" si="58"/>
        <v>09-19</v>
      </c>
      <c r="B657">
        <v>19</v>
      </c>
      <c r="C657" s="9">
        <v>1</v>
      </c>
      <c r="D657" s="71" t="str">
        <f>IF(C657=1,K!$D$1,IF(C657=2,K!$D$2,IF(C657=3,K!$D$3,IF(C657=4,K!$D$4,IF(C657=5,K!$D$5,IF(C657=6,K!$D$6,IF(C657=7,K!$D$7,IF(C657=8,K!$D$8))))))))</f>
        <v>Maaparandus</v>
      </c>
      <c r="E657" s="12" t="s">
        <v>323</v>
      </c>
      <c r="F657" s="18" t="str">
        <f>LOOKUP(E657,K!$A$1:$B$19)</f>
        <v>Nõo vald</v>
      </c>
      <c r="G657" s="16" t="str">
        <f t="shared" si="56"/>
        <v>PP-1222</v>
      </c>
      <c r="H657" s="12" t="s">
        <v>11</v>
      </c>
      <c r="I657" s="14" t="s">
        <v>4320</v>
      </c>
      <c r="J657" s="1" t="s">
        <v>4321</v>
      </c>
      <c r="K657" s="1" t="s">
        <v>4316</v>
      </c>
      <c r="L657" s="91" t="str">
        <f t="shared" si="57"/>
        <v>09</v>
      </c>
      <c r="M657">
        <v>1977</v>
      </c>
      <c r="N657">
        <v>21</v>
      </c>
    </row>
    <row r="658" spans="1:45" customFormat="1" ht="12.75" customHeight="1" x14ac:dyDescent="0.2">
      <c r="A658" s="24" t="str">
        <f t="shared" si="58"/>
        <v>15-19</v>
      </c>
      <c r="B658">
        <v>19</v>
      </c>
      <c r="C658" s="14">
        <v>1</v>
      </c>
      <c r="D658" s="71" t="str">
        <f>IF(C658=1,K!$D$1,IF(C658=2,K!$D$2,IF(C658=3,K!$D$3,IF(C658=4,K!$D$4,IF(C658=5,K!$D$5,IF(C658=6,K!$D$6,IF(C658=7,K!$D$7,IF(C658=8,K!$D$8))))))))</f>
        <v>Maaparandus</v>
      </c>
      <c r="E658" s="12" t="s">
        <v>329</v>
      </c>
      <c r="F658" s="18" t="str">
        <f>LOOKUP(E658,K!$A$1:$B$19)</f>
        <v>Tartu vald</v>
      </c>
      <c r="G658" s="16" t="str">
        <f t="shared" si="56"/>
        <v>PP-531</v>
      </c>
      <c r="H658" s="12" t="s">
        <v>11</v>
      </c>
      <c r="I658" s="14">
        <v>531</v>
      </c>
      <c r="J658" s="1" t="s">
        <v>1545</v>
      </c>
      <c r="K658" s="1" t="s">
        <v>6906</v>
      </c>
      <c r="L658" s="91" t="str">
        <f t="shared" si="57"/>
        <v>15</v>
      </c>
      <c r="M658">
        <v>1966</v>
      </c>
      <c r="N658">
        <v>3</v>
      </c>
      <c r="P658" t="s">
        <v>6907</v>
      </c>
      <c r="Q658">
        <v>1</v>
      </c>
      <c r="R658" t="s">
        <v>995</v>
      </c>
    </row>
    <row r="659" spans="1:45" customFormat="1" ht="12.75" customHeight="1" x14ac:dyDescent="0.2">
      <c r="A659" s="69" t="str">
        <f t="shared" si="58"/>
        <v>15-19</v>
      </c>
      <c r="B659" s="52">
        <v>19</v>
      </c>
      <c r="C659" s="76">
        <v>2</v>
      </c>
      <c r="D659" s="71" t="str">
        <f>IF(C659=1,K!$D$1,IF(C659=2,K!$D$2,IF(C659=3,K!$D$3,IF(C659=4,K!$D$4,IF(C659=5,K!$D$5,IF(C659=6,K!$D$6,IF(C659=7,K!$D$7,IF(C659=8,K!$D$8))))))))</f>
        <v xml:space="preserve">Maaparanduse rek </v>
      </c>
      <c r="E659" s="72" t="s">
        <v>329</v>
      </c>
      <c r="F659" s="18" t="str">
        <f>LOOKUP(E659,K!$A$1:$B$19)</f>
        <v>Tartu vald</v>
      </c>
      <c r="G659" s="74" t="str">
        <f t="shared" si="56"/>
        <v>MS-92</v>
      </c>
      <c r="H659" s="72" t="s">
        <v>1650</v>
      </c>
      <c r="I659" s="70">
        <v>92</v>
      </c>
      <c r="J659" s="75" t="s">
        <v>6908</v>
      </c>
      <c r="K659" s="75" t="s">
        <v>6906</v>
      </c>
      <c r="L659" s="91" t="str">
        <f t="shared" si="57"/>
        <v>15</v>
      </c>
      <c r="M659" s="52">
        <v>1982</v>
      </c>
      <c r="N659" s="52">
        <v>1</v>
      </c>
      <c r="P659" s="52" t="s">
        <v>6909</v>
      </c>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row>
    <row r="660" spans="1:45" customFormat="1" ht="12.75" customHeight="1" x14ac:dyDescent="0.2">
      <c r="A660" s="69" t="str">
        <f t="shared" si="58"/>
        <v>19-20</v>
      </c>
      <c r="B660" s="52">
        <v>20</v>
      </c>
      <c r="C660" s="70">
        <v>1</v>
      </c>
      <c r="D660" s="71" t="str">
        <f>IF(C660=1,K!$D$1,IF(C660=2,K!$D$2,IF(C660=3,K!$D$3,IF(C660=4,K!$D$4,IF(C660=5,K!$D$5,IF(C660=6,K!$D$6,IF(C660=7,K!$D$7,IF(C660=8,K!$D$8))))))))</f>
        <v>Maaparandus</v>
      </c>
      <c r="E660" s="72" t="s">
        <v>333</v>
      </c>
      <c r="F660" s="73" t="str">
        <f>LOOKUP(E660,K!$A$1:$B$19)</f>
        <v>Ülenurme vald</v>
      </c>
      <c r="G660" s="74" t="str">
        <f t="shared" si="56"/>
        <v>PP-958</v>
      </c>
      <c r="H660" s="72" t="s">
        <v>11</v>
      </c>
      <c r="I660" s="70">
        <v>958</v>
      </c>
      <c r="J660" s="75" t="s">
        <v>5229</v>
      </c>
      <c r="K660" s="75" t="s">
        <v>5230</v>
      </c>
      <c r="L660" s="90" t="str">
        <f t="shared" si="57"/>
        <v>19</v>
      </c>
      <c r="M660" s="52">
        <v>1972</v>
      </c>
      <c r="N660" s="52">
        <v>4</v>
      </c>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row>
    <row r="661" spans="1:45" customFormat="1" ht="12.75" customHeight="1" x14ac:dyDescent="0.2">
      <c r="A661" s="69" t="str">
        <f t="shared" si="58"/>
        <v>19-20</v>
      </c>
      <c r="B661" s="52">
        <v>20</v>
      </c>
      <c r="C661" s="76">
        <v>6</v>
      </c>
      <c r="D661" s="71" t="str">
        <f>IF(C661=1,K!$D$1,IF(C661=2,K!$D$2,IF(C661=3,K!$D$3,IF(C661=4,K!$D$4,IF(C661=5,K!$D$5,IF(C661=6,K!$D$6,IF(C661=7,K!$D$7,IF(C661=8,K!$D$8))))))))</f>
        <v>Kultuurtehnikaprojektid</v>
      </c>
      <c r="E661" s="72" t="s">
        <v>333</v>
      </c>
      <c r="F661" s="73" t="str">
        <f>LOOKUP(E661,K!$A$1:$B$19)</f>
        <v>Ülenurme vald</v>
      </c>
      <c r="G661" s="74" t="str">
        <f t="shared" si="56"/>
        <v>U-972</v>
      </c>
      <c r="H661" s="72" t="s">
        <v>2527</v>
      </c>
      <c r="I661" s="70" t="s">
        <v>5234</v>
      </c>
      <c r="J661" s="75" t="s">
        <v>5235</v>
      </c>
      <c r="K661" s="75" t="s">
        <v>5230</v>
      </c>
      <c r="L661" s="90" t="str">
        <f t="shared" si="57"/>
        <v>19</v>
      </c>
      <c r="M661" s="52">
        <v>1971</v>
      </c>
      <c r="N661" s="52">
        <v>9</v>
      </c>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row>
    <row r="662" spans="1:45" customFormat="1" ht="12.75" customHeight="1" x14ac:dyDescent="0.2">
      <c r="A662" s="24" t="str">
        <f t="shared" si="58"/>
        <v>04-20</v>
      </c>
      <c r="B662">
        <v>20</v>
      </c>
      <c r="C662" s="14">
        <v>1</v>
      </c>
      <c r="D662" s="71" t="str">
        <f>IF(C662=1,K!$D$1,IF(C662=2,K!$D$2,IF(C662=3,K!$D$3,IF(C662=4,K!$D$4,IF(C662=5,K!$D$5,IF(C662=6,K!$D$6,IF(C662=7,K!$D$7,IF(C662=8,K!$D$8))))))))</f>
        <v>Maaparandus</v>
      </c>
      <c r="E662" s="12" t="s">
        <v>318</v>
      </c>
      <c r="F662" s="18" t="str">
        <f>LOOKUP(E662,K!$A$1:$B$19)</f>
        <v>Konguta vald</v>
      </c>
      <c r="G662" s="16" t="str">
        <f t="shared" si="56"/>
        <v>PP-474</v>
      </c>
      <c r="H662" s="12" t="s">
        <v>11</v>
      </c>
      <c r="I662" s="14">
        <v>474</v>
      </c>
      <c r="J662" s="1" t="s">
        <v>3385</v>
      </c>
      <c r="K662" s="1" t="s">
        <v>3386</v>
      </c>
      <c r="L662" s="91" t="str">
        <f t="shared" si="57"/>
        <v>04</v>
      </c>
      <c r="M662">
        <v>1965</v>
      </c>
      <c r="N662">
        <v>4</v>
      </c>
    </row>
    <row r="663" spans="1:45" customFormat="1" ht="12.75" customHeight="1" x14ac:dyDescent="0.2">
      <c r="A663" s="24" t="str">
        <f t="shared" si="58"/>
        <v>08-20</v>
      </c>
      <c r="B663">
        <v>20</v>
      </c>
      <c r="C663" s="14">
        <v>2</v>
      </c>
      <c r="D663" s="71" t="str">
        <f>IF(C663=1,K!$D$1,IF(C663=2,K!$D$2,IF(C663=3,K!$D$3,IF(C663=4,K!$D$4,IF(C663=5,K!$D$5,IF(C663=6,K!$D$6,IF(C663=7,K!$D$7,IF(C663=8,K!$D$8))))))))</f>
        <v xml:space="preserve">Maaparanduse rek </v>
      </c>
      <c r="E663" s="12" t="s">
        <v>322</v>
      </c>
      <c r="F663" s="18" t="str">
        <f>LOOKUP(E663,K!$A$1:$B$19)</f>
        <v>Mäksa vald</v>
      </c>
      <c r="G663" s="16" t="str">
        <f t="shared" si="56"/>
        <v>PP-1373</v>
      </c>
      <c r="H663" s="12" t="s">
        <v>11</v>
      </c>
      <c r="I663" s="14">
        <v>1373</v>
      </c>
      <c r="J663" s="1" t="s">
        <v>2473</v>
      </c>
      <c r="K663" s="1" t="s">
        <v>2472</v>
      </c>
      <c r="L663" s="91" t="str">
        <f t="shared" si="57"/>
        <v>08</v>
      </c>
      <c r="M663">
        <v>1981</v>
      </c>
      <c r="N663">
        <v>4</v>
      </c>
    </row>
    <row r="664" spans="1:45" customFormat="1" ht="12.75" customHeight="1" x14ac:dyDescent="0.2">
      <c r="A664" s="24" t="str">
        <f t="shared" si="58"/>
        <v>08-20</v>
      </c>
      <c r="B664">
        <v>20</v>
      </c>
      <c r="C664" s="14">
        <v>1</v>
      </c>
      <c r="D664" s="71" t="str">
        <f>IF(C664=1,K!$D$1,IF(C664=2,K!$D$2,IF(C664=3,K!$D$3,IF(C664=4,K!$D$4,IF(C664=5,K!$D$5,IF(C664=6,K!$D$6,IF(C664=7,K!$D$7,IF(C664=8,K!$D$8))))))))</f>
        <v>Maaparandus</v>
      </c>
      <c r="E664" s="12" t="s">
        <v>322</v>
      </c>
      <c r="F664" s="18" t="str">
        <f>LOOKUP(E664,K!$A$1:$B$19)</f>
        <v>Mäksa vald</v>
      </c>
      <c r="G664" s="16" t="str">
        <f t="shared" si="56"/>
        <v>PP-1374</v>
      </c>
      <c r="H664" s="12" t="s">
        <v>11</v>
      </c>
      <c r="I664" s="14">
        <v>1374</v>
      </c>
      <c r="J664" s="1" t="s">
        <v>2474</v>
      </c>
      <c r="K664" s="1" t="s">
        <v>2472</v>
      </c>
      <c r="L664" s="91" t="str">
        <f t="shared" si="57"/>
        <v>08</v>
      </c>
      <c r="M664">
        <v>1981</v>
      </c>
      <c r="N664">
        <v>9</v>
      </c>
    </row>
    <row r="665" spans="1:45" customFormat="1" ht="12.75" customHeight="1" x14ac:dyDescent="0.2">
      <c r="A665" s="24" t="str">
        <f t="shared" si="58"/>
        <v>14-20</v>
      </c>
      <c r="B665">
        <v>20</v>
      </c>
      <c r="C665" s="14">
        <v>1</v>
      </c>
      <c r="D665" s="71" t="str">
        <f>IF(C665=1,K!$D$1,IF(C665=2,K!$D$2,IF(C665=3,K!$D$3,IF(C665=4,K!$D$4,IF(C665=5,K!$D$5,IF(C665=6,K!$D$6,IF(C665=7,K!$D$7,IF(C665=8,K!$D$8))))))))</f>
        <v>Maaparandus</v>
      </c>
      <c r="E665" s="12" t="s">
        <v>328</v>
      </c>
      <c r="F665" s="18" t="str">
        <f>LOOKUP(E665,K!$A$1:$B$19)</f>
        <v>Rõngu vald</v>
      </c>
      <c r="G665" s="16" t="str">
        <f t="shared" si="56"/>
        <v>PP-1126</v>
      </c>
      <c r="H665" s="12" t="s">
        <v>11</v>
      </c>
      <c r="I665" s="14">
        <v>1126</v>
      </c>
      <c r="J665" s="1" t="s">
        <v>3476</v>
      </c>
      <c r="K665" s="1" t="s">
        <v>3477</v>
      </c>
      <c r="L665" s="91" t="str">
        <f t="shared" si="57"/>
        <v>14</v>
      </c>
      <c r="M665">
        <v>1975</v>
      </c>
      <c r="N665">
        <v>10</v>
      </c>
    </row>
    <row r="666" spans="1:45" customFormat="1" ht="14.25" customHeight="1" x14ac:dyDescent="0.2">
      <c r="A666" s="24" t="str">
        <f t="shared" si="58"/>
        <v>17-20</v>
      </c>
      <c r="B666">
        <v>20</v>
      </c>
      <c r="C666" s="14">
        <v>1</v>
      </c>
      <c r="D666" s="71" t="str">
        <f>IF(C666=1,K!$D$1,IF(C666=2,K!$D$2,IF(C666=3,K!$D$3,IF(C666=4,K!$D$4,IF(C666=5,K!$D$5,IF(C666=6,K!$D$6,IF(C666=7,K!$D$7,IF(C666=8,K!$D$8))))))))</f>
        <v>Maaparandus</v>
      </c>
      <c r="E666" s="12" t="s">
        <v>331</v>
      </c>
      <c r="F666" s="18" t="str">
        <f>LOOKUP(E666,K!$A$1:$B$19)</f>
        <v xml:space="preserve">Vara vald </v>
      </c>
      <c r="G666" s="16" t="str">
        <f t="shared" si="56"/>
        <v>PP-1203</v>
      </c>
      <c r="H666" s="12" t="s">
        <v>11</v>
      </c>
      <c r="I666" s="14">
        <v>1203</v>
      </c>
      <c r="J666" s="26" t="s">
        <v>4944</v>
      </c>
      <c r="K666" s="26" t="s">
        <v>4945</v>
      </c>
      <c r="L666" s="91" t="str">
        <f t="shared" si="57"/>
        <v>17</v>
      </c>
      <c r="M666">
        <v>1977</v>
      </c>
      <c r="N666">
        <v>5</v>
      </c>
    </row>
    <row r="667" spans="1:45" customFormat="1" ht="25.5" customHeight="1" x14ac:dyDescent="0.2">
      <c r="A667" s="24" t="str">
        <f t="shared" si="58"/>
        <v>03-20</v>
      </c>
      <c r="B667">
        <v>20</v>
      </c>
      <c r="C667" s="14">
        <v>1</v>
      </c>
      <c r="D667" s="71" t="str">
        <f>IF(C667=1,K!$D$1,IF(C667=2,K!$D$2,IF(C667=3,K!$D$3,IF(C667=4,K!$D$4,IF(C667=5,K!$D$5,IF(C667=6,K!$D$6,IF(C667=7,K!$D$7,IF(C667=8,K!$D$8))))))))</f>
        <v>Maaparandus</v>
      </c>
      <c r="E667" s="12" t="s">
        <v>317</v>
      </c>
      <c r="F667" s="18" t="str">
        <f>LOOKUP(E667,K!$A$1:$B$19)</f>
        <v>Kambja vald</v>
      </c>
      <c r="G667" s="16" t="str">
        <f t="shared" si="56"/>
        <v>PP-1210</v>
      </c>
      <c r="H667" s="12" t="s">
        <v>11</v>
      </c>
      <c r="I667" s="14">
        <v>1210</v>
      </c>
      <c r="J667" s="1" t="s">
        <v>709</v>
      </c>
      <c r="K667" s="1" t="s">
        <v>2204</v>
      </c>
      <c r="L667" s="91" t="str">
        <f t="shared" si="57"/>
        <v>03</v>
      </c>
      <c r="M667">
        <v>1977</v>
      </c>
      <c r="N667">
        <v>13</v>
      </c>
    </row>
    <row r="668" spans="1:45" customFormat="1" ht="12.75" customHeight="1" x14ac:dyDescent="0.2">
      <c r="A668" s="24" t="str">
        <f t="shared" si="58"/>
        <v>02-20</v>
      </c>
      <c r="B668">
        <v>20</v>
      </c>
      <c r="C668" s="14">
        <v>1</v>
      </c>
      <c r="D668" s="71" t="str">
        <f>IF(C668=1,K!$D$1,IF(C668=2,K!$D$2,IF(C668=3,K!$D$3,IF(C668=4,K!$D$4,IF(C668=5,K!$D$5,IF(C668=6,K!$D$6,IF(C668=7,K!$D$7,IF(C668=8,K!$D$8))))))))</f>
        <v>Maaparandus</v>
      </c>
      <c r="E668" s="12" t="s">
        <v>294</v>
      </c>
      <c r="F668" s="18" t="str">
        <f>LOOKUP(E668,K!$A$1:$B$19)</f>
        <v>Haaslava vald</v>
      </c>
      <c r="G668" s="16" t="str">
        <f t="shared" ref="G668:G694" si="59">CONCATENATE(H668,"-",I668)</f>
        <v>PP-191</v>
      </c>
      <c r="H668" s="12" t="s">
        <v>11</v>
      </c>
      <c r="I668" s="14">
        <v>191</v>
      </c>
      <c r="J668" s="1" t="s">
        <v>2366</v>
      </c>
      <c r="K668" s="1" t="s">
        <v>2259</v>
      </c>
      <c r="L668" s="91" t="str">
        <f t="shared" ref="L668:L694" si="60">E668</f>
        <v>02</v>
      </c>
      <c r="M668">
        <v>1959</v>
      </c>
      <c r="N668">
        <v>12</v>
      </c>
    </row>
    <row r="669" spans="1:45" customFormat="1" ht="12.75" customHeight="1" x14ac:dyDescent="0.2">
      <c r="A669" s="24" t="str">
        <f t="shared" si="58"/>
        <v>02-20</v>
      </c>
      <c r="B669">
        <v>20</v>
      </c>
      <c r="C669" s="14">
        <v>1</v>
      </c>
      <c r="D669" s="71" t="str">
        <f>IF(C669=1,K!$D$1,IF(C669=2,K!$D$2,IF(C669=3,K!$D$3,IF(C669=4,K!$D$4,IF(C669=5,K!$D$5,IF(C669=6,K!$D$6,IF(C669=7,K!$D$7,IF(C669=8,K!$D$8))))))))</f>
        <v>Maaparandus</v>
      </c>
      <c r="E669" s="12" t="s">
        <v>294</v>
      </c>
      <c r="F669" s="18" t="str">
        <f>LOOKUP(E669,K!$A$1:$B$19)</f>
        <v>Haaslava vald</v>
      </c>
      <c r="G669" s="16" t="str">
        <f t="shared" si="59"/>
        <v>PP-186</v>
      </c>
      <c r="H669" s="12" t="s">
        <v>11</v>
      </c>
      <c r="I669" s="14">
        <v>186</v>
      </c>
      <c r="J669" s="1" t="s">
        <v>2367</v>
      </c>
      <c r="K669" s="1" t="s">
        <v>2259</v>
      </c>
      <c r="L669" s="91" t="str">
        <f t="shared" si="60"/>
        <v>02</v>
      </c>
      <c r="M669">
        <v>1960</v>
      </c>
      <c r="N669">
        <v>19</v>
      </c>
    </row>
    <row r="670" spans="1:45" ht="25.5" customHeight="1" x14ac:dyDescent="0.2">
      <c r="A670" s="24" t="str">
        <f t="shared" si="58"/>
        <v>02-20</v>
      </c>
      <c r="B670">
        <v>20</v>
      </c>
      <c r="C670" s="14">
        <v>6</v>
      </c>
      <c r="D670" s="71" t="str">
        <f>IF(C670=1,K!$D$1,IF(C670=2,K!$D$2,IF(C670=3,K!$D$3,IF(C670=4,K!$D$4,IF(C670=5,K!$D$5,IF(C670=6,K!$D$6,IF(C670=7,K!$D$7,IF(C670=8,K!$D$8))))))))</f>
        <v>Kultuurtehnikaprojektid</v>
      </c>
      <c r="E670" s="12" t="s">
        <v>294</v>
      </c>
      <c r="F670" s="18" t="str">
        <f>LOOKUP(E670,K!$A$1:$B$19)</f>
        <v>Haaslava vald</v>
      </c>
      <c r="G670" s="16" t="str">
        <f t="shared" si="59"/>
        <v>MV-1659</v>
      </c>
      <c r="H670" s="12" t="s">
        <v>32</v>
      </c>
      <c r="I670" s="14">
        <v>1659</v>
      </c>
      <c r="J670" s="1" t="s">
        <v>2369</v>
      </c>
      <c r="K670" s="1" t="s">
        <v>2259</v>
      </c>
      <c r="L670" s="91" t="str">
        <f t="shared" si="60"/>
        <v>02</v>
      </c>
      <c r="M670">
        <v>1986</v>
      </c>
      <c r="N670">
        <v>1</v>
      </c>
      <c r="P670"/>
      <c r="Q670"/>
      <c r="R670"/>
      <c r="S670"/>
      <c r="T670"/>
      <c r="U670"/>
      <c r="V670"/>
      <c r="W670"/>
      <c r="X670"/>
      <c r="Y670"/>
      <c r="Z670"/>
      <c r="AA670"/>
      <c r="AB670"/>
      <c r="AC670"/>
      <c r="AD670"/>
      <c r="AE670"/>
      <c r="AF670"/>
      <c r="AG670"/>
      <c r="AH670"/>
      <c r="AI670"/>
      <c r="AJ670"/>
      <c r="AK670"/>
      <c r="AL670"/>
      <c r="AM670"/>
      <c r="AN670"/>
      <c r="AO670"/>
      <c r="AP670"/>
      <c r="AQ670"/>
      <c r="AR670"/>
      <c r="AS670"/>
    </row>
    <row r="671" spans="1:45" ht="25.5" customHeight="1" x14ac:dyDescent="0.2">
      <c r="A671" s="24" t="str">
        <f t="shared" si="58"/>
        <v>08-20</v>
      </c>
      <c r="B671">
        <v>20</v>
      </c>
      <c r="C671" s="14">
        <v>5</v>
      </c>
      <c r="D671" s="71" t="str">
        <f>IF(C671=1,K!$D$1,IF(C671=2,K!$D$2,IF(C671=3,K!$D$3,IF(C671=4,K!$D$4,IF(C671=5,K!$D$5,IF(C671=6,K!$D$6,IF(C671=7,K!$D$7,IF(C671=8,K!$D$8))))))))</f>
        <v>Muud maap.ehit.projektid</v>
      </c>
      <c r="E671" s="12" t="s">
        <v>322</v>
      </c>
      <c r="F671" s="18" t="str">
        <f>LOOKUP(E671,K!$A$1:$B$19)</f>
        <v>Mäksa vald</v>
      </c>
      <c r="G671" s="16" t="str">
        <f t="shared" si="59"/>
        <v>MV-1792</v>
      </c>
      <c r="H671" s="12" t="s">
        <v>32</v>
      </c>
      <c r="I671" s="14">
        <v>1792</v>
      </c>
      <c r="J671" s="1" t="s">
        <v>2471</v>
      </c>
      <c r="K671" s="1" t="s">
        <v>2472</v>
      </c>
      <c r="L671" s="91" t="str">
        <f t="shared" si="60"/>
        <v>08</v>
      </c>
      <c r="M671">
        <v>1988</v>
      </c>
      <c r="N671">
        <v>0</v>
      </c>
      <c r="P671"/>
      <c r="Q671"/>
      <c r="R671"/>
      <c r="S671"/>
      <c r="T671"/>
      <c r="U671"/>
      <c r="V671"/>
      <c r="W671"/>
      <c r="X671"/>
      <c r="Y671"/>
      <c r="Z671"/>
      <c r="AA671"/>
      <c r="AB671"/>
      <c r="AC671"/>
      <c r="AD671"/>
      <c r="AE671"/>
      <c r="AF671"/>
      <c r="AG671"/>
      <c r="AH671"/>
      <c r="AI671"/>
      <c r="AJ671"/>
      <c r="AK671"/>
      <c r="AL671"/>
      <c r="AM671"/>
      <c r="AN671"/>
      <c r="AO671"/>
      <c r="AP671"/>
      <c r="AQ671"/>
      <c r="AR671"/>
      <c r="AS671"/>
    </row>
    <row r="672" spans="1:45" customFormat="1" ht="12.75" customHeight="1" x14ac:dyDescent="0.2">
      <c r="A672" s="24" t="str">
        <f t="shared" si="58"/>
        <v>06-20</v>
      </c>
      <c r="B672">
        <v>20</v>
      </c>
      <c r="C672" s="14">
        <v>6</v>
      </c>
      <c r="D672" s="71" t="str">
        <f>IF(C672=1,K!$D$1,IF(C672=2,K!$D$2,IF(C672=3,K!$D$3,IF(C672=4,K!$D$4,IF(C672=5,K!$D$5,IF(C672=6,K!$D$6,IF(C672=7,K!$D$7,IF(C672=8,K!$D$8))))))))</f>
        <v>Kultuurtehnikaprojektid</v>
      </c>
      <c r="E672" s="12" t="s">
        <v>320</v>
      </c>
      <c r="F672" s="18" t="str">
        <f>LOOKUP(E672,K!$A$1:$B$19)</f>
        <v>Luunja vald</v>
      </c>
      <c r="G672" s="16" t="str">
        <f t="shared" si="59"/>
        <v>MV-1723</v>
      </c>
      <c r="H672" s="12" t="s">
        <v>32</v>
      </c>
      <c r="I672" s="14">
        <v>1723</v>
      </c>
      <c r="J672" s="1" t="s">
        <v>3045</v>
      </c>
      <c r="K672" s="1" t="s">
        <v>3040</v>
      </c>
      <c r="L672" s="91" t="str">
        <f t="shared" si="60"/>
        <v>06</v>
      </c>
      <c r="M672">
        <v>1987</v>
      </c>
      <c r="N672">
        <v>2</v>
      </c>
    </row>
    <row r="673" spans="1:16" customFormat="1" ht="12.75" customHeight="1" x14ac:dyDescent="0.2">
      <c r="A673" s="24" t="str">
        <f t="shared" si="58"/>
        <v>06-20</v>
      </c>
      <c r="B673">
        <v>20</v>
      </c>
      <c r="C673" s="14">
        <v>1</v>
      </c>
      <c r="D673" s="71" t="str">
        <f>IF(C673=1,K!$D$1,IF(C673=2,K!$D$2,IF(C673=3,K!$D$3,IF(C673=4,K!$D$4,IF(C673=5,K!$D$5,IF(C673=6,K!$D$6,IF(C673=7,K!$D$7,IF(C673=8,K!$D$8))))))))</f>
        <v>Maaparandus</v>
      </c>
      <c r="E673" s="12" t="s">
        <v>320</v>
      </c>
      <c r="F673" s="18" t="str">
        <f>LOOKUP(E673,K!$A$1:$B$19)</f>
        <v>Luunja vald</v>
      </c>
      <c r="G673" s="16" t="str">
        <f t="shared" si="59"/>
        <v>PP-976</v>
      </c>
      <c r="H673" s="12" t="s">
        <v>11</v>
      </c>
      <c r="I673" s="14">
        <v>976</v>
      </c>
      <c r="J673" s="1" t="s">
        <v>3039</v>
      </c>
      <c r="K673" s="1" t="s">
        <v>3040</v>
      </c>
      <c r="L673" s="91" t="str">
        <f t="shared" si="60"/>
        <v>06</v>
      </c>
      <c r="M673">
        <v>1973</v>
      </c>
      <c r="N673">
        <v>7</v>
      </c>
    </row>
    <row r="674" spans="1:16" customFormat="1" ht="12.75" customHeight="1" x14ac:dyDescent="0.2">
      <c r="A674" s="24" t="str">
        <f t="shared" si="58"/>
        <v>01-20</v>
      </c>
      <c r="B674">
        <v>20</v>
      </c>
      <c r="C674" s="14">
        <v>1</v>
      </c>
      <c r="D674" s="71" t="str">
        <f>IF(C674=1,K!$D$1,IF(C674=2,K!$D$2,IF(C674=3,K!$D$3,IF(C674=4,K!$D$4,IF(C674=5,K!$D$5,IF(C674=6,K!$D$6,IF(C674=7,K!$D$7,IF(C674=8,K!$D$8))))))))</f>
        <v>Maaparandus</v>
      </c>
      <c r="E674" s="12" t="s">
        <v>291</v>
      </c>
      <c r="F674" s="18" t="str">
        <f>LOOKUP(E674,K!$A$1:$B$19)</f>
        <v>Alatskivi vald</v>
      </c>
      <c r="G674" s="16" t="str">
        <f t="shared" si="59"/>
        <v>MV-192</v>
      </c>
      <c r="H674" s="12" t="s">
        <v>32</v>
      </c>
      <c r="I674" s="14">
        <v>192</v>
      </c>
      <c r="J674" s="1" t="s">
        <v>1763</v>
      </c>
      <c r="K674" s="1" t="s">
        <v>1764</v>
      </c>
      <c r="L674" s="91" t="str">
        <f t="shared" si="60"/>
        <v>01</v>
      </c>
      <c r="M674">
        <v>1960</v>
      </c>
      <c r="N674">
        <v>5</v>
      </c>
    </row>
    <row r="675" spans="1:16" customFormat="1" ht="25.5" customHeight="1" x14ac:dyDescent="0.2">
      <c r="A675" s="24" t="str">
        <f t="shared" si="58"/>
        <v>01-20</v>
      </c>
      <c r="B675">
        <v>20</v>
      </c>
      <c r="C675" s="14">
        <v>1</v>
      </c>
      <c r="D675" s="71" t="str">
        <f>IF(C675=1,K!$D$1,IF(C675=2,K!$D$2,IF(C675=3,K!$D$3,IF(C675=4,K!$D$4,IF(C675=5,K!$D$5,IF(C675=6,K!$D$6,IF(C675=7,K!$D$7,IF(C675=8,K!$D$8))))))))</f>
        <v>Maaparandus</v>
      </c>
      <c r="E675" s="12" t="s">
        <v>291</v>
      </c>
      <c r="F675" s="18" t="str">
        <f>LOOKUP(E675,K!$A$1:$B$19)</f>
        <v>Alatskivi vald</v>
      </c>
      <c r="G675" s="16" t="str">
        <f t="shared" si="59"/>
        <v>MV-606</v>
      </c>
      <c r="H675" s="12" t="s">
        <v>32</v>
      </c>
      <c r="I675" s="14">
        <v>606</v>
      </c>
      <c r="J675" s="1" t="s">
        <v>1765</v>
      </c>
      <c r="K675" s="1" t="s">
        <v>1764</v>
      </c>
      <c r="L675" s="91" t="str">
        <f t="shared" si="60"/>
        <v>01</v>
      </c>
      <c r="M675">
        <v>1967</v>
      </c>
      <c r="N675">
        <v>3</v>
      </c>
      <c r="O675">
        <v>1</v>
      </c>
      <c r="P675" t="s">
        <v>977</v>
      </c>
    </row>
    <row r="676" spans="1:16" customFormat="1" ht="12.75" customHeight="1" x14ac:dyDescent="0.2">
      <c r="A676" s="24" t="str">
        <f t="shared" si="58"/>
        <v>18-20</v>
      </c>
      <c r="B676">
        <v>20</v>
      </c>
      <c r="C676" s="14">
        <v>1</v>
      </c>
      <c r="D676" s="71" t="str">
        <f>IF(C676=1,K!$D$1,IF(C676=2,K!$D$2,IF(C676=3,K!$D$3,IF(C676=4,K!$D$4,IF(C676=5,K!$D$5,IF(C676=6,K!$D$6,IF(C676=7,K!$D$7,IF(C676=8,K!$D$8))))))))</f>
        <v>Maaparandus</v>
      </c>
      <c r="E676" s="12" t="s">
        <v>332</v>
      </c>
      <c r="F676" s="18" t="str">
        <f>LOOKUP(E676,K!$A$1:$B$19)</f>
        <v>Võnnu vald</v>
      </c>
      <c r="G676" s="16" t="str">
        <f t="shared" si="59"/>
        <v>MV-261</v>
      </c>
      <c r="H676" s="12" t="s">
        <v>32</v>
      </c>
      <c r="I676" s="14">
        <v>261</v>
      </c>
      <c r="J676" s="1" t="s">
        <v>2707</v>
      </c>
      <c r="K676" s="1" t="s">
        <v>2704</v>
      </c>
      <c r="L676" s="91" t="str">
        <f t="shared" si="60"/>
        <v>18</v>
      </c>
      <c r="M676">
        <v>1961</v>
      </c>
      <c r="N676">
        <v>5</v>
      </c>
    </row>
    <row r="677" spans="1:16" customFormat="1" ht="12.75" customHeight="1" x14ac:dyDescent="0.2">
      <c r="A677" s="24" t="str">
        <f t="shared" si="58"/>
        <v>17-20</v>
      </c>
      <c r="B677">
        <v>20</v>
      </c>
      <c r="C677" s="14">
        <v>1</v>
      </c>
      <c r="D677" s="71" t="str">
        <f>IF(C677=1,K!$D$1,IF(C677=2,K!$D$2,IF(C677=3,K!$D$3,IF(C677=4,K!$D$4,IF(C677=5,K!$D$5,IF(C677=6,K!$D$6,IF(C677=7,K!$D$7,IF(C677=8,K!$D$8))))))))</f>
        <v>Maaparandus</v>
      </c>
      <c r="E677" s="12" t="s">
        <v>331</v>
      </c>
      <c r="F677" s="18" t="str">
        <f>LOOKUP(E677,K!$A$1:$B$19)</f>
        <v xml:space="preserve">Vara vald </v>
      </c>
      <c r="G677" s="16" t="str">
        <f t="shared" si="59"/>
        <v>MV-269</v>
      </c>
      <c r="H677" s="12" t="s">
        <v>32</v>
      </c>
      <c r="I677" s="14">
        <v>269</v>
      </c>
      <c r="J677" s="26" t="s">
        <v>4946</v>
      </c>
      <c r="K677" s="26" t="s">
        <v>4945</v>
      </c>
      <c r="L677" s="91" t="str">
        <f t="shared" si="60"/>
        <v>17</v>
      </c>
      <c r="M677">
        <v>1961</v>
      </c>
      <c r="N677">
        <v>3</v>
      </c>
    </row>
    <row r="678" spans="1:16" customFormat="1" ht="12.75" customHeight="1" x14ac:dyDescent="0.2">
      <c r="A678" s="24" t="str">
        <f t="shared" si="58"/>
        <v>08-20</v>
      </c>
      <c r="B678">
        <v>20</v>
      </c>
      <c r="C678" s="9">
        <v>1</v>
      </c>
      <c r="D678" s="71" t="str">
        <f>IF(C678=1,K!$D$1,IF(C678=2,K!$D$2,IF(C678=3,K!$D$3,IF(C678=4,K!$D$4,IF(C678=5,K!$D$5,IF(C678=6,K!$D$6,IF(C678=7,K!$D$7,IF(C678=8,K!$D$8))))))))</f>
        <v>Maaparandus</v>
      </c>
      <c r="E678" s="12" t="s">
        <v>322</v>
      </c>
      <c r="F678" s="18" t="str">
        <f>LOOKUP(E678,K!$A$1:$B$19)</f>
        <v>Mäksa vald</v>
      </c>
      <c r="G678" s="16" t="str">
        <f t="shared" si="59"/>
        <v>PP-1372</v>
      </c>
      <c r="H678" s="12" t="s">
        <v>11</v>
      </c>
      <c r="I678" s="14" t="s">
        <v>2470</v>
      </c>
      <c r="J678" s="1" t="s">
        <v>2479</v>
      </c>
      <c r="K678" s="1" t="s">
        <v>2472</v>
      </c>
      <c r="L678" s="91" t="str">
        <f t="shared" si="60"/>
        <v>08</v>
      </c>
      <c r="M678">
        <v>1981</v>
      </c>
      <c r="N678">
        <v>35</v>
      </c>
    </row>
    <row r="679" spans="1:16" customFormat="1" ht="12.75" customHeight="1" x14ac:dyDescent="0.2">
      <c r="A679" s="24" t="str">
        <f t="shared" si="58"/>
        <v>18-20</v>
      </c>
      <c r="B679">
        <v>20</v>
      </c>
      <c r="C679" s="9">
        <v>2</v>
      </c>
      <c r="D679" s="71" t="str">
        <f>IF(C679=1,K!$D$1,IF(C679=2,K!$D$2,IF(C679=3,K!$D$3,IF(C679=4,K!$D$4,IF(C679=5,K!$D$5,IF(C679=6,K!$D$6,IF(C679=7,K!$D$7,IF(C679=8,K!$D$8))))))))</f>
        <v xml:space="preserve">Maaparanduse rek </v>
      </c>
      <c r="E679" s="12" t="s">
        <v>332</v>
      </c>
      <c r="F679" s="18" t="str">
        <f>LOOKUP(E679,K!$A$1:$B$19)</f>
        <v>Võnnu vald</v>
      </c>
      <c r="G679" s="16" t="str">
        <f t="shared" si="59"/>
        <v>MS-199</v>
      </c>
      <c r="H679" s="12" t="s">
        <v>1650</v>
      </c>
      <c r="I679" s="14" t="s">
        <v>2709</v>
      </c>
      <c r="J679" s="1" t="s">
        <v>2710</v>
      </c>
      <c r="K679" s="1" t="s">
        <v>2704</v>
      </c>
      <c r="L679" s="91" t="str">
        <f t="shared" si="60"/>
        <v>18</v>
      </c>
      <c r="M679">
        <v>1987</v>
      </c>
      <c r="N679">
        <v>2</v>
      </c>
    </row>
    <row r="680" spans="1:16" customFormat="1" ht="12.75" customHeight="1" x14ac:dyDescent="0.2">
      <c r="A680" s="24" t="str">
        <f t="shared" si="58"/>
        <v>12-20</v>
      </c>
      <c r="B680">
        <v>20</v>
      </c>
      <c r="C680" s="9">
        <v>2</v>
      </c>
      <c r="D680" s="71" t="str">
        <f>IF(C680=1,K!$D$1,IF(C680=2,K!$D$2,IF(C680=3,K!$D$3,IF(C680=4,K!$D$4,IF(C680=5,K!$D$5,IF(C680=6,K!$D$6,IF(C680=7,K!$D$7,IF(C680=8,K!$D$8))))))))</f>
        <v xml:space="preserve">Maaparanduse rek </v>
      </c>
      <c r="E680" s="12" t="s">
        <v>326</v>
      </c>
      <c r="F680" s="18" t="str">
        <f>LOOKUP(E680,K!$A$1:$B$19)</f>
        <v>Puhja vald</v>
      </c>
      <c r="G680" s="16" t="str">
        <f t="shared" si="59"/>
        <v>MS-208</v>
      </c>
      <c r="H680" s="12" t="s">
        <v>1650</v>
      </c>
      <c r="I680" s="14" t="s">
        <v>3896</v>
      </c>
      <c r="J680" s="1" t="s">
        <v>3897</v>
      </c>
      <c r="K680" s="1" t="s">
        <v>3895</v>
      </c>
      <c r="L680" s="91" t="str">
        <f t="shared" si="60"/>
        <v>12</v>
      </c>
      <c r="M680">
        <v>1988</v>
      </c>
      <c r="N680">
        <v>1</v>
      </c>
    </row>
    <row r="681" spans="1:16" customFormat="1" ht="12.75" customHeight="1" x14ac:dyDescent="0.2">
      <c r="A681" s="24" t="str">
        <f t="shared" si="58"/>
        <v>12-20</v>
      </c>
      <c r="B681">
        <v>20</v>
      </c>
      <c r="C681" s="9">
        <v>1</v>
      </c>
      <c r="D681" s="71" t="str">
        <f>IF(C681=1,K!$D$1,IF(C681=2,K!$D$2,IF(C681=3,K!$D$3,IF(C681=4,K!$D$4,IF(C681=5,K!$D$5,IF(C681=6,K!$D$6,IF(C681=7,K!$D$7,IF(C681=8,K!$D$8))))))))</f>
        <v>Maaparandus</v>
      </c>
      <c r="E681" s="12" t="s">
        <v>326</v>
      </c>
      <c r="F681" s="18" t="str">
        <f>LOOKUP(E681,K!$A$1:$B$19)</f>
        <v>Puhja vald</v>
      </c>
      <c r="G681" s="16" t="str">
        <f t="shared" si="59"/>
        <v>PP-761</v>
      </c>
      <c r="H681" s="12" t="s">
        <v>11</v>
      </c>
      <c r="I681" s="14" t="s">
        <v>3899</v>
      </c>
      <c r="J681" s="1" t="s">
        <v>3900</v>
      </c>
      <c r="K681" s="1" t="s">
        <v>3895</v>
      </c>
      <c r="L681" s="91" t="str">
        <f t="shared" si="60"/>
        <v>12</v>
      </c>
      <c r="M681">
        <v>1970</v>
      </c>
      <c r="N681">
        <v>5</v>
      </c>
    </row>
    <row r="682" spans="1:16" customFormat="1" ht="12.75" customHeight="1" x14ac:dyDescent="0.2">
      <c r="A682" s="24" t="str">
        <f t="shared" si="58"/>
        <v>13-20</v>
      </c>
      <c r="B682">
        <v>20</v>
      </c>
      <c r="C682" s="9">
        <v>2</v>
      </c>
      <c r="D682" s="71" t="str">
        <f>IF(C682=1,K!$D$1,IF(C682=2,K!$D$2,IF(C682=3,K!$D$3,IF(C682=4,K!$D$4,IF(C682=5,K!$D$5,IF(C682=6,K!$D$6,IF(C682=7,K!$D$7,IF(C682=8,K!$D$8))))))))</f>
        <v xml:space="preserve">Maaparanduse rek </v>
      </c>
      <c r="E682" s="12" t="s">
        <v>327</v>
      </c>
      <c r="F682" s="18" t="str">
        <f>LOOKUP(E682,K!$A$1:$B$19)</f>
        <v>Rannu vald</v>
      </c>
      <c r="G682" s="16" t="str">
        <f t="shared" si="59"/>
        <v>PK-156</v>
      </c>
      <c r="H682" s="12" t="s">
        <v>34</v>
      </c>
      <c r="I682" s="14" t="s">
        <v>4134</v>
      </c>
      <c r="J682" s="1" t="s">
        <v>4188</v>
      </c>
      <c r="K682" s="1" t="s">
        <v>3977</v>
      </c>
      <c r="L682" s="91" t="str">
        <f t="shared" si="60"/>
        <v>13</v>
      </c>
      <c r="M682">
        <v>1962</v>
      </c>
      <c r="N682">
        <v>4</v>
      </c>
    </row>
    <row r="683" spans="1:16" customFormat="1" ht="12.75" customHeight="1" x14ac:dyDescent="0.2">
      <c r="A683" s="24" t="str">
        <f t="shared" si="58"/>
        <v>13-20</v>
      </c>
      <c r="B683">
        <v>20</v>
      </c>
      <c r="C683" s="9">
        <v>2</v>
      </c>
      <c r="D683" s="71" t="str">
        <f>IF(C683=1,K!$D$1,IF(C683=2,K!$D$2,IF(C683=3,K!$D$3,IF(C683=4,K!$D$4,IF(C683=5,K!$D$5,IF(C683=6,K!$D$6,IF(C683=7,K!$D$7,IF(C683=8,K!$D$8))))))))</f>
        <v xml:space="preserve">Maaparanduse rek </v>
      </c>
      <c r="E683" s="12" t="s">
        <v>327</v>
      </c>
      <c r="F683" s="18" t="str">
        <f>LOOKUP(E683,K!$A$1:$B$19)</f>
        <v>Rannu vald</v>
      </c>
      <c r="G683" s="16" t="str">
        <f t="shared" si="59"/>
        <v>KR-47a</v>
      </c>
      <c r="H683" s="12" t="s">
        <v>37</v>
      </c>
      <c r="I683" s="14" t="s">
        <v>4192</v>
      </c>
      <c r="J683" s="1" t="s">
        <v>4190</v>
      </c>
      <c r="K683" s="1" t="s">
        <v>3977</v>
      </c>
      <c r="L683" s="91" t="str">
        <f t="shared" si="60"/>
        <v>13</v>
      </c>
      <c r="M683">
        <v>1968</v>
      </c>
      <c r="N683">
        <v>2</v>
      </c>
      <c r="O683">
        <v>1</v>
      </c>
      <c r="P683" t="s">
        <v>998</v>
      </c>
    </row>
    <row r="684" spans="1:16" customFormat="1" ht="12.75" customHeight="1" x14ac:dyDescent="0.2">
      <c r="A684" s="24" t="str">
        <f t="shared" si="58"/>
        <v>13-20</v>
      </c>
      <c r="B684">
        <v>20</v>
      </c>
      <c r="C684" s="9">
        <v>2</v>
      </c>
      <c r="D684" s="71" t="str">
        <f>IF(C684=1,K!$D$1,IF(C684=2,K!$D$2,IF(C684=3,K!$D$3,IF(C684=4,K!$D$4,IF(C684=5,K!$D$5,IF(C684=6,K!$D$6,IF(C684=7,K!$D$7,IF(C684=8,K!$D$8))))))))</f>
        <v xml:space="preserve">Maaparanduse rek </v>
      </c>
      <c r="E684" s="12" t="s">
        <v>327</v>
      </c>
      <c r="F684" s="18" t="str">
        <f>LOOKUP(E684,K!$A$1:$B$19)</f>
        <v>Rannu vald</v>
      </c>
      <c r="G684" s="16" t="str">
        <f t="shared" si="59"/>
        <v>KR-47</v>
      </c>
      <c r="H684" s="12" t="s">
        <v>37</v>
      </c>
      <c r="I684" s="14" t="s">
        <v>1919</v>
      </c>
      <c r="J684" s="1" t="s">
        <v>4193</v>
      </c>
      <c r="K684" s="1" t="s">
        <v>3977</v>
      </c>
      <c r="L684" s="91" t="str">
        <f t="shared" si="60"/>
        <v>13</v>
      </c>
      <c r="M684">
        <v>1967</v>
      </c>
      <c r="N684">
        <v>2</v>
      </c>
    </row>
    <row r="685" spans="1:16" customFormat="1" ht="12.75" customHeight="1" x14ac:dyDescent="0.2">
      <c r="A685" s="24" t="str">
        <f t="shared" si="58"/>
        <v>13-20</v>
      </c>
      <c r="B685">
        <v>20</v>
      </c>
      <c r="C685" s="9">
        <v>2</v>
      </c>
      <c r="D685" s="71" t="str">
        <f>IF(C685=1,K!$D$1,IF(C685=2,K!$D$2,IF(C685=3,K!$D$3,IF(C685=4,K!$D$4,IF(C685=5,K!$D$5,IF(C685=6,K!$D$6,IF(C685=7,K!$D$7,IF(C685=8,K!$D$8))))))))</f>
        <v xml:space="preserve">Maaparanduse rek </v>
      </c>
      <c r="E685" s="12" t="s">
        <v>327</v>
      </c>
      <c r="F685" s="18" t="str">
        <f>LOOKUP(E685,K!$A$1:$B$19)</f>
        <v>Rannu vald</v>
      </c>
      <c r="G685" s="16" t="str">
        <f t="shared" si="59"/>
        <v>MS-218</v>
      </c>
      <c r="H685" s="12" t="s">
        <v>1650</v>
      </c>
      <c r="I685" s="14" t="s">
        <v>4194</v>
      </c>
      <c r="J685" s="1" t="s">
        <v>4195</v>
      </c>
      <c r="K685" s="1" t="s">
        <v>3977</v>
      </c>
      <c r="L685" s="91" t="str">
        <f t="shared" si="60"/>
        <v>13</v>
      </c>
      <c r="M685">
        <v>1988</v>
      </c>
      <c r="N685">
        <v>10</v>
      </c>
    </row>
    <row r="686" spans="1:16" customFormat="1" ht="12.75" customHeight="1" x14ac:dyDescent="0.2">
      <c r="A686" s="24" t="str">
        <f t="shared" si="58"/>
        <v>09-20</v>
      </c>
      <c r="B686">
        <v>20</v>
      </c>
      <c r="C686" s="9">
        <v>5</v>
      </c>
      <c r="D686" s="71" t="str">
        <f>IF(C686=1,K!$D$1,IF(C686=2,K!$D$2,IF(C686=3,K!$D$3,IF(C686=4,K!$D$4,IF(C686=5,K!$D$5,IF(C686=6,K!$D$6,IF(C686=7,K!$D$7,IF(C686=8,K!$D$8))))))))</f>
        <v>Muud maap.ehit.projektid</v>
      </c>
      <c r="E686" s="12" t="s">
        <v>323</v>
      </c>
      <c r="F686" s="18" t="str">
        <f>LOOKUP(E686,K!$A$1:$B$19)</f>
        <v>Nõo vald</v>
      </c>
      <c r="G686" s="16" t="str">
        <f t="shared" si="59"/>
        <v>MS-59</v>
      </c>
      <c r="H686" s="12" t="s">
        <v>1650</v>
      </c>
      <c r="I686" s="14" t="s">
        <v>4326</v>
      </c>
      <c r="J686" s="1" t="s">
        <v>4327</v>
      </c>
      <c r="K686" s="1" t="s">
        <v>4323</v>
      </c>
      <c r="L686" s="91" t="str">
        <f t="shared" si="60"/>
        <v>09</v>
      </c>
      <c r="M686">
        <v>1980</v>
      </c>
      <c r="N686">
        <v>1</v>
      </c>
      <c r="P686">
        <v>76261</v>
      </c>
    </row>
    <row r="687" spans="1:16" customFormat="1" ht="12.75" customHeight="1" x14ac:dyDescent="0.2">
      <c r="A687" s="24" t="str">
        <f t="shared" si="58"/>
        <v>09-20</v>
      </c>
      <c r="B687">
        <v>20</v>
      </c>
      <c r="C687" s="9">
        <v>1</v>
      </c>
      <c r="D687" s="71" t="str">
        <f>IF(C687=1,K!$D$1,IF(C687=2,K!$D$2,IF(C687=3,K!$D$3,IF(C687=4,K!$D$4,IF(C687=5,K!$D$5,IF(C687=6,K!$D$6,IF(C687=7,K!$D$7,IF(C687=8,K!$D$8))))))))</f>
        <v>Maaparandus</v>
      </c>
      <c r="E687" s="12" t="s">
        <v>323</v>
      </c>
      <c r="F687" s="18" t="str">
        <f>LOOKUP(E687,K!$A$1:$B$19)</f>
        <v>Nõo vald</v>
      </c>
      <c r="G687" s="16" t="str">
        <f t="shared" si="59"/>
        <v>PP-1241</v>
      </c>
      <c r="H687" s="12" t="s">
        <v>11</v>
      </c>
      <c r="I687" s="14" t="s">
        <v>4329</v>
      </c>
      <c r="J687" s="1" t="s">
        <v>4330</v>
      </c>
      <c r="K687" s="1" t="s">
        <v>4323</v>
      </c>
      <c r="L687" s="91" t="str">
        <f t="shared" si="60"/>
        <v>09</v>
      </c>
      <c r="M687">
        <v>1978</v>
      </c>
      <c r="N687">
        <v>13</v>
      </c>
      <c r="O687">
        <v>1</v>
      </c>
      <c r="P687" t="s">
        <v>994</v>
      </c>
    </row>
    <row r="688" spans="1:16" customFormat="1" x14ac:dyDescent="0.2">
      <c r="A688" s="24" t="str">
        <f t="shared" si="58"/>
        <v>09-20</v>
      </c>
      <c r="B688">
        <v>20</v>
      </c>
      <c r="C688" s="9">
        <v>2</v>
      </c>
      <c r="D688" s="71" t="str">
        <f>IF(C688=1,K!$D$1,IF(C688=2,K!$D$2,IF(C688=3,K!$D$3,IF(C688=4,K!$D$4,IF(C688=5,K!$D$5,IF(C688=6,K!$D$6,IF(C688=7,K!$D$7,IF(C688=8,K!$D$8))))))))</f>
        <v xml:space="preserve">Maaparanduse rek </v>
      </c>
      <c r="E688" s="12" t="s">
        <v>323</v>
      </c>
      <c r="F688" s="18" t="str">
        <f>LOOKUP(E688,K!$A$1:$B$19)</f>
        <v>Nõo vald</v>
      </c>
      <c r="G688" s="16" t="str">
        <f t="shared" si="59"/>
        <v>KR-15</v>
      </c>
      <c r="H688" s="12" t="s">
        <v>37</v>
      </c>
      <c r="I688" s="14" t="s">
        <v>329</v>
      </c>
      <c r="J688" s="1" t="s">
        <v>4333</v>
      </c>
      <c r="K688" s="1" t="s">
        <v>4323</v>
      </c>
      <c r="L688" s="91" t="str">
        <f t="shared" si="60"/>
        <v>09</v>
      </c>
      <c r="M688">
        <v>1964</v>
      </c>
      <c r="N688">
        <v>2</v>
      </c>
      <c r="O688">
        <v>1</v>
      </c>
    </row>
    <row r="689" spans="1:45" customFormat="1" ht="12.75" customHeight="1" x14ac:dyDescent="0.2">
      <c r="A689" s="24" t="str">
        <f t="shared" si="58"/>
        <v>09-20</v>
      </c>
      <c r="B689">
        <v>20</v>
      </c>
      <c r="C689" s="9">
        <v>1</v>
      </c>
      <c r="D689" s="71" t="str">
        <f>IF(C689=1,K!$D$1,IF(C689=2,K!$D$2,IF(C689=3,K!$D$3,IF(C689=4,K!$D$4,IF(C689=5,K!$D$5,IF(C689=6,K!$D$6,IF(C689=7,K!$D$7,IF(C689=8,K!$D$8))))))))</f>
        <v>Maaparandus</v>
      </c>
      <c r="E689" s="12" t="s">
        <v>323</v>
      </c>
      <c r="F689" s="18" t="str">
        <f>LOOKUP(E689,K!$A$1:$B$19)</f>
        <v>Nõo vald</v>
      </c>
      <c r="G689" s="16" t="str">
        <f t="shared" si="59"/>
        <v>PP-384</v>
      </c>
      <c r="H689" s="12" t="s">
        <v>11</v>
      </c>
      <c r="I689" s="14" t="s">
        <v>4335</v>
      </c>
      <c r="J689" s="1" t="s">
        <v>4336</v>
      </c>
      <c r="K689" s="1" t="s">
        <v>4323</v>
      </c>
      <c r="L689" s="91" t="str">
        <f t="shared" si="60"/>
        <v>09</v>
      </c>
      <c r="M689">
        <v>1964</v>
      </c>
      <c r="N689">
        <v>5</v>
      </c>
      <c r="O689">
        <v>1</v>
      </c>
    </row>
    <row r="690" spans="1:45" customFormat="1" ht="12.75" customHeight="1" x14ac:dyDescent="0.2">
      <c r="A690" s="24" t="str">
        <f t="shared" si="58"/>
        <v>17-20</v>
      </c>
      <c r="B690">
        <v>20</v>
      </c>
      <c r="C690" s="9">
        <v>7</v>
      </c>
      <c r="D690" s="71" t="str">
        <f>IF(C690=1,K!$D$1,IF(C690=2,K!$D$2,IF(C690=3,K!$D$3,IF(C690=4,K!$D$4,IF(C690=5,K!$D$5,IF(C690=6,K!$D$6,IF(C690=7,K!$D$7,IF(C690=8,K!$D$8))))))))</f>
        <v>Ehitusgeoloogia aruanne</v>
      </c>
      <c r="E690" s="27" t="s">
        <v>331</v>
      </c>
      <c r="F690" s="18" t="str">
        <f>LOOKUP(E690,K!$A$1:$B$19)</f>
        <v xml:space="preserve">Vara vald </v>
      </c>
      <c r="G690" s="16" t="str">
        <f t="shared" si="59"/>
        <v>PP-1203 HG</v>
      </c>
      <c r="H690" s="27" t="s">
        <v>11</v>
      </c>
      <c r="I690" s="133" t="s">
        <v>4948</v>
      </c>
      <c r="J690" s="26" t="s">
        <v>4947</v>
      </c>
      <c r="K690" s="26" t="s">
        <v>4945</v>
      </c>
      <c r="L690" s="91" t="str">
        <f t="shared" si="60"/>
        <v>17</v>
      </c>
      <c r="M690">
        <v>1977</v>
      </c>
      <c r="N690">
        <v>4</v>
      </c>
    </row>
    <row r="691" spans="1:45" customFormat="1" ht="12.75" customHeight="1" x14ac:dyDescent="0.2">
      <c r="A691" s="24" t="str">
        <f t="shared" si="58"/>
        <v>17-20</v>
      </c>
      <c r="B691">
        <v>20</v>
      </c>
      <c r="C691" s="9">
        <v>7</v>
      </c>
      <c r="D691" s="71" t="str">
        <f>IF(C691=1,K!$D$1,IF(C691=2,K!$D$2,IF(C691=3,K!$D$3,IF(C691=4,K!$D$4,IF(C691=5,K!$D$5,IF(C691=6,K!$D$6,IF(C691=7,K!$D$7,IF(C691=8,K!$D$8))))))))</f>
        <v>Ehitusgeoloogia aruanne</v>
      </c>
      <c r="E691" s="27" t="s">
        <v>331</v>
      </c>
      <c r="F691" s="18" t="str">
        <f>LOOKUP(E691,K!$A$1:$B$19)</f>
        <v xml:space="preserve">Vara vald </v>
      </c>
      <c r="G691" s="16" t="str">
        <f t="shared" si="59"/>
        <v>PP-1204 HG</v>
      </c>
      <c r="H691" s="27" t="s">
        <v>11</v>
      </c>
      <c r="I691" s="133" t="s">
        <v>4949</v>
      </c>
      <c r="J691" s="26" t="s">
        <v>4947</v>
      </c>
      <c r="K691" s="26" t="s">
        <v>4945</v>
      </c>
      <c r="L691" s="91" t="str">
        <f t="shared" si="60"/>
        <v>17</v>
      </c>
      <c r="M691">
        <v>1977</v>
      </c>
      <c r="N691">
        <v>5</v>
      </c>
      <c r="O691">
        <v>1</v>
      </c>
      <c r="P691" t="s">
        <v>997</v>
      </c>
    </row>
    <row r="692" spans="1:45" customFormat="1" ht="12.75" customHeight="1" x14ac:dyDescent="0.2">
      <c r="A692" s="24" t="str">
        <f t="shared" si="58"/>
        <v>15-20</v>
      </c>
      <c r="B692">
        <v>20</v>
      </c>
      <c r="C692" s="14">
        <v>1</v>
      </c>
      <c r="D692" s="71" t="str">
        <f>IF(C692=1,K!$D$1,IF(C692=2,K!$D$2,IF(C692=3,K!$D$3,IF(C692=4,K!$D$4,IF(C692=5,K!$D$5,IF(C692=6,K!$D$6,IF(C692=7,K!$D$7,IF(C692=8,K!$D$8))))))))</f>
        <v>Maaparandus</v>
      </c>
      <c r="E692" s="12" t="s">
        <v>329</v>
      </c>
      <c r="F692" s="18" t="str">
        <f>LOOKUP(E692,K!$A$1:$B$19)</f>
        <v>Tartu vald</v>
      </c>
      <c r="G692" s="16" t="str">
        <f t="shared" si="59"/>
        <v>MV-233</v>
      </c>
      <c r="H692" s="12" t="s">
        <v>32</v>
      </c>
      <c r="I692" s="14">
        <v>233</v>
      </c>
      <c r="J692" s="1" t="s">
        <v>1344</v>
      </c>
      <c r="K692" s="1" t="s">
        <v>6913</v>
      </c>
      <c r="L692" s="91" t="str">
        <f t="shared" si="60"/>
        <v>15</v>
      </c>
      <c r="M692">
        <v>1961</v>
      </c>
      <c r="N692">
        <v>6</v>
      </c>
      <c r="P692" t="s">
        <v>6914</v>
      </c>
    </row>
    <row r="693" spans="1:45" customFormat="1" ht="12.75" customHeight="1" x14ac:dyDescent="0.2">
      <c r="A693" s="24" t="str">
        <f t="shared" si="58"/>
        <v>15-20</v>
      </c>
      <c r="B693">
        <v>20</v>
      </c>
      <c r="C693" s="14">
        <v>1</v>
      </c>
      <c r="D693" s="71" t="str">
        <f>IF(C693=1,K!$D$1,IF(C693=2,K!$D$2,IF(C693=3,K!$D$3,IF(C693=4,K!$D$4,IF(C693=5,K!$D$5,IF(C693=6,K!$D$6,IF(C693=7,K!$D$7,IF(C693=8,K!$D$8))))))))</f>
        <v>Maaparandus</v>
      </c>
      <c r="E693" s="12" t="s">
        <v>329</v>
      </c>
      <c r="F693" s="18" t="str">
        <f>LOOKUP(E693,K!$A$1:$B$19)</f>
        <v>Tartu vald</v>
      </c>
      <c r="G693" s="16" t="str">
        <f t="shared" si="59"/>
        <v>MV-243</v>
      </c>
      <c r="H693" s="12" t="s">
        <v>32</v>
      </c>
      <c r="I693" s="14">
        <v>243</v>
      </c>
      <c r="J693" s="1" t="s">
        <v>1345</v>
      </c>
      <c r="K693" s="1" t="s">
        <v>6913</v>
      </c>
      <c r="L693" s="91" t="str">
        <f t="shared" si="60"/>
        <v>15</v>
      </c>
      <c r="M693">
        <v>1961</v>
      </c>
      <c r="N693">
        <v>4</v>
      </c>
      <c r="P693" t="s">
        <v>6915</v>
      </c>
      <c r="R693" s="30"/>
    </row>
    <row r="694" spans="1:45" customFormat="1" ht="12.75" customHeight="1" x14ac:dyDescent="0.2">
      <c r="A694" s="69" t="str">
        <f t="shared" si="58"/>
        <v>15-20</v>
      </c>
      <c r="B694" s="52">
        <v>20</v>
      </c>
      <c r="C694" s="76">
        <v>1</v>
      </c>
      <c r="D694" s="71" t="str">
        <f>IF(C694=1,K!$D$1,IF(C694=2,K!$D$2,IF(C694=3,K!$D$3,IF(C694=4,K!$D$4,IF(C694=5,K!$D$5,IF(C694=6,K!$D$6,IF(C694=7,K!$D$7,IF(C694=8,K!$D$8))))))))</f>
        <v>Maaparandus</v>
      </c>
      <c r="E694" s="72" t="s">
        <v>329</v>
      </c>
      <c r="F694" s="18" t="str">
        <f>LOOKUP(E694,K!$A$1:$B$19)</f>
        <v>Tartu vald</v>
      </c>
      <c r="G694" s="74" t="str">
        <f t="shared" si="59"/>
        <v>MV-270a</v>
      </c>
      <c r="H694" s="72" t="s">
        <v>32</v>
      </c>
      <c r="I694" s="70" t="s">
        <v>6916</v>
      </c>
      <c r="J694" s="61" t="s">
        <v>6917</v>
      </c>
      <c r="K694" s="75" t="s">
        <v>6913</v>
      </c>
      <c r="L694" s="91" t="str">
        <f t="shared" si="60"/>
        <v>15</v>
      </c>
      <c r="M694" s="52">
        <v>1962</v>
      </c>
      <c r="N694" s="52">
        <v>6</v>
      </c>
      <c r="P694" s="52"/>
      <c r="Q694" s="52"/>
      <c r="R694" s="52"/>
      <c r="S694" s="52"/>
      <c r="T694" s="52"/>
      <c r="U694" s="52"/>
      <c r="V694" s="52"/>
      <c r="W694" s="52"/>
      <c r="X694" s="52"/>
      <c r="Y694" s="52"/>
      <c r="Z694" s="52"/>
      <c r="AA694" s="52"/>
      <c r="AB694" s="52"/>
      <c r="AC694" s="52"/>
      <c r="AD694" s="52"/>
      <c r="AE694" s="52"/>
      <c r="AF694" s="52"/>
      <c r="AG694" s="52"/>
      <c r="AH694" s="52"/>
      <c r="AI694" s="52"/>
      <c r="AJ694" s="52"/>
      <c r="AK694" s="52"/>
      <c r="AL694" s="52"/>
      <c r="AM694" s="52"/>
      <c r="AN694" s="52"/>
      <c r="AO694" s="52"/>
      <c r="AP694" s="52"/>
      <c r="AQ694" s="52"/>
      <c r="AR694" s="52"/>
      <c r="AS694" s="52"/>
    </row>
    <row r="695" spans="1:45" customFormat="1" ht="12.75" customHeight="1" x14ac:dyDescent="0.2">
      <c r="A695" s="69" t="s">
        <v>5240</v>
      </c>
      <c r="B695" s="52">
        <v>21</v>
      </c>
      <c r="C695" s="70">
        <v>7</v>
      </c>
      <c r="D695" s="71" t="str">
        <f>IF(C695=1,K!$D$1,IF(C695=2,K!$D$2,IF(C695=3,K!$D$3,IF(C695=4,K!$D$4,IF(C695=5,K!$D$5,IF(C695=6,K!$D$6,IF(C695=7,K!$D$7,IF(C695=8,K!$D$8))))))))</f>
        <v>Ehitusgeoloogia aruanne</v>
      </c>
      <c r="E695" s="72" t="s">
        <v>333</v>
      </c>
      <c r="F695" s="73" t="s">
        <v>5090</v>
      </c>
      <c r="G695" s="74" t="s">
        <v>5241</v>
      </c>
      <c r="H695" s="72" t="s">
        <v>11</v>
      </c>
      <c r="I695" s="70">
        <v>1349</v>
      </c>
      <c r="J695" s="75" t="s">
        <v>5242</v>
      </c>
      <c r="K695" s="75" t="s">
        <v>5236</v>
      </c>
      <c r="L695" s="90" t="s">
        <v>333</v>
      </c>
      <c r="M695" s="52">
        <v>1980</v>
      </c>
      <c r="N695" s="52">
        <v>8</v>
      </c>
      <c r="P695" s="52"/>
      <c r="Q695" s="52"/>
      <c r="R695" s="52"/>
      <c r="S695" s="52"/>
      <c r="T695" s="52"/>
      <c r="U695" s="52"/>
      <c r="V695" s="52"/>
      <c r="W695" s="52"/>
      <c r="X695" s="52"/>
      <c r="Y695" s="52"/>
      <c r="Z695" s="52"/>
      <c r="AA695" s="52"/>
      <c r="AB695" s="52"/>
      <c r="AC695" s="52"/>
      <c r="AD695" s="52"/>
      <c r="AE695" s="52"/>
      <c r="AF695" s="52"/>
      <c r="AG695" s="52"/>
      <c r="AH695" s="52"/>
      <c r="AI695" s="52"/>
      <c r="AJ695" s="52"/>
      <c r="AK695" s="52"/>
      <c r="AL695" s="52"/>
      <c r="AM695" s="52"/>
      <c r="AN695" s="52"/>
      <c r="AO695" s="52"/>
      <c r="AP695" s="52"/>
      <c r="AQ695" s="52"/>
      <c r="AR695" s="52"/>
      <c r="AS695" s="52"/>
    </row>
    <row r="696" spans="1:45" ht="12.75" customHeight="1" x14ac:dyDescent="0.2">
      <c r="A696" s="69" t="s">
        <v>5240</v>
      </c>
      <c r="B696" s="52">
        <v>21</v>
      </c>
      <c r="C696" s="70">
        <v>7</v>
      </c>
      <c r="D696" s="71" t="str">
        <f>IF(C696=1,K!$D$1,IF(C696=2,K!$D$2,IF(C696=3,K!$D$3,IF(C696=4,K!$D$4,IF(C696=5,K!$D$5,IF(C696=6,K!$D$6,IF(C696=7,K!$D$7,IF(C696=8,K!$D$8))))))))</f>
        <v>Ehitusgeoloogia aruanne</v>
      </c>
      <c r="E696" s="72" t="s">
        <v>333</v>
      </c>
      <c r="F696" s="73" t="s">
        <v>5090</v>
      </c>
      <c r="G696" s="74" t="s">
        <v>5241</v>
      </c>
      <c r="H696" s="72" t="s">
        <v>11</v>
      </c>
      <c r="I696" s="70">
        <v>1349</v>
      </c>
      <c r="J696" s="75" t="s">
        <v>5242</v>
      </c>
      <c r="K696" s="75" t="s">
        <v>5236</v>
      </c>
      <c r="L696" s="90" t="s">
        <v>333</v>
      </c>
      <c r="M696" s="52">
        <v>1980</v>
      </c>
      <c r="N696" s="52">
        <v>4</v>
      </c>
    </row>
    <row r="697" spans="1:45" ht="12.75" customHeight="1" x14ac:dyDescent="0.2">
      <c r="A697" s="69" t="str">
        <f t="shared" ref="A697:A728" si="61">CONCATENATE(E697,"-",B697)</f>
        <v>19-21</v>
      </c>
      <c r="B697" s="52">
        <v>21</v>
      </c>
      <c r="C697" s="70">
        <v>1</v>
      </c>
      <c r="D697" s="71" t="str">
        <f>IF(C697=1,K!$D$1,IF(C697=2,K!$D$2,IF(C697=3,K!$D$3,IF(C697=4,K!$D$4,IF(C697=5,K!$D$5,IF(C697=6,K!$D$6,IF(C697=7,K!$D$7,IF(C697=8,K!$D$8))))))))</f>
        <v>Maaparandus</v>
      </c>
      <c r="E697" s="72" t="s">
        <v>333</v>
      </c>
      <c r="F697" s="73" t="str">
        <f>LOOKUP(E697,K!$A$1:$B$19)</f>
        <v>Ülenurme vald</v>
      </c>
      <c r="G697" s="74" t="str">
        <f t="shared" ref="G697:G728" si="62">CONCATENATE(H697,"-",I697)</f>
        <v>PP-1349</v>
      </c>
      <c r="H697" s="72" t="s">
        <v>11</v>
      </c>
      <c r="I697" s="70">
        <v>1349</v>
      </c>
      <c r="J697" s="75" t="s">
        <v>1071</v>
      </c>
      <c r="K697" s="75" t="s">
        <v>5236</v>
      </c>
      <c r="L697" s="90" t="str">
        <f t="shared" ref="L697:L760" si="63">E697</f>
        <v>19</v>
      </c>
      <c r="M697" s="52">
        <v>1981</v>
      </c>
      <c r="N697" s="52">
        <v>19</v>
      </c>
    </row>
    <row r="698" spans="1:45" customFormat="1" ht="12.75" customHeight="1" x14ac:dyDescent="0.2">
      <c r="A698" s="24" t="str">
        <f t="shared" si="61"/>
        <v>01-21</v>
      </c>
      <c r="B698">
        <v>21</v>
      </c>
      <c r="C698" s="14">
        <v>1</v>
      </c>
      <c r="D698" s="71" t="str">
        <f>IF(C698=1,K!$D$1,IF(C698=2,K!$D$2,IF(C698=3,K!$D$3,IF(C698=4,K!$D$4,IF(C698=5,K!$D$5,IF(C698=6,K!$D$6,IF(C698=7,K!$D$7,IF(C698=8,K!$D$8))))))))</f>
        <v>Maaparandus</v>
      </c>
      <c r="E698" s="12" t="s">
        <v>291</v>
      </c>
      <c r="F698" s="18" t="str">
        <f>LOOKUP(E698,K!$A$1:$B$19)</f>
        <v>Alatskivi vald</v>
      </c>
      <c r="G698" s="16" t="str">
        <f t="shared" si="62"/>
        <v>PP-1304</v>
      </c>
      <c r="H698" s="12" t="s">
        <v>11</v>
      </c>
      <c r="I698" s="14">
        <v>1304</v>
      </c>
      <c r="J698" s="1" t="s">
        <v>1768</v>
      </c>
      <c r="K698" s="1" t="s">
        <v>1769</v>
      </c>
      <c r="L698" s="91" t="str">
        <f t="shared" si="63"/>
        <v>01</v>
      </c>
      <c r="M698">
        <v>1979</v>
      </c>
      <c r="N698">
        <v>15</v>
      </c>
    </row>
    <row r="699" spans="1:45" customFormat="1" ht="12.75" customHeight="1" x14ac:dyDescent="0.2">
      <c r="A699" s="24" t="str">
        <f t="shared" si="61"/>
        <v>18-21</v>
      </c>
      <c r="B699">
        <v>21</v>
      </c>
      <c r="C699" s="14">
        <v>1</v>
      </c>
      <c r="D699" s="71" t="str">
        <f>IF(C699=1,K!$D$1,IF(C699=2,K!$D$2,IF(C699=3,K!$D$3,IF(C699=4,K!$D$4,IF(C699=5,K!$D$5,IF(C699=6,K!$D$6,IF(C699=7,K!$D$7,IF(C699=8,K!$D$8))))))))</f>
        <v>Maaparandus</v>
      </c>
      <c r="E699" s="12" t="s">
        <v>332</v>
      </c>
      <c r="F699" s="18" t="str">
        <f>LOOKUP(E699,K!$A$1:$B$19)</f>
        <v>Võnnu vald</v>
      </c>
      <c r="G699" s="16" t="str">
        <f t="shared" si="62"/>
        <v>PP-96</v>
      </c>
      <c r="H699" s="12" t="s">
        <v>11</v>
      </c>
      <c r="I699" s="14">
        <v>96</v>
      </c>
      <c r="J699" s="1" t="s">
        <v>2727</v>
      </c>
      <c r="K699" s="1" t="s">
        <v>2728</v>
      </c>
      <c r="L699" s="91" t="str">
        <f t="shared" si="63"/>
        <v>18</v>
      </c>
      <c r="M699">
        <v>1958</v>
      </c>
      <c r="N699">
        <v>7</v>
      </c>
    </row>
    <row r="700" spans="1:45" customFormat="1" ht="12.75" customHeight="1" x14ac:dyDescent="0.2">
      <c r="A700" s="24" t="str">
        <f t="shared" si="61"/>
        <v>04-21</v>
      </c>
      <c r="B700">
        <v>21</v>
      </c>
      <c r="C700" s="14">
        <v>1</v>
      </c>
      <c r="D700" s="71" t="str">
        <f>IF(C700=1,K!$D$1,IF(C700=2,K!$D$2,IF(C700=3,K!$D$3,IF(C700=4,K!$D$4,IF(C700=5,K!$D$5,IF(C700=6,K!$D$6,IF(C700=7,K!$D$7,IF(C700=8,K!$D$8))))))))</f>
        <v>Maaparandus</v>
      </c>
      <c r="E700" s="12" t="s">
        <v>318</v>
      </c>
      <c r="F700" s="18" t="str">
        <f>LOOKUP(E700,K!$A$1:$B$19)</f>
        <v>Konguta vald</v>
      </c>
      <c r="G700" s="16" t="str">
        <f t="shared" si="62"/>
        <v>PP-380</v>
      </c>
      <c r="H700" s="12" t="s">
        <v>11</v>
      </c>
      <c r="I700" s="14">
        <v>380</v>
      </c>
      <c r="J700" s="1" t="s">
        <v>3398</v>
      </c>
      <c r="K700" s="1" t="s">
        <v>3399</v>
      </c>
      <c r="L700" s="91" t="str">
        <f t="shared" si="63"/>
        <v>04</v>
      </c>
      <c r="M700">
        <v>1964</v>
      </c>
      <c r="N700">
        <v>6</v>
      </c>
    </row>
    <row r="701" spans="1:45" customFormat="1" ht="12.75" customHeight="1" x14ac:dyDescent="0.2">
      <c r="A701" s="24" t="str">
        <f t="shared" si="61"/>
        <v>03-21</v>
      </c>
      <c r="B701">
        <v>21</v>
      </c>
      <c r="C701" s="14">
        <v>1</v>
      </c>
      <c r="D701" s="71" t="str">
        <f>IF(C701=1,K!$D$1,IF(C701=2,K!$D$2,IF(C701=3,K!$D$3,IF(C701=4,K!$D$4,IF(C701=5,K!$D$5,IF(C701=6,K!$D$6,IF(C701=7,K!$D$7,IF(C701=8,K!$D$8))))))))</f>
        <v>Maaparandus</v>
      </c>
      <c r="E701" s="12" t="s">
        <v>317</v>
      </c>
      <c r="F701" s="18" t="str">
        <f>LOOKUP(E701,K!$A$1:$B$19)</f>
        <v>Kambja vald</v>
      </c>
      <c r="G701" s="16" t="str">
        <f t="shared" si="62"/>
        <v>PP-1297</v>
      </c>
      <c r="H701" s="12" t="s">
        <v>11</v>
      </c>
      <c r="I701" s="14">
        <v>1297</v>
      </c>
      <c r="J701" s="1" t="s">
        <v>2209</v>
      </c>
      <c r="K701" s="1" t="s">
        <v>2208</v>
      </c>
      <c r="L701" s="91" t="str">
        <f t="shared" si="63"/>
        <v>03</v>
      </c>
      <c r="M701">
        <v>1979</v>
      </c>
      <c r="N701">
        <v>20</v>
      </c>
    </row>
    <row r="702" spans="1:45" customFormat="1" ht="12.75" customHeight="1" x14ac:dyDescent="0.2">
      <c r="A702" s="24" t="str">
        <f t="shared" si="61"/>
        <v>14-21</v>
      </c>
      <c r="B702">
        <v>21</v>
      </c>
      <c r="C702" s="14">
        <v>1</v>
      </c>
      <c r="D702" s="71" t="str">
        <f>IF(C702=1,K!$D$1,IF(C702=2,K!$D$2,IF(C702=3,K!$D$3,IF(C702=4,K!$D$4,IF(C702=5,K!$D$5,IF(C702=6,K!$D$6,IF(C702=7,K!$D$7,IF(C702=8,K!$D$8))))))))</f>
        <v>Maaparandus</v>
      </c>
      <c r="E702" s="12" t="s">
        <v>328</v>
      </c>
      <c r="F702" s="18" t="str">
        <f>LOOKUP(E702,K!$A$1:$B$19)</f>
        <v>Rõngu vald</v>
      </c>
      <c r="G702" s="16" t="str">
        <f t="shared" si="62"/>
        <v>PP-240</v>
      </c>
      <c r="H702" s="12" t="s">
        <v>11</v>
      </c>
      <c r="I702" s="14">
        <v>240</v>
      </c>
      <c r="J702" s="1" t="s">
        <v>3490</v>
      </c>
      <c r="K702" s="1" t="s">
        <v>3491</v>
      </c>
      <c r="L702" s="91" t="str">
        <f t="shared" si="63"/>
        <v>14</v>
      </c>
      <c r="M702">
        <v>1961</v>
      </c>
      <c r="N702">
        <v>7</v>
      </c>
    </row>
    <row r="703" spans="1:45" customFormat="1" ht="12.75" customHeight="1" x14ac:dyDescent="0.2">
      <c r="A703" s="24" t="str">
        <f t="shared" si="61"/>
        <v>02-21</v>
      </c>
      <c r="B703">
        <v>21</v>
      </c>
      <c r="C703" s="14">
        <v>1</v>
      </c>
      <c r="D703" s="71" t="str">
        <f>IF(C703=1,K!$D$1,IF(C703=2,K!$D$2,IF(C703=3,K!$D$3,IF(C703=4,K!$D$4,IF(C703=5,K!$D$5,IF(C703=6,K!$D$6,IF(C703=7,K!$D$7,IF(C703=8,K!$D$8))))))))</f>
        <v>Maaparandus</v>
      </c>
      <c r="E703" s="12" t="s">
        <v>294</v>
      </c>
      <c r="F703" s="18" t="str">
        <f>LOOKUP(E703,K!$A$1:$B$19)</f>
        <v>Haaslava vald</v>
      </c>
      <c r="G703" s="16" t="str">
        <f t="shared" si="62"/>
        <v>PP-263</v>
      </c>
      <c r="H703" s="12" t="s">
        <v>11</v>
      </c>
      <c r="I703" s="14">
        <v>263</v>
      </c>
      <c r="J703" s="1" t="s">
        <v>2376</v>
      </c>
      <c r="K703" s="1" t="s">
        <v>2377</v>
      </c>
      <c r="L703" s="91" t="str">
        <f t="shared" si="63"/>
        <v>02</v>
      </c>
      <c r="M703">
        <v>1962</v>
      </c>
      <c r="N703">
        <v>11</v>
      </c>
    </row>
    <row r="704" spans="1:45" customFormat="1" ht="12.75" customHeight="1" x14ac:dyDescent="0.2">
      <c r="A704" s="24" t="str">
        <f t="shared" si="61"/>
        <v>17-21</v>
      </c>
      <c r="B704">
        <v>21</v>
      </c>
      <c r="C704" s="14">
        <v>1</v>
      </c>
      <c r="D704" s="71" t="str">
        <f>IF(C704=1,K!$D$1,IF(C704=2,K!$D$2,IF(C704=3,K!$D$3,IF(C704=4,K!$D$4,IF(C704=5,K!$D$5,IF(C704=6,K!$D$6,IF(C704=7,K!$D$7,IF(C704=8,K!$D$8))))))))</f>
        <v>Maaparandus</v>
      </c>
      <c r="E704" s="12" t="s">
        <v>331</v>
      </c>
      <c r="F704" s="18" t="str">
        <f>LOOKUP(E704,K!$A$1:$B$19)</f>
        <v xml:space="preserve">Vara vald </v>
      </c>
      <c r="G704" s="16" t="str">
        <f t="shared" si="62"/>
        <v>PP-462</v>
      </c>
      <c r="H704" s="12" t="s">
        <v>11</v>
      </c>
      <c r="I704" s="14">
        <v>462</v>
      </c>
      <c r="J704" s="26" t="s">
        <v>1339</v>
      </c>
      <c r="K704" s="1" t="s">
        <v>4955</v>
      </c>
      <c r="L704" s="91" t="str">
        <f t="shared" si="63"/>
        <v>17</v>
      </c>
      <c r="M704">
        <v>1965</v>
      </c>
      <c r="N704">
        <v>5</v>
      </c>
    </row>
    <row r="705" spans="1:45" customFormat="1" ht="12.75" customHeight="1" x14ac:dyDescent="0.2">
      <c r="A705" s="24" t="str">
        <f t="shared" si="61"/>
        <v>17-21</v>
      </c>
      <c r="B705">
        <v>21</v>
      </c>
      <c r="C705" s="14">
        <v>1</v>
      </c>
      <c r="D705" s="71" t="str">
        <f>IF(C705=1,K!$D$1,IF(C705=2,K!$D$2,IF(C705=3,K!$D$3,IF(C705=4,K!$D$4,IF(C705=5,K!$D$5,IF(C705=6,K!$D$6,IF(C705=7,K!$D$7,IF(C705=8,K!$D$8))))))))</f>
        <v>Maaparandus</v>
      </c>
      <c r="E705" s="12" t="s">
        <v>331</v>
      </c>
      <c r="F705" s="18" t="str">
        <f>LOOKUP(E705,K!$A$1:$B$19)</f>
        <v xml:space="preserve">Vara vald </v>
      </c>
      <c r="G705" s="16" t="str">
        <f t="shared" si="62"/>
        <v>PP-466</v>
      </c>
      <c r="H705" s="12" t="s">
        <v>11</v>
      </c>
      <c r="I705" s="14">
        <v>466</v>
      </c>
      <c r="J705" s="1" t="s">
        <v>802</v>
      </c>
      <c r="K705" s="1" t="s">
        <v>4955</v>
      </c>
      <c r="L705" s="91" t="str">
        <f t="shared" si="63"/>
        <v>17</v>
      </c>
      <c r="M705">
        <v>1965</v>
      </c>
      <c r="N705">
        <v>5</v>
      </c>
    </row>
    <row r="706" spans="1:45" customFormat="1" ht="12.75" customHeight="1" x14ac:dyDescent="0.2">
      <c r="A706" s="24" t="str">
        <f t="shared" si="61"/>
        <v>01-21</v>
      </c>
      <c r="B706">
        <v>21</v>
      </c>
      <c r="C706" s="14">
        <v>6</v>
      </c>
      <c r="D706" s="71" t="str">
        <f>IF(C706=1,K!$D$1,IF(C706=2,K!$D$2,IF(C706=3,K!$D$3,IF(C706=4,K!$D$4,IF(C706=5,K!$D$5,IF(C706=6,K!$D$6,IF(C706=7,K!$D$7,IF(C706=8,K!$D$8))))))))</f>
        <v>Kultuurtehnikaprojektid</v>
      </c>
      <c r="E706" s="12" t="s">
        <v>291</v>
      </c>
      <c r="F706" s="18" t="str">
        <f>LOOKUP(E706,K!$A$1:$B$19)</f>
        <v>Alatskivi vald</v>
      </c>
      <c r="G706" s="16" t="str">
        <f t="shared" si="62"/>
        <v>MV-1771</v>
      </c>
      <c r="H706" s="12" t="s">
        <v>32</v>
      </c>
      <c r="I706" s="14">
        <v>1771</v>
      </c>
      <c r="J706" s="1" t="s">
        <v>1770</v>
      </c>
      <c r="K706" s="1" t="s">
        <v>1769</v>
      </c>
      <c r="L706" s="91" t="str">
        <f t="shared" si="63"/>
        <v>01</v>
      </c>
      <c r="M706">
        <v>1988</v>
      </c>
      <c r="N706">
        <v>8</v>
      </c>
    </row>
    <row r="707" spans="1:45" customFormat="1" ht="12.75" customHeight="1" x14ac:dyDescent="0.2">
      <c r="A707" s="24" t="str">
        <f t="shared" si="61"/>
        <v>06-21</v>
      </c>
      <c r="B707">
        <v>21</v>
      </c>
      <c r="C707" s="14">
        <v>2</v>
      </c>
      <c r="D707" s="71" t="str">
        <f>IF(C707=1,K!$D$1,IF(C707=2,K!$D$2,IF(C707=3,K!$D$3,IF(C707=4,K!$D$4,IF(C707=5,K!$D$5,IF(C707=6,K!$D$6,IF(C707=7,K!$D$7,IF(C707=8,K!$D$8))))))))</f>
        <v xml:space="preserve">Maaparanduse rek </v>
      </c>
      <c r="E707" s="12" t="s">
        <v>320</v>
      </c>
      <c r="F707" s="18" t="str">
        <f>LOOKUP(E707,K!$A$1:$B$19)</f>
        <v>Luunja vald</v>
      </c>
      <c r="G707" s="16" t="str">
        <f t="shared" si="62"/>
        <v>PP-1682</v>
      </c>
      <c r="H707" s="12" t="s">
        <v>11</v>
      </c>
      <c r="I707" s="14">
        <v>1682</v>
      </c>
      <c r="J707" s="1" t="s">
        <v>3046</v>
      </c>
      <c r="K707" s="1" t="s">
        <v>3047</v>
      </c>
      <c r="L707" s="91" t="str">
        <f t="shared" si="63"/>
        <v>06</v>
      </c>
      <c r="M707">
        <v>1991</v>
      </c>
      <c r="N707">
        <v>8</v>
      </c>
    </row>
    <row r="708" spans="1:45" customFormat="1" ht="12.75" customHeight="1" x14ac:dyDescent="0.2">
      <c r="A708" s="24" t="str">
        <f t="shared" si="61"/>
        <v>08-21</v>
      </c>
      <c r="B708">
        <v>21</v>
      </c>
      <c r="C708" s="14">
        <v>1</v>
      </c>
      <c r="D708" s="71" t="str">
        <f>IF(C708=1,K!$D$1,IF(C708=2,K!$D$2,IF(C708=3,K!$D$3,IF(C708=4,K!$D$4,IF(C708=5,K!$D$5,IF(C708=6,K!$D$6,IF(C708=7,K!$D$7,IF(C708=8,K!$D$8))))))))</f>
        <v>Maaparandus</v>
      </c>
      <c r="E708" s="12" t="s">
        <v>322</v>
      </c>
      <c r="F708" s="18" t="str">
        <f>LOOKUP(E708,K!$A$1:$B$19)</f>
        <v>Mäksa vald</v>
      </c>
      <c r="G708" s="16" t="str">
        <f t="shared" si="62"/>
        <v>MV-96</v>
      </c>
      <c r="H708" s="12" t="s">
        <v>32</v>
      </c>
      <c r="I708" s="14">
        <v>96</v>
      </c>
      <c r="J708" s="1" t="s">
        <v>2493</v>
      </c>
      <c r="K708" s="1" t="s">
        <v>2494</v>
      </c>
      <c r="L708" s="91" t="str">
        <f t="shared" si="63"/>
        <v>08</v>
      </c>
      <c r="M708">
        <v>1953</v>
      </c>
      <c r="N708">
        <v>5</v>
      </c>
    </row>
    <row r="709" spans="1:45" customFormat="1" ht="12.75" customHeight="1" x14ac:dyDescent="0.2">
      <c r="A709" s="24" t="str">
        <f t="shared" si="61"/>
        <v>06-21</v>
      </c>
      <c r="B709">
        <v>21</v>
      </c>
      <c r="C709" s="14">
        <v>1</v>
      </c>
      <c r="D709" s="71" t="str">
        <f>IF(C709=1,K!$D$1,IF(C709=2,K!$D$2,IF(C709=3,K!$D$3,IF(C709=4,K!$D$4,IF(C709=5,K!$D$5,IF(C709=6,K!$D$6,IF(C709=7,K!$D$7,IF(C709=8,K!$D$8))))))))</f>
        <v>Maaparandus</v>
      </c>
      <c r="E709" s="12" t="s">
        <v>320</v>
      </c>
      <c r="F709" s="18" t="str">
        <f>LOOKUP(E709,K!$A$1:$B$19)</f>
        <v>Luunja vald</v>
      </c>
      <c r="G709" s="16" t="str">
        <f t="shared" si="62"/>
        <v>MV-152</v>
      </c>
      <c r="H709" s="12" t="s">
        <v>32</v>
      </c>
      <c r="I709" s="14">
        <v>152</v>
      </c>
      <c r="J709" s="1" t="s">
        <v>3056</v>
      </c>
      <c r="K709" s="1" t="s">
        <v>3047</v>
      </c>
      <c r="L709" s="91" t="str">
        <f t="shared" si="63"/>
        <v>06</v>
      </c>
      <c r="M709">
        <v>1959</v>
      </c>
      <c r="N709">
        <v>4</v>
      </c>
      <c r="O709">
        <v>1</v>
      </c>
      <c r="P709" t="s">
        <v>1013</v>
      </c>
    </row>
    <row r="710" spans="1:45" customFormat="1" ht="12.75" customHeight="1" x14ac:dyDescent="0.2">
      <c r="A710" s="24" t="str">
        <f t="shared" si="61"/>
        <v>06-21</v>
      </c>
      <c r="B710">
        <v>21</v>
      </c>
      <c r="C710" s="14">
        <v>1</v>
      </c>
      <c r="D710" s="71" t="str">
        <f>IF(C710=1,K!$D$1,IF(C710=2,K!$D$2,IF(C710=3,K!$D$3,IF(C710=4,K!$D$4,IF(C710=5,K!$D$5,IF(C710=6,K!$D$6,IF(C710=7,K!$D$7,IF(C710=8,K!$D$8))))))))</f>
        <v>Maaparandus</v>
      </c>
      <c r="E710" s="12" t="s">
        <v>320</v>
      </c>
      <c r="F710" s="18" t="str">
        <f>LOOKUP(E710,K!$A$1:$B$19)</f>
        <v>Luunja vald</v>
      </c>
      <c r="G710" s="16" t="str">
        <f t="shared" si="62"/>
        <v>MV-205</v>
      </c>
      <c r="H710" s="12" t="s">
        <v>32</v>
      </c>
      <c r="I710" s="14">
        <v>205</v>
      </c>
      <c r="J710" s="1" t="s">
        <v>3054</v>
      </c>
      <c r="K710" s="1" t="s">
        <v>3047</v>
      </c>
      <c r="L710" s="91" t="str">
        <f t="shared" si="63"/>
        <v>06</v>
      </c>
      <c r="M710">
        <v>1960</v>
      </c>
      <c r="N710">
        <v>3</v>
      </c>
      <c r="O710">
        <v>1</v>
      </c>
    </row>
    <row r="711" spans="1:45" customFormat="1" ht="12.75" customHeight="1" x14ac:dyDescent="0.2">
      <c r="A711" s="24" t="str">
        <f t="shared" si="61"/>
        <v>02-21</v>
      </c>
      <c r="B711">
        <v>21</v>
      </c>
      <c r="C711" s="9">
        <v>2</v>
      </c>
      <c r="D711" s="71" t="str">
        <f>IF(C711=1,K!$D$1,IF(C711=2,K!$D$2,IF(C711=3,K!$D$3,IF(C711=4,K!$D$4,IF(C711=5,K!$D$5,IF(C711=6,K!$D$6,IF(C711=7,K!$D$7,IF(C711=8,K!$D$8))))))))</f>
        <v xml:space="preserve">Maaparanduse rek </v>
      </c>
      <c r="E711" s="12" t="s">
        <v>294</v>
      </c>
      <c r="F711" s="18" t="str">
        <f>LOOKUP(E711,K!$A$1:$B$19)</f>
        <v>Haaslava vald</v>
      </c>
      <c r="G711" s="16" t="str">
        <f t="shared" si="62"/>
        <v>MS-163</v>
      </c>
      <c r="H711" s="12" t="s">
        <v>1650</v>
      </c>
      <c r="I711" s="14" t="s">
        <v>2379</v>
      </c>
      <c r="J711" s="1" t="s">
        <v>2380</v>
      </c>
      <c r="K711" s="1" t="s">
        <v>2377</v>
      </c>
      <c r="L711" s="91" t="str">
        <f t="shared" si="63"/>
        <v>02</v>
      </c>
      <c r="M711">
        <v>1986</v>
      </c>
      <c r="N711">
        <v>2</v>
      </c>
    </row>
    <row r="712" spans="1:45" customFormat="1" ht="12.75" customHeight="1" x14ac:dyDescent="0.2">
      <c r="A712" s="24" t="str">
        <f t="shared" si="61"/>
        <v>06-21</v>
      </c>
      <c r="B712">
        <v>21</v>
      </c>
      <c r="C712" s="9">
        <v>2</v>
      </c>
      <c r="D712" s="71" t="str">
        <f>IF(C712=1,K!$D$1,IF(C712=2,K!$D$2,IF(C712=3,K!$D$3,IF(C712=4,K!$D$4,IF(C712=5,K!$D$5,IF(C712=6,K!$D$6,IF(C712=7,K!$D$7,IF(C712=8,K!$D$8))))))))</f>
        <v xml:space="preserve">Maaparanduse rek </v>
      </c>
      <c r="E712" s="12" t="s">
        <v>320</v>
      </c>
      <c r="F712" s="18" t="str">
        <f>LOOKUP(E712,K!$A$1:$B$19)</f>
        <v>Luunja vald</v>
      </c>
      <c r="G712" s="16" t="str">
        <f t="shared" si="62"/>
        <v>PP-1682</v>
      </c>
      <c r="H712" s="12" t="s">
        <v>11</v>
      </c>
      <c r="I712" s="14" t="s">
        <v>3048</v>
      </c>
      <c r="J712" s="1" t="s">
        <v>3049</v>
      </c>
      <c r="K712" s="1" t="s">
        <v>3047</v>
      </c>
      <c r="L712" s="91" t="str">
        <f t="shared" si="63"/>
        <v>06</v>
      </c>
      <c r="M712">
        <v>1991</v>
      </c>
    </row>
    <row r="713" spans="1:45" customFormat="1" ht="12.75" customHeight="1" x14ac:dyDescent="0.2">
      <c r="A713" s="24" t="str">
        <f t="shared" si="61"/>
        <v>06-21</v>
      </c>
      <c r="B713">
        <v>21</v>
      </c>
      <c r="C713" s="9">
        <v>2</v>
      </c>
      <c r="D713" s="71" t="str">
        <f>IF(C713=1,K!$D$1,IF(C713=2,K!$D$2,IF(C713=3,K!$D$3,IF(C713=4,K!$D$4,IF(C713=5,K!$D$5,IF(C713=6,K!$D$6,IF(C713=7,K!$D$7,IF(C713=8,K!$D$8))))))))</f>
        <v xml:space="preserve">Maaparanduse rek </v>
      </c>
      <c r="E713" s="12" t="s">
        <v>320</v>
      </c>
      <c r="F713" s="18" t="str">
        <f>LOOKUP(E713,K!$A$1:$B$19)</f>
        <v>Luunja vald</v>
      </c>
      <c r="G713" s="16" t="str">
        <f t="shared" si="62"/>
        <v>PP-1682</v>
      </c>
      <c r="H713" s="12" t="s">
        <v>11</v>
      </c>
      <c r="I713" s="14" t="s">
        <v>3048</v>
      </c>
      <c r="J713" s="1" t="s">
        <v>3050</v>
      </c>
      <c r="K713" s="1" t="s">
        <v>3047</v>
      </c>
      <c r="L713" s="91" t="str">
        <f t="shared" si="63"/>
        <v>06</v>
      </c>
      <c r="M713">
        <v>1991</v>
      </c>
      <c r="N713">
        <v>8</v>
      </c>
    </row>
    <row r="714" spans="1:45" customFormat="1" ht="12.75" customHeight="1" x14ac:dyDescent="0.2">
      <c r="A714" s="24" t="str">
        <f t="shared" si="61"/>
        <v>06-21</v>
      </c>
      <c r="B714">
        <v>21</v>
      </c>
      <c r="C714" s="9">
        <v>2</v>
      </c>
      <c r="D714" s="71" t="str">
        <f>IF(C714=1,K!$D$1,IF(C714=2,K!$D$2,IF(C714=3,K!$D$3,IF(C714=4,K!$D$4,IF(C714=5,K!$D$5,IF(C714=6,K!$D$6,IF(C714=7,K!$D$7,IF(C714=8,K!$D$8))))))))</f>
        <v xml:space="preserve">Maaparanduse rek </v>
      </c>
      <c r="E714" s="12" t="s">
        <v>320</v>
      </c>
      <c r="F714" s="18" t="str">
        <f>LOOKUP(E714,K!$A$1:$B$19)</f>
        <v>Luunja vald</v>
      </c>
      <c r="G714" s="16" t="str">
        <f t="shared" si="62"/>
        <v>PP-1682</v>
      </c>
      <c r="H714" s="12" t="s">
        <v>11</v>
      </c>
      <c r="I714" s="14" t="s">
        <v>3048</v>
      </c>
      <c r="J714" s="1" t="s">
        <v>3051</v>
      </c>
      <c r="K714" s="1" t="s">
        <v>3047</v>
      </c>
      <c r="L714" s="91" t="str">
        <f t="shared" si="63"/>
        <v>06</v>
      </c>
      <c r="M714">
        <v>1993</v>
      </c>
      <c r="N714">
        <v>0</v>
      </c>
    </row>
    <row r="715" spans="1:45" customFormat="1" ht="12.75" customHeight="1" x14ac:dyDescent="0.2">
      <c r="A715" s="24" t="str">
        <f t="shared" si="61"/>
        <v>12-21</v>
      </c>
      <c r="B715">
        <v>21</v>
      </c>
      <c r="C715" s="9">
        <v>5</v>
      </c>
      <c r="D715" s="71" t="str">
        <f>IF(C715=1,K!$D$1,IF(C715=2,K!$D$2,IF(C715=3,K!$D$3,IF(C715=4,K!$D$4,IF(C715=5,K!$D$5,IF(C715=6,K!$D$6,IF(C715=7,K!$D$7,IF(C715=8,K!$D$8))))))))</f>
        <v>Muud maap.ehit.projektid</v>
      </c>
      <c r="E715" s="12" t="s">
        <v>326</v>
      </c>
      <c r="F715" s="18" t="str">
        <f>LOOKUP(E715,K!$A$1:$B$19)</f>
        <v>Puhja vald</v>
      </c>
      <c r="G715" s="16" t="str">
        <f t="shared" si="62"/>
        <v>PK-222</v>
      </c>
      <c r="H715" s="12" t="s">
        <v>34</v>
      </c>
      <c r="I715" s="14" t="s">
        <v>3507</v>
      </c>
      <c r="J715" s="1" t="s">
        <v>3909</v>
      </c>
      <c r="K715" s="1" t="s">
        <v>3905</v>
      </c>
      <c r="L715" s="91" t="str">
        <f t="shared" si="63"/>
        <v>12</v>
      </c>
      <c r="M715">
        <v>1965</v>
      </c>
      <c r="N715">
        <v>3</v>
      </c>
    </row>
    <row r="716" spans="1:45" customFormat="1" ht="12.75" customHeight="1" x14ac:dyDescent="0.2">
      <c r="A716" s="24" t="str">
        <f t="shared" si="61"/>
        <v>12-21</v>
      </c>
      <c r="B716">
        <v>21</v>
      </c>
      <c r="C716" s="9">
        <v>1</v>
      </c>
      <c r="D716" s="71" t="str">
        <f>IF(C716=1,K!$D$1,IF(C716=2,K!$D$2,IF(C716=3,K!$D$3,IF(C716=4,K!$D$4,IF(C716=5,K!$D$5,IF(C716=6,K!$D$6,IF(C716=7,K!$D$7,IF(C716=8,K!$D$8))))))))</f>
        <v>Maaparandus</v>
      </c>
      <c r="E716" s="12" t="s">
        <v>326</v>
      </c>
      <c r="F716" s="18" t="str">
        <f>LOOKUP(E716,K!$A$1:$B$19)</f>
        <v>Puhja vald</v>
      </c>
      <c r="G716" s="16" t="str">
        <f t="shared" si="62"/>
        <v>PP-288</v>
      </c>
      <c r="H716" s="12" t="s">
        <v>11</v>
      </c>
      <c r="I716" s="14" t="s">
        <v>3910</v>
      </c>
      <c r="J716" s="1" t="s">
        <v>3911</v>
      </c>
      <c r="K716" s="1" t="s">
        <v>3908</v>
      </c>
      <c r="L716" s="91" t="str">
        <f t="shared" si="63"/>
        <v>12</v>
      </c>
      <c r="M716">
        <v>1957</v>
      </c>
      <c r="N716">
        <v>6</v>
      </c>
    </row>
    <row r="717" spans="1:45" customFormat="1" ht="12.75" customHeight="1" x14ac:dyDescent="0.2">
      <c r="A717" s="24" t="str">
        <f t="shared" si="61"/>
        <v>12-21</v>
      </c>
      <c r="B717">
        <v>21</v>
      </c>
      <c r="C717" s="9">
        <v>1</v>
      </c>
      <c r="D717" s="71" t="str">
        <f>IF(C717=1,K!$D$1,IF(C717=2,K!$D$2,IF(C717=3,K!$D$3,IF(C717=4,K!$D$4,IF(C717=5,K!$D$5,IF(C717=6,K!$D$6,IF(C717=7,K!$D$7,IF(C717=8,K!$D$8))))))))</f>
        <v>Maaparandus</v>
      </c>
      <c r="E717" s="12" t="s">
        <v>326</v>
      </c>
      <c r="F717" s="18" t="str">
        <f>LOOKUP(E717,K!$A$1:$B$19)</f>
        <v>Puhja vald</v>
      </c>
      <c r="G717" s="16" t="str">
        <f t="shared" si="62"/>
        <v>PP-386</v>
      </c>
      <c r="H717" s="12" t="s">
        <v>11</v>
      </c>
      <c r="I717" s="14" t="s">
        <v>3913</v>
      </c>
      <c r="J717" s="1" t="s">
        <v>3914</v>
      </c>
      <c r="K717" s="1" t="s">
        <v>3905</v>
      </c>
      <c r="L717" s="91" t="str">
        <f t="shared" si="63"/>
        <v>12</v>
      </c>
      <c r="M717">
        <v>1964</v>
      </c>
      <c r="N717">
        <v>7</v>
      </c>
      <c r="O717">
        <v>1</v>
      </c>
    </row>
    <row r="718" spans="1:45" customFormat="1" ht="12.75" customHeight="1" x14ac:dyDescent="0.2">
      <c r="A718" s="24" t="str">
        <f t="shared" si="61"/>
        <v>13-21</v>
      </c>
      <c r="B718">
        <v>21</v>
      </c>
      <c r="C718" s="9">
        <v>1</v>
      </c>
      <c r="D718" s="71" t="str">
        <f>IF(C718=1,K!$D$1,IF(C718=2,K!$D$2,IF(C718=3,K!$D$3,IF(C718=4,K!$D$4,IF(C718=5,K!$D$5,IF(C718=6,K!$D$6,IF(C718=7,K!$D$7,IF(C718=8,K!$D$8))))))))</f>
        <v>Maaparandus</v>
      </c>
      <c r="E718" s="12" t="s">
        <v>327</v>
      </c>
      <c r="F718" s="18" t="str">
        <f>LOOKUP(E718,K!$A$1:$B$19)</f>
        <v>Rannu vald</v>
      </c>
      <c r="G718" s="16" t="str">
        <f t="shared" si="62"/>
        <v>PP-160</v>
      </c>
      <c r="H718" s="12" t="s">
        <v>11</v>
      </c>
      <c r="I718" s="14" t="s">
        <v>1656</v>
      </c>
      <c r="J718" s="1" t="s">
        <v>4541</v>
      </c>
      <c r="K718" s="1" t="s">
        <v>4200</v>
      </c>
      <c r="L718" s="91" t="str">
        <f t="shared" si="63"/>
        <v>13</v>
      </c>
      <c r="M718">
        <v>1950</v>
      </c>
      <c r="N718">
        <v>6</v>
      </c>
    </row>
    <row r="719" spans="1:45" customFormat="1" ht="12.75" customHeight="1" x14ac:dyDescent="0.2">
      <c r="A719" s="24" t="str">
        <f t="shared" si="61"/>
        <v>09-21</v>
      </c>
      <c r="B719">
        <v>21</v>
      </c>
      <c r="C719" s="9">
        <v>2</v>
      </c>
      <c r="D719" s="71" t="str">
        <f>IF(C719=1,K!$D$1,IF(C719=2,K!$D$2,IF(C719=3,K!$D$3,IF(C719=4,K!$D$4,IF(C719=5,K!$D$5,IF(C719=6,K!$D$6,IF(C719=7,K!$D$7,IF(C719=8,K!$D$8))))))))</f>
        <v xml:space="preserve">Maaparanduse rek </v>
      </c>
      <c r="E719" s="12" t="s">
        <v>323</v>
      </c>
      <c r="F719" s="18" t="str">
        <f>LOOKUP(E719,K!$A$1:$B$19)</f>
        <v>Nõo vald</v>
      </c>
      <c r="G719" s="16" t="str">
        <f t="shared" si="62"/>
        <v>KR-15</v>
      </c>
      <c r="H719" s="12" t="s">
        <v>37</v>
      </c>
      <c r="I719" s="14" t="s">
        <v>329</v>
      </c>
      <c r="J719" s="1" t="s">
        <v>4342</v>
      </c>
      <c r="K719" s="1" t="s">
        <v>4338</v>
      </c>
      <c r="L719" s="91" t="str">
        <f t="shared" si="63"/>
        <v>09</v>
      </c>
      <c r="M719">
        <v>1964</v>
      </c>
      <c r="N719">
        <v>2</v>
      </c>
    </row>
    <row r="720" spans="1:45" ht="12.75" customHeight="1" x14ac:dyDescent="0.2">
      <c r="A720" s="24" t="str">
        <f t="shared" si="61"/>
        <v>09-21</v>
      </c>
      <c r="B720">
        <v>21</v>
      </c>
      <c r="C720" s="9">
        <v>2</v>
      </c>
      <c r="D720" s="71" t="str">
        <f>IF(C720=1,K!$D$1,IF(C720=2,K!$D$2,IF(C720=3,K!$D$3,IF(C720=4,K!$D$4,IF(C720=5,K!$D$5,IF(C720=6,K!$D$6,IF(C720=7,K!$D$7,IF(C720=8,K!$D$8))))))))</f>
        <v xml:space="preserve">Maaparanduse rek </v>
      </c>
      <c r="E720" s="12" t="s">
        <v>323</v>
      </c>
      <c r="F720" s="18" t="str">
        <f>LOOKUP(E720,K!$A$1:$B$19)</f>
        <v>Nõo vald</v>
      </c>
      <c r="G720" s="16" t="str">
        <f t="shared" si="62"/>
        <v>MS-15</v>
      </c>
      <c r="H720" s="12" t="s">
        <v>1650</v>
      </c>
      <c r="I720" s="14" t="s">
        <v>329</v>
      </c>
      <c r="J720" s="1" t="s">
        <v>4343</v>
      </c>
      <c r="K720" s="1" t="s">
        <v>4338</v>
      </c>
      <c r="L720" s="91" t="str">
        <f t="shared" si="63"/>
        <v>09</v>
      </c>
      <c r="M720">
        <v>1971</v>
      </c>
      <c r="N720">
        <v>1</v>
      </c>
      <c r="P720"/>
      <c r="Q720"/>
      <c r="R720"/>
      <c r="S720"/>
      <c r="T720"/>
      <c r="U720"/>
      <c r="V720"/>
      <c r="W720"/>
      <c r="X720"/>
      <c r="Y720"/>
      <c r="Z720"/>
      <c r="AA720"/>
      <c r="AB720"/>
      <c r="AC720"/>
      <c r="AD720"/>
      <c r="AE720"/>
      <c r="AF720"/>
      <c r="AG720"/>
      <c r="AH720"/>
      <c r="AI720"/>
      <c r="AJ720"/>
      <c r="AK720"/>
      <c r="AL720"/>
      <c r="AM720"/>
      <c r="AN720"/>
      <c r="AO720"/>
      <c r="AP720"/>
      <c r="AQ720"/>
      <c r="AR720"/>
      <c r="AS720"/>
    </row>
    <row r="721" spans="1:45" ht="12.75" customHeight="1" x14ac:dyDescent="0.2">
      <c r="A721" s="24" t="str">
        <f t="shared" si="61"/>
        <v>09-21</v>
      </c>
      <c r="B721">
        <v>21</v>
      </c>
      <c r="C721" s="9">
        <v>2</v>
      </c>
      <c r="D721" s="71" t="str">
        <f>IF(C721=1,K!$D$1,IF(C721=2,K!$D$2,IF(C721=3,K!$D$3,IF(C721=4,K!$D$4,IF(C721=5,K!$D$5,IF(C721=6,K!$D$6,IF(C721=7,K!$D$7,IF(C721=8,K!$D$8))))))))</f>
        <v xml:space="preserve">Maaparanduse rek </v>
      </c>
      <c r="E721" s="12" t="s">
        <v>323</v>
      </c>
      <c r="F721" s="18" t="str">
        <f>LOOKUP(E721,K!$A$1:$B$19)</f>
        <v>Nõo vald</v>
      </c>
      <c r="G721" s="16" t="str">
        <f t="shared" si="62"/>
        <v>KR-43</v>
      </c>
      <c r="H721" s="12" t="s">
        <v>37</v>
      </c>
      <c r="I721" s="14" t="s">
        <v>4279</v>
      </c>
      <c r="J721" s="1" t="s">
        <v>4346</v>
      </c>
      <c r="K721" s="1" t="s">
        <v>4338</v>
      </c>
      <c r="L721" s="91" t="str">
        <f t="shared" si="63"/>
        <v>09</v>
      </c>
      <c r="M721">
        <v>1966</v>
      </c>
      <c r="N721">
        <v>3</v>
      </c>
      <c r="P721"/>
      <c r="Q721"/>
      <c r="R721"/>
      <c r="S721"/>
      <c r="T721"/>
      <c r="U721"/>
      <c r="V721"/>
      <c r="W721"/>
      <c r="X721"/>
      <c r="Y721"/>
      <c r="Z721"/>
      <c r="AA721"/>
      <c r="AB721"/>
      <c r="AC721"/>
      <c r="AD721"/>
      <c r="AE721"/>
      <c r="AF721"/>
      <c r="AG721"/>
      <c r="AH721"/>
      <c r="AI721"/>
      <c r="AJ721"/>
      <c r="AK721"/>
      <c r="AL721"/>
      <c r="AM721"/>
      <c r="AN721"/>
      <c r="AO721"/>
      <c r="AP721"/>
      <c r="AQ721"/>
      <c r="AR721"/>
      <c r="AS721"/>
    </row>
    <row r="722" spans="1:45" customFormat="1" ht="12.75" customHeight="1" x14ac:dyDescent="0.2">
      <c r="A722" s="24" t="str">
        <f t="shared" si="61"/>
        <v>09-21</v>
      </c>
      <c r="B722">
        <v>21</v>
      </c>
      <c r="C722" s="9">
        <v>1</v>
      </c>
      <c r="D722" s="71" t="str">
        <f>IF(C722=1,K!$D$1,IF(C722=2,K!$D$2,IF(C722=3,K!$D$3,IF(C722=4,K!$D$4,IF(C722=5,K!$D$5,IF(C722=6,K!$D$6,IF(C722=7,K!$D$7,IF(C722=8,K!$D$8))))))))</f>
        <v>Maaparandus</v>
      </c>
      <c r="E722" s="12" t="s">
        <v>323</v>
      </c>
      <c r="F722" s="18" t="str">
        <f>LOOKUP(E722,K!$A$1:$B$19)</f>
        <v>Nõo vald</v>
      </c>
      <c r="G722" s="16" t="str">
        <f t="shared" si="62"/>
        <v>MV-104</v>
      </c>
      <c r="H722" s="12" t="s">
        <v>32</v>
      </c>
      <c r="I722" s="14" t="s">
        <v>4347</v>
      </c>
      <c r="J722" s="1" t="s">
        <v>4348</v>
      </c>
      <c r="K722" s="1" t="s">
        <v>4338</v>
      </c>
      <c r="L722" s="91" t="str">
        <f t="shared" si="63"/>
        <v>09</v>
      </c>
      <c r="M722">
        <v>1958</v>
      </c>
      <c r="N722">
        <v>8</v>
      </c>
    </row>
    <row r="723" spans="1:45" customFormat="1" ht="12.75" customHeight="1" x14ac:dyDescent="0.2">
      <c r="A723" s="24" t="str">
        <f t="shared" si="61"/>
        <v>15-21</v>
      </c>
      <c r="B723">
        <v>21</v>
      </c>
      <c r="C723" s="14">
        <v>5</v>
      </c>
      <c r="D723" s="71" t="str">
        <f>IF(C723=1,K!$D$1,IF(C723=2,K!$D$2,IF(C723=3,K!$D$3,IF(C723=4,K!$D$4,IF(C723=5,K!$D$5,IF(C723=6,K!$D$6,IF(C723=7,K!$D$7,IF(C723=8,K!$D$8))))))))</f>
        <v>Muud maap.ehit.projektid</v>
      </c>
      <c r="E723" s="12" t="s">
        <v>329</v>
      </c>
      <c r="F723" s="18" t="str">
        <f>LOOKUP(E723,K!$A$1:$B$19)</f>
        <v>Tartu vald</v>
      </c>
      <c r="G723" s="16" t="str">
        <f t="shared" si="62"/>
        <v>PP-362</v>
      </c>
      <c r="H723" s="12" t="s">
        <v>11</v>
      </c>
      <c r="I723" s="14">
        <v>362</v>
      </c>
      <c r="J723" s="1" t="s">
        <v>6926</v>
      </c>
      <c r="K723" s="1" t="s">
        <v>6922</v>
      </c>
      <c r="L723" s="91" t="str">
        <f t="shared" si="63"/>
        <v>15</v>
      </c>
      <c r="M723">
        <v>1963</v>
      </c>
      <c r="N723">
        <v>8</v>
      </c>
      <c r="P723" t="s">
        <v>6925</v>
      </c>
    </row>
    <row r="724" spans="1:45" customFormat="1" ht="12.75" customHeight="1" x14ac:dyDescent="0.2">
      <c r="A724" s="24" t="str">
        <f t="shared" si="61"/>
        <v>15-21</v>
      </c>
      <c r="B724">
        <v>21</v>
      </c>
      <c r="C724" s="14">
        <v>1</v>
      </c>
      <c r="D724" s="71" t="str">
        <f>IF(C724=1,K!$D$1,IF(C724=2,K!$D$2,IF(C724=3,K!$D$3,IF(C724=4,K!$D$4,IF(C724=5,K!$D$5,IF(C724=6,K!$D$6,IF(C724=7,K!$D$7,IF(C724=8,K!$D$8))))))))</f>
        <v>Maaparandus</v>
      </c>
      <c r="E724" s="12" t="s">
        <v>329</v>
      </c>
      <c r="F724" s="18" t="str">
        <f>LOOKUP(E724,K!$A$1:$B$19)</f>
        <v>Tartu vald</v>
      </c>
      <c r="G724" s="16" t="str">
        <f t="shared" si="62"/>
        <v>PP-403</v>
      </c>
      <c r="H724" s="12" t="s">
        <v>11</v>
      </c>
      <c r="I724" s="14">
        <v>403</v>
      </c>
      <c r="J724" s="1" t="s">
        <v>1337</v>
      </c>
      <c r="K724" s="1" t="s">
        <v>6922</v>
      </c>
      <c r="L724" s="91" t="str">
        <f t="shared" si="63"/>
        <v>15</v>
      </c>
      <c r="M724">
        <v>1964</v>
      </c>
      <c r="N724">
        <v>13</v>
      </c>
      <c r="P724" t="s">
        <v>6924</v>
      </c>
      <c r="Q724">
        <v>1</v>
      </c>
      <c r="R724" t="s">
        <v>6923</v>
      </c>
    </row>
    <row r="725" spans="1:45" customFormat="1" ht="12.75" customHeight="1" x14ac:dyDescent="0.2">
      <c r="A725" s="69" t="str">
        <f t="shared" si="61"/>
        <v>15-21</v>
      </c>
      <c r="B725" s="52">
        <v>21</v>
      </c>
      <c r="C725" s="76">
        <v>2</v>
      </c>
      <c r="D725" s="71" t="str">
        <f>IF(C725=1,K!$D$1,IF(C725=2,K!$D$2,IF(C725=3,K!$D$3,IF(C725=4,K!$D$4,IF(C725=5,K!$D$5,IF(C725=6,K!$D$6,IF(C725=7,K!$D$7,IF(C725=8,K!$D$8))))))))</f>
        <v xml:space="preserve">Maaparanduse rek </v>
      </c>
      <c r="E725" s="72" t="s">
        <v>329</v>
      </c>
      <c r="F725" s="18" t="str">
        <f>LOOKUP(E725,K!$A$1:$B$19)</f>
        <v>Tartu vald</v>
      </c>
      <c r="G725" s="74" t="str">
        <f t="shared" si="62"/>
        <v>MS-37</v>
      </c>
      <c r="H725" s="72" t="s">
        <v>1650</v>
      </c>
      <c r="I725" s="70">
        <v>37</v>
      </c>
      <c r="J725" s="75" t="s">
        <v>6927</v>
      </c>
      <c r="K725" s="75" t="s">
        <v>6922</v>
      </c>
      <c r="L725" s="90" t="str">
        <f t="shared" si="63"/>
        <v>15</v>
      </c>
      <c r="M725" s="52">
        <v>1978</v>
      </c>
      <c r="N725" s="52">
        <v>2</v>
      </c>
      <c r="P725" s="52" t="s">
        <v>6928</v>
      </c>
      <c r="Q725" s="52"/>
      <c r="R725" s="52"/>
      <c r="S725" s="52"/>
      <c r="T725" s="52"/>
      <c r="U725" s="52"/>
      <c r="V725" s="52"/>
      <c r="W725" s="52"/>
      <c r="X725" s="52"/>
      <c r="Y725" s="52"/>
      <c r="Z725" s="52"/>
      <c r="AA725" s="52"/>
      <c r="AB725" s="52"/>
      <c r="AC725" s="52"/>
      <c r="AD725" s="52"/>
      <c r="AE725" s="52"/>
      <c r="AF725" s="52"/>
      <c r="AG725" s="52"/>
      <c r="AH725" s="52"/>
      <c r="AI725" s="52"/>
      <c r="AJ725" s="52"/>
      <c r="AK725" s="52"/>
      <c r="AL725" s="52"/>
      <c r="AM725" s="52"/>
      <c r="AN725" s="52"/>
      <c r="AO725" s="52"/>
      <c r="AP725" s="52"/>
      <c r="AQ725" s="52"/>
      <c r="AR725" s="52"/>
      <c r="AS725" s="52"/>
    </row>
    <row r="726" spans="1:45" customFormat="1" ht="12.75" customHeight="1" x14ac:dyDescent="0.2">
      <c r="A726" s="24" t="str">
        <f t="shared" si="61"/>
        <v>12-21</v>
      </c>
      <c r="B726">
        <v>21</v>
      </c>
      <c r="C726" s="14">
        <v>1</v>
      </c>
      <c r="D726" s="71" t="str">
        <f>IF(C726=1,K!$D$1,IF(C726=2,K!$D$2,IF(C726=3,K!$D$3,IF(C726=4,K!$D$4,IF(C726=5,K!$D$5,IF(C726=6,K!$D$6,IF(C726=7,K!$D$7,IF(C726=8,K!$D$8))))))))</f>
        <v>Maaparandus</v>
      </c>
      <c r="E726" s="12" t="s">
        <v>326</v>
      </c>
      <c r="F726" s="18" t="str">
        <f>LOOKUP(E726,K!$A$1:$B$19)</f>
        <v>Puhja vald</v>
      </c>
      <c r="G726" s="16" t="str">
        <f t="shared" si="62"/>
        <v>PP-386</v>
      </c>
      <c r="H726" s="12" t="s">
        <v>11</v>
      </c>
      <c r="I726" s="14">
        <v>386</v>
      </c>
      <c r="J726" s="1" t="s">
        <v>861</v>
      </c>
      <c r="K726" s="1" t="s">
        <v>3908</v>
      </c>
      <c r="L726" s="91" t="str">
        <f t="shared" si="63"/>
        <v>12</v>
      </c>
      <c r="M726">
        <v>1964</v>
      </c>
      <c r="N726">
        <v>7</v>
      </c>
      <c r="P726" t="s">
        <v>3915</v>
      </c>
      <c r="Q726">
        <v>1</v>
      </c>
      <c r="R726" t="s">
        <v>4185</v>
      </c>
    </row>
    <row r="727" spans="1:45" customFormat="1" ht="12.75" customHeight="1" x14ac:dyDescent="0.2">
      <c r="A727" s="69" t="str">
        <f t="shared" si="61"/>
        <v>19-22</v>
      </c>
      <c r="B727" s="52">
        <v>22</v>
      </c>
      <c r="C727" s="70">
        <v>1</v>
      </c>
      <c r="D727" s="71" t="str">
        <f>IF(C727=1,K!$D$1,IF(C727=2,K!$D$2,IF(C727=3,K!$D$3,IF(C727=4,K!$D$4,IF(C727=5,K!$D$5,IF(C727=6,K!$D$6,IF(C727=7,K!$D$7,IF(C727=8,K!$D$8))))))))</f>
        <v>Maaparandus</v>
      </c>
      <c r="E727" s="72" t="s">
        <v>333</v>
      </c>
      <c r="F727" s="73" t="str">
        <f>LOOKUP(E727,K!$A$1:$B$19)</f>
        <v>Ülenurme vald</v>
      </c>
      <c r="G727" s="74" t="str">
        <f t="shared" si="62"/>
        <v>PP-762</v>
      </c>
      <c r="H727" s="72" t="s">
        <v>11</v>
      </c>
      <c r="I727" s="70">
        <v>762</v>
      </c>
      <c r="J727" s="75" t="s">
        <v>1535</v>
      </c>
      <c r="K727" s="75" t="s">
        <v>5247</v>
      </c>
      <c r="L727" s="90" t="str">
        <f t="shared" si="63"/>
        <v>19</v>
      </c>
      <c r="M727" s="52">
        <v>1970</v>
      </c>
      <c r="N727" s="52">
        <v>5</v>
      </c>
      <c r="P727" s="52"/>
      <c r="Q727" s="52"/>
      <c r="R727" s="52"/>
      <c r="S727" s="52"/>
      <c r="T727" s="52"/>
      <c r="U727" s="52"/>
      <c r="V727" s="52"/>
      <c r="W727" s="52"/>
      <c r="X727" s="52"/>
      <c r="Y727" s="52"/>
      <c r="Z727" s="52"/>
      <c r="AA727" s="52"/>
      <c r="AB727" s="52"/>
      <c r="AC727" s="52"/>
      <c r="AD727" s="52"/>
      <c r="AE727" s="52"/>
      <c r="AF727" s="52"/>
      <c r="AG727" s="52"/>
      <c r="AH727" s="52"/>
      <c r="AI727" s="52"/>
      <c r="AJ727" s="52"/>
      <c r="AK727" s="52"/>
      <c r="AL727" s="52"/>
      <c r="AM727" s="52"/>
      <c r="AN727" s="52"/>
      <c r="AO727" s="52"/>
      <c r="AP727" s="52"/>
      <c r="AQ727" s="52"/>
      <c r="AR727" s="52"/>
      <c r="AS727" s="52"/>
    </row>
    <row r="728" spans="1:45" customFormat="1" ht="12.75" customHeight="1" x14ac:dyDescent="0.2">
      <c r="A728" s="24" t="str">
        <f t="shared" si="61"/>
        <v>06-22</v>
      </c>
      <c r="B728">
        <v>22</v>
      </c>
      <c r="C728" s="14">
        <v>1</v>
      </c>
      <c r="D728" s="71" t="str">
        <f>IF(C728=1,K!$D$1,IF(C728=2,K!$D$2,IF(C728=3,K!$D$3,IF(C728=4,K!$D$4,IF(C728=5,K!$D$5,IF(C728=6,K!$D$6,IF(C728=7,K!$D$7,IF(C728=8,K!$D$8))))))))</f>
        <v>Maaparandus</v>
      </c>
      <c r="E728" s="12" t="s">
        <v>320</v>
      </c>
      <c r="F728" s="18" t="str">
        <f>LOOKUP(E728,K!$A$1:$B$19)</f>
        <v>Luunja vald</v>
      </c>
      <c r="G728" s="16" t="str">
        <f t="shared" si="62"/>
        <v>PP-595</v>
      </c>
      <c r="H728" s="12" t="s">
        <v>11</v>
      </c>
      <c r="I728" s="14">
        <v>595</v>
      </c>
      <c r="J728" s="1" t="s">
        <v>3066</v>
      </c>
      <c r="K728" s="1" t="s">
        <v>3067</v>
      </c>
      <c r="L728" s="91" t="str">
        <f t="shared" si="63"/>
        <v>06</v>
      </c>
      <c r="M728">
        <v>1967</v>
      </c>
      <c r="N728">
        <v>6</v>
      </c>
    </row>
    <row r="729" spans="1:45" customFormat="1" ht="25.5" customHeight="1" x14ac:dyDescent="0.2">
      <c r="A729" s="24" t="str">
        <f t="shared" ref="A729:A760" si="64">CONCATENATE(E729,"-",B729)</f>
        <v>06-22</v>
      </c>
      <c r="B729">
        <v>22</v>
      </c>
      <c r="C729" s="14">
        <v>2</v>
      </c>
      <c r="D729" s="71" t="str">
        <f>IF(C729=1,K!$D$1,IF(C729=2,K!$D$2,IF(C729=3,K!$D$3,IF(C729=4,K!$D$4,IF(C729=5,K!$D$5,IF(C729=6,K!$D$6,IF(C729=7,K!$D$7,IF(C729=8,K!$D$8))))))))</f>
        <v xml:space="preserve">Maaparanduse rek </v>
      </c>
      <c r="E729" s="12" t="s">
        <v>320</v>
      </c>
      <c r="F729" s="18" t="str">
        <f>LOOKUP(E729,K!$A$1:$B$19)</f>
        <v>Luunja vald</v>
      </c>
      <c r="G729" s="16" t="str">
        <f t="shared" ref="G729:G760" si="65">CONCATENATE(H729,"-",I729)</f>
        <v>PP-1643</v>
      </c>
      <c r="H729" s="12" t="s">
        <v>11</v>
      </c>
      <c r="I729" s="14">
        <v>1643</v>
      </c>
      <c r="J729" s="1" t="s">
        <v>3073</v>
      </c>
      <c r="K729" s="1" t="s">
        <v>3067</v>
      </c>
      <c r="L729" s="91" t="str">
        <f t="shared" si="63"/>
        <v>06</v>
      </c>
      <c r="M729">
        <v>1989</v>
      </c>
      <c r="N729">
        <v>9</v>
      </c>
    </row>
    <row r="730" spans="1:45" customFormat="1" ht="12.75" customHeight="1" x14ac:dyDescent="0.2">
      <c r="A730" s="24" t="str">
        <f t="shared" si="64"/>
        <v>01-22</v>
      </c>
      <c r="B730">
        <v>22</v>
      </c>
      <c r="C730" s="14">
        <v>1</v>
      </c>
      <c r="D730" s="71" t="str">
        <f>IF(C730=1,K!$D$1,IF(C730=2,K!$D$2,IF(C730=3,K!$D$3,IF(C730=4,K!$D$4,IF(C730=5,K!$D$5,IF(C730=6,K!$D$6,IF(C730=7,K!$D$7,IF(C730=8,K!$D$8))))))))</f>
        <v>Maaparandus</v>
      </c>
      <c r="E730" s="12" t="s">
        <v>291</v>
      </c>
      <c r="F730" s="18" t="str">
        <f>LOOKUP(E730,K!$A$1:$B$19)</f>
        <v>Alatskivi vald</v>
      </c>
      <c r="G730" s="16" t="str">
        <f t="shared" si="65"/>
        <v>PP-125</v>
      </c>
      <c r="H730" s="12" t="s">
        <v>11</v>
      </c>
      <c r="I730" s="14">
        <v>125</v>
      </c>
      <c r="J730" s="1" t="s">
        <v>1778</v>
      </c>
      <c r="K730" s="1" t="s">
        <v>1779</v>
      </c>
      <c r="L730" s="91" t="str">
        <f t="shared" si="63"/>
        <v>01</v>
      </c>
      <c r="M730">
        <v>1959</v>
      </c>
      <c r="N730">
        <v>4</v>
      </c>
    </row>
    <row r="731" spans="1:45" customFormat="1" ht="12.75" customHeight="1" x14ac:dyDescent="0.2">
      <c r="A731" s="24" t="str">
        <f t="shared" si="64"/>
        <v>01-22</v>
      </c>
      <c r="B731">
        <v>22</v>
      </c>
      <c r="C731" s="14">
        <v>1</v>
      </c>
      <c r="D731" s="71" t="str">
        <f>IF(C731=1,K!$D$1,IF(C731=2,K!$D$2,IF(C731=3,K!$D$3,IF(C731=4,K!$D$4,IF(C731=5,K!$D$5,IF(C731=6,K!$D$6,IF(C731=7,K!$D$7,IF(C731=8,K!$D$8))))))))</f>
        <v>Maaparandus</v>
      </c>
      <c r="E731" s="12" t="s">
        <v>291</v>
      </c>
      <c r="F731" s="18" t="str">
        <f>LOOKUP(E731,K!$A$1:$B$19)</f>
        <v>Alatskivi vald</v>
      </c>
      <c r="G731" s="16" t="str">
        <f t="shared" si="65"/>
        <v>PP-449</v>
      </c>
      <c r="H731" s="12" t="s">
        <v>11</v>
      </c>
      <c r="I731" s="14">
        <v>449</v>
      </c>
      <c r="J731" s="1" t="s">
        <v>1780</v>
      </c>
      <c r="K731" s="1" t="s">
        <v>1779</v>
      </c>
      <c r="L731" s="91" t="str">
        <f t="shared" si="63"/>
        <v>01</v>
      </c>
      <c r="M731">
        <v>1965</v>
      </c>
      <c r="N731">
        <v>4</v>
      </c>
    </row>
    <row r="732" spans="1:45" customFormat="1" ht="12.75" customHeight="1" x14ac:dyDescent="0.2">
      <c r="A732" s="24" t="str">
        <f t="shared" si="64"/>
        <v>18-22</v>
      </c>
      <c r="B732">
        <v>22</v>
      </c>
      <c r="C732" s="14">
        <v>1</v>
      </c>
      <c r="D732" s="71" t="str">
        <f>IF(C732=1,K!$D$1,IF(C732=2,K!$D$2,IF(C732=3,K!$D$3,IF(C732=4,K!$D$4,IF(C732=5,K!$D$5,IF(C732=6,K!$D$6,IF(C732=7,K!$D$7,IF(C732=8,K!$D$8))))))))</f>
        <v>Maaparandus</v>
      </c>
      <c r="E732" s="12" t="s">
        <v>332</v>
      </c>
      <c r="F732" s="18" t="str">
        <f>LOOKUP(E732,K!$A$1:$B$19)</f>
        <v>Võnnu vald</v>
      </c>
      <c r="G732" s="16" t="str">
        <f t="shared" si="65"/>
        <v>PP-247</v>
      </c>
      <c r="H732" s="12" t="s">
        <v>11</v>
      </c>
      <c r="I732" s="14">
        <v>247</v>
      </c>
      <c r="J732" s="1" t="s">
        <v>2715</v>
      </c>
      <c r="K732" s="1" t="s">
        <v>2713</v>
      </c>
      <c r="L732" s="91" t="str">
        <f t="shared" si="63"/>
        <v>18</v>
      </c>
      <c r="M732">
        <v>1961</v>
      </c>
      <c r="N732">
        <v>14</v>
      </c>
      <c r="O732">
        <v>1</v>
      </c>
    </row>
    <row r="733" spans="1:45" customFormat="1" ht="12.75" customHeight="1" x14ac:dyDescent="0.2">
      <c r="A733" s="24" t="str">
        <f t="shared" si="64"/>
        <v>17-22</v>
      </c>
      <c r="B733">
        <v>22</v>
      </c>
      <c r="C733" s="14">
        <v>1</v>
      </c>
      <c r="D733" s="71" t="str">
        <f>IF(C733=1,K!$D$1,IF(C733=2,K!$D$2,IF(C733=3,K!$D$3,IF(C733=4,K!$D$4,IF(C733=5,K!$D$5,IF(C733=6,K!$D$6,IF(C733=7,K!$D$7,IF(C733=8,K!$D$8))))))))</f>
        <v>Maaparandus</v>
      </c>
      <c r="E733" s="12" t="s">
        <v>331</v>
      </c>
      <c r="F733" s="18" t="str">
        <f>LOOKUP(E733,K!$A$1:$B$19)</f>
        <v xml:space="preserve">Vara vald </v>
      </c>
      <c r="G733" s="16" t="str">
        <f t="shared" si="65"/>
        <v>PP-423</v>
      </c>
      <c r="H733" s="12" t="s">
        <v>11</v>
      </c>
      <c r="I733" s="14">
        <v>423</v>
      </c>
      <c r="J733" s="26" t="s">
        <v>1060</v>
      </c>
      <c r="K733" s="1" t="s">
        <v>4962</v>
      </c>
      <c r="L733" s="91" t="str">
        <f t="shared" si="63"/>
        <v>17</v>
      </c>
      <c r="M733">
        <v>1964</v>
      </c>
      <c r="N733">
        <v>4</v>
      </c>
      <c r="O733">
        <v>1</v>
      </c>
    </row>
    <row r="734" spans="1:45" customFormat="1" ht="12.75" customHeight="1" x14ac:dyDescent="0.2">
      <c r="A734" s="24" t="str">
        <f t="shared" si="64"/>
        <v>04-22</v>
      </c>
      <c r="B734">
        <v>22</v>
      </c>
      <c r="C734" s="14">
        <v>1</v>
      </c>
      <c r="D734" s="71" t="str">
        <f>IF(C734=1,K!$D$1,IF(C734=2,K!$D$2,IF(C734=3,K!$D$3,IF(C734=4,K!$D$4,IF(C734=5,K!$D$5,IF(C734=6,K!$D$6,IF(C734=7,K!$D$7,IF(C734=8,K!$D$8))))))))</f>
        <v>Maaparandus</v>
      </c>
      <c r="E734" s="12" t="s">
        <v>318</v>
      </c>
      <c r="F734" s="18" t="str">
        <f>LOOKUP(E734,K!$A$1:$B$19)</f>
        <v>Konguta vald</v>
      </c>
      <c r="G734" s="16" t="str">
        <f t="shared" si="65"/>
        <v>PP-776</v>
      </c>
      <c r="H734" s="12" t="s">
        <v>11</v>
      </c>
      <c r="I734" s="14">
        <v>776</v>
      </c>
      <c r="J734" s="1" t="s">
        <v>3404</v>
      </c>
      <c r="K734" s="1" t="s">
        <v>3405</v>
      </c>
      <c r="L734" s="91" t="str">
        <f t="shared" si="63"/>
        <v>04</v>
      </c>
      <c r="M734">
        <v>1970</v>
      </c>
      <c r="N734">
        <v>4</v>
      </c>
    </row>
    <row r="735" spans="1:45" customFormat="1" ht="12.75" customHeight="1" x14ac:dyDescent="0.2">
      <c r="A735" s="24" t="str">
        <f t="shared" si="64"/>
        <v>02-22</v>
      </c>
      <c r="B735">
        <v>22</v>
      </c>
      <c r="C735" s="14">
        <v>1</v>
      </c>
      <c r="D735" s="71" t="str">
        <f>IF(C735=1,K!$D$1,IF(C735=2,K!$D$2,IF(C735=3,K!$D$3,IF(C735=4,K!$D$4,IF(C735=5,K!$D$5,IF(C735=6,K!$D$6,IF(C735=7,K!$D$7,IF(C735=8,K!$D$8))))))))</f>
        <v>Maaparandus</v>
      </c>
      <c r="E735" s="12" t="s">
        <v>294</v>
      </c>
      <c r="F735" s="18" t="str">
        <f>LOOKUP(E735,K!$A$1:$B$19)</f>
        <v>Haaslava vald</v>
      </c>
      <c r="G735" s="16" t="str">
        <f t="shared" si="65"/>
        <v>PP-344</v>
      </c>
      <c r="H735" s="12" t="s">
        <v>11</v>
      </c>
      <c r="I735" s="14">
        <v>344</v>
      </c>
      <c r="J735" s="1" t="s">
        <v>2385</v>
      </c>
      <c r="K735" s="1" t="s">
        <v>2386</v>
      </c>
      <c r="L735" s="91" t="str">
        <f t="shared" si="63"/>
        <v>02</v>
      </c>
      <c r="M735">
        <v>1963</v>
      </c>
      <c r="N735">
        <v>3</v>
      </c>
    </row>
    <row r="736" spans="1:45" customFormat="1" ht="12.75" customHeight="1" x14ac:dyDescent="0.2">
      <c r="A736" s="24" t="str">
        <f t="shared" si="64"/>
        <v>02-22</v>
      </c>
      <c r="B736">
        <v>22</v>
      </c>
      <c r="C736" s="14">
        <v>5</v>
      </c>
      <c r="D736" s="71" t="str">
        <f>IF(C736=1,K!$D$1,IF(C736=2,K!$D$2,IF(C736=3,K!$D$3,IF(C736=4,K!$D$4,IF(C736=5,K!$D$5,IF(C736=6,K!$D$6,IF(C736=7,K!$D$7,IF(C736=8,K!$D$8))))))))</f>
        <v>Muud maap.ehit.projektid</v>
      </c>
      <c r="E736" s="12" t="s">
        <v>294</v>
      </c>
      <c r="F736" s="18" t="str">
        <f>LOOKUP(E736,K!$A$1:$B$19)</f>
        <v>Haaslava vald</v>
      </c>
      <c r="G736" s="16" t="str">
        <f t="shared" si="65"/>
        <v>PP-355</v>
      </c>
      <c r="H736" s="12" t="s">
        <v>11</v>
      </c>
      <c r="I736" s="14">
        <v>355</v>
      </c>
      <c r="J736" s="1" t="s">
        <v>2388</v>
      </c>
      <c r="K736" s="1" t="s">
        <v>2386</v>
      </c>
      <c r="L736" s="91" t="str">
        <f t="shared" si="63"/>
        <v>02</v>
      </c>
      <c r="M736">
        <v>1963</v>
      </c>
      <c r="N736">
        <v>3</v>
      </c>
    </row>
    <row r="737" spans="1:45" customFormat="1" ht="12.75" customHeight="1" x14ac:dyDescent="0.2">
      <c r="A737" s="24" t="str">
        <f t="shared" si="64"/>
        <v>01-22</v>
      </c>
      <c r="B737">
        <v>22</v>
      </c>
      <c r="C737" s="14">
        <v>6</v>
      </c>
      <c r="D737" s="71" t="str">
        <f>IF(C737=1,K!$D$1,IF(C737=2,K!$D$2,IF(C737=3,K!$D$3,IF(C737=4,K!$D$4,IF(C737=5,K!$D$5,IF(C737=6,K!$D$6,IF(C737=7,K!$D$7,IF(C737=8,K!$D$8))))))))</f>
        <v>Kultuurtehnikaprojektid</v>
      </c>
      <c r="E737" s="12" t="s">
        <v>291</v>
      </c>
      <c r="F737" s="18" t="str">
        <f>LOOKUP(E737,K!$A$1:$B$19)</f>
        <v>Alatskivi vald</v>
      </c>
      <c r="G737" s="16" t="str">
        <f t="shared" si="65"/>
        <v>MV-1755</v>
      </c>
      <c r="H737" s="12" t="s">
        <v>32</v>
      </c>
      <c r="I737" s="14">
        <v>1755</v>
      </c>
      <c r="J737" s="1" t="s">
        <v>1785</v>
      </c>
      <c r="K737" s="1" t="s">
        <v>1779</v>
      </c>
      <c r="L737" s="91" t="str">
        <f t="shared" si="63"/>
        <v>01</v>
      </c>
      <c r="M737">
        <v>1987</v>
      </c>
      <c r="N737">
        <v>4</v>
      </c>
    </row>
    <row r="738" spans="1:45" customFormat="1" ht="12.75" customHeight="1" x14ac:dyDescent="0.2">
      <c r="A738" s="24" t="str">
        <f t="shared" si="64"/>
        <v>02-22</v>
      </c>
      <c r="B738">
        <v>22</v>
      </c>
      <c r="C738" s="14">
        <v>6</v>
      </c>
      <c r="D738" s="71" t="str">
        <f>IF(C738=1,K!$D$1,IF(C738=2,K!$D$2,IF(C738=3,K!$D$3,IF(C738=4,K!$D$4,IF(C738=5,K!$D$5,IF(C738=6,K!$D$6,IF(C738=7,K!$D$7,IF(C738=8,K!$D$8))))))))</f>
        <v>Kultuurtehnikaprojektid</v>
      </c>
      <c r="E738" s="12" t="s">
        <v>294</v>
      </c>
      <c r="F738" s="18" t="str">
        <f>LOOKUP(E738,K!$A$1:$B$19)</f>
        <v>Haaslava vald</v>
      </c>
      <c r="G738" s="16" t="str">
        <f t="shared" si="65"/>
        <v>MV-1606</v>
      </c>
      <c r="H738" s="12" t="s">
        <v>32</v>
      </c>
      <c r="I738" s="14">
        <v>1606</v>
      </c>
      <c r="J738" s="1" t="s">
        <v>2390</v>
      </c>
      <c r="K738" s="1" t="s">
        <v>2386</v>
      </c>
      <c r="L738" s="91" t="str">
        <f t="shared" si="63"/>
        <v>02</v>
      </c>
      <c r="M738">
        <v>1985</v>
      </c>
      <c r="N738">
        <v>2</v>
      </c>
    </row>
    <row r="739" spans="1:45" customFormat="1" ht="12.75" customHeight="1" x14ac:dyDescent="0.2">
      <c r="A739" s="24" t="str">
        <f t="shared" si="64"/>
        <v>02-22</v>
      </c>
      <c r="B739">
        <v>22</v>
      </c>
      <c r="C739" s="14">
        <v>1</v>
      </c>
      <c r="D739" s="71" t="str">
        <f>IF(C739=1,K!$D$1,IF(C739=2,K!$D$2,IF(C739=3,K!$D$3,IF(C739=4,K!$D$4,IF(C739=5,K!$D$5,IF(C739=6,K!$D$6,IF(C739=7,K!$D$7,IF(C739=8,K!$D$8))))))))</f>
        <v>Maaparandus</v>
      </c>
      <c r="E739" s="12" t="s">
        <v>294</v>
      </c>
      <c r="F739" s="18" t="str">
        <f>LOOKUP(E739,K!$A$1:$B$19)</f>
        <v>Haaslava vald</v>
      </c>
      <c r="G739" s="16" t="str">
        <f t="shared" si="65"/>
        <v>MV-350 A</v>
      </c>
      <c r="H739" s="12" t="s">
        <v>32</v>
      </c>
      <c r="I739" s="14" t="s">
        <v>2216</v>
      </c>
      <c r="J739" s="1" t="s">
        <v>2214</v>
      </c>
      <c r="K739" s="1" t="s">
        <v>2215</v>
      </c>
      <c r="L739" s="91" t="str">
        <f t="shared" si="63"/>
        <v>02</v>
      </c>
      <c r="M739">
        <v>1963</v>
      </c>
      <c r="N739">
        <v>1</v>
      </c>
    </row>
    <row r="740" spans="1:45" customFormat="1" ht="12.75" customHeight="1" x14ac:dyDescent="0.2">
      <c r="A740" s="24" t="str">
        <f t="shared" si="64"/>
        <v>08-22</v>
      </c>
      <c r="B740">
        <v>22</v>
      </c>
      <c r="C740" s="14">
        <v>1</v>
      </c>
      <c r="D740" s="71" t="str">
        <f>IF(C740=1,K!$D$1,IF(C740=2,K!$D$2,IF(C740=3,K!$D$3,IF(C740=4,K!$D$4,IF(C740=5,K!$D$5,IF(C740=6,K!$D$6,IF(C740=7,K!$D$7,IF(C740=8,K!$D$8))))))))</f>
        <v>Maaparandus</v>
      </c>
      <c r="E740" s="12" t="s">
        <v>322</v>
      </c>
      <c r="F740" s="18" t="str">
        <f>LOOKUP(E740,K!$A$1:$B$19)</f>
        <v>Mäksa vald</v>
      </c>
      <c r="G740" s="16" t="str">
        <f t="shared" si="65"/>
        <v>PP-167</v>
      </c>
      <c r="H740" s="12" t="s">
        <v>11</v>
      </c>
      <c r="I740" s="14">
        <v>167</v>
      </c>
      <c r="J740" s="1" t="s">
        <v>2506</v>
      </c>
      <c r="K740" s="1" t="s">
        <v>2502</v>
      </c>
      <c r="L740" s="91" t="str">
        <f t="shared" si="63"/>
        <v>08</v>
      </c>
      <c r="M740">
        <v>1960</v>
      </c>
      <c r="N740">
        <v>9</v>
      </c>
    </row>
    <row r="741" spans="1:45" customFormat="1" ht="12.75" customHeight="1" x14ac:dyDescent="0.2">
      <c r="A741" s="24" t="str">
        <f t="shared" si="64"/>
        <v>08-22</v>
      </c>
      <c r="B741">
        <v>22</v>
      </c>
      <c r="C741" s="14">
        <v>1</v>
      </c>
      <c r="D741" s="71" t="str">
        <f>IF(C741=1,K!$D$1,IF(C741=2,K!$D$2,IF(C741=3,K!$D$3,IF(C741=4,K!$D$4,IF(C741=5,K!$D$5,IF(C741=6,K!$D$6,IF(C741=7,K!$D$7,IF(C741=8,K!$D$8))))))))</f>
        <v>Maaparandus</v>
      </c>
      <c r="E741" s="12" t="s">
        <v>322</v>
      </c>
      <c r="F741" s="18" t="str">
        <f>LOOKUP(E741,K!$A$1:$B$19)</f>
        <v>Mäksa vald</v>
      </c>
      <c r="G741" s="16" t="str">
        <f t="shared" si="65"/>
        <v>PP-493</v>
      </c>
      <c r="H741" s="12" t="s">
        <v>11</v>
      </c>
      <c r="I741" s="14">
        <v>493</v>
      </c>
      <c r="J741" s="1" t="s">
        <v>2507</v>
      </c>
      <c r="K741" s="1" t="s">
        <v>2502</v>
      </c>
      <c r="L741" s="91" t="str">
        <f t="shared" si="63"/>
        <v>08</v>
      </c>
      <c r="M741">
        <v>1965</v>
      </c>
      <c r="N741">
        <v>3</v>
      </c>
    </row>
    <row r="742" spans="1:45" customFormat="1" ht="12.75" customHeight="1" x14ac:dyDescent="0.2">
      <c r="A742" s="24" t="str">
        <f t="shared" si="64"/>
        <v>14-22</v>
      </c>
      <c r="B742">
        <v>22</v>
      </c>
      <c r="C742" s="14">
        <v>6</v>
      </c>
      <c r="D742" s="71" t="str">
        <f>IF(C742=1,K!$D$1,IF(C742=2,K!$D$2,IF(C742=3,K!$D$3,IF(C742=4,K!$D$4,IF(C742=5,K!$D$5,IF(C742=6,K!$D$6,IF(C742=7,K!$D$7,IF(C742=8,K!$D$8))))))))</f>
        <v>Kultuurtehnikaprojektid</v>
      </c>
      <c r="E742" s="12" t="s">
        <v>328</v>
      </c>
      <c r="F742" s="18" t="str">
        <f>LOOKUP(E742,K!$A$1:$B$19)</f>
        <v>Rõngu vald</v>
      </c>
      <c r="G742" s="16" t="str">
        <f t="shared" si="65"/>
        <v>MV-1815</v>
      </c>
      <c r="H742" s="12" t="s">
        <v>32</v>
      </c>
      <c r="I742" s="14">
        <v>1815</v>
      </c>
      <c r="J742" s="1" t="s">
        <v>3493</v>
      </c>
      <c r="K742" s="1" t="s">
        <v>3494</v>
      </c>
      <c r="L742" s="91" t="str">
        <f t="shared" si="63"/>
        <v>14</v>
      </c>
      <c r="M742">
        <v>1989</v>
      </c>
      <c r="N742">
        <v>4</v>
      </c>
    </row>
    <row r="743" spans="1:45" customFormat="1" ht="12.75" customHeight="1" x14ac:dyDescent="0.2">
      <c r="A743" s="24" t="str">
        <f t="shared" si="64"/>
        <v>18-22</v>
      </c>
      <c r="B743">
        <v>22</v>
      </c>
      <c r="C743" s="14">
        <v>6</v>
      </c>
      <c r="D743" s="71" t="str">
        <f>IF(C743=1,K!$D$1,IF(C743=2,K!$D$2,IF(C743=3,K!$D$3,IF(C743=4,K!$D$4,IF(C743=5,K!$D$5,IF(C743=6,K!$D$6,IF(C743=7,K!$D$7,IF(C743=8,K!$D$8))))))))</f>
        <v>Kultuurtehnikaprojektid</v>
      </c>
      <c r="E743" s="12" t="s">
        <v>332</v>
      </c>
      <c r="F743" s="18" t="str">
        <f>LOOKUP(E743,K!$A$1:$B$19)</f>
        <v>Võnnu vald</v>
      </c>
      <c r="G743" s="16" t="str">
        <f t="shared" si="65"/>
        <v>MV-1729</v>
      </c>
      <c r="H743" s="12" t="s">
        <v>32</v>
      </c>
      <c r="I743" s="14">
        <v>1729</v>
      </c>
      <c r="J743" s="1" t="s">
        <v>2718</v>
      </c>
      <c r="K743" s="1" t="s">
        <v>2713</v>
      </c>
      <c r="L743" s="91" t="str">
        <f t="shared" si="63"/>
        <v>18</v>
      </c>
      <c r="M743">
        <v>1987</v>
      </c>
      <c r="N743">
        <v>2</v>
      </c>
    </row>
    <row r="744" spans="1:45" customFormat="1" ht="12.75" customHeight="1" x14ac:dyDescent="0.2">
      <c r="A744" s="24" t="str">
        <f t="shared" si="64"/>
        <v>17-22</v>
      </c>
      <c r="B744">
        <v>22</v>
      </c>
      <c r="C744" s="14">
        <v>6</v>
      </c>
      <c r="D744" s="71" t="str">
        <f>IF(C744=1,K!$D$1,IF(C744=2,K!$D$2,IF(C744=3,K!$D$3,IF(C744=4,K!$D$4,IF(C744=5,K!$D$5,IF(C744=6,K!$D$6,IF(C744=7,K!$D$7,IF(C744=8,K!$D$8))))))))</f>
        <v>Kultuurtehnikaprojektid</v>
      </c>
      <c r="E744" s="12" t="s">
        <v>331</v>
      </c>
      <c r="F744" s="18" t="str">
        <f>LOOKUP(E744,K!$A$1:$B$19)</f>
        <v xml:space="preserve">Vara vald </v>
      </c>
      <c r="G744" s="16" t="str">
        <f t="shared" si="65"/>
        <v>MV-1837</v>
      </c>
      <c r="H744" s="12" t="s">
        <v>32</v>
      </c>
      <c r="I744" s="14">
        <v>1837</v>
      </c>
      <c r="J744" s="26" t="s">
        <v>141</v>
      </c>
      <c r="K744" s="1" t="s">
        <v>4962</v>
      </c>
      <c r="L744" s="91" t="str">
        <f t="shared" si="63"/>
        <v>17</v>
      </c>
      <c r="M744">
        <v>1989</v>
      </c>
      <c r="N744">
        <v>3</v>
      </c>
    </row>
    <row r="745" spans="1:45" customFormat="1" ht="12.75" customHeight="1" x14ac:dyDescent="0.2">
      <c r="A745" s="24" t="str">
        <f t="shared" si="64"/>
        <v>01-22</v>
      </c>
      <c r="B745">
        <v>22</v>
      </c>
      <c r="C745" s="14">
        <v>2</v>
      </c>
      <c r="D745" s="71" t="str">
        <f>IF(C745=1,K!$D$1,IF(C745=2,K!$D$2,IF(C745=3,K!$D$3,IF(C745=4,K!$D$4,IF(C745=5,K!$D$5,IF(C745=6,K!$D$6,IF(C745=7,K!$D$7,IF(C745=8,K!$D$8))))))))</f>
        <v xml:space="preserve">Maaparanduse rek </v>
      </c>
      <c r="E745" s="12" t="s">
        <v>291</v>
      </c>
      <c r="F745" s="18" t="str">
        <f>LOOKUP(E745,K!$A$1:$B$19)</f>
        <v>Alatskivi vald</v>
      </c>
      <c r="G745" s="16" t="str">
        <f t="shared" si="65"/>
        <v>MS-40</v>
      </c>
      <c r="H745" s="12" t="s">
        <v>1650</v>
      </c>
      <c r="I745" s="14" t="s">
        <v>1782</v>
      </c>
      <c r="J745" s="1" t="s">
        <v>1784</v>
      </c>
      <c r="K745" s="1" t="s">
        <v>1779</v>
      </c>
      <c r="L745" s="91" t="str">
        <f t="shared" si="63"/>
        <v>01</v>
      </c>
      <c r="M745">
        <v>1978</v>
      </c>
      <c r="N745">
        <v>1</v>
      </c>
    </row>
    <row r="746" spans="1:45" customFormat="1" ht="12.75" customHeight="1" x14ac:dyDescent="0.2">
      <c r="A746" s="24" t="str">
        <f t="shared" si="64"/>
        <v>12-22</v>
      </c>
      <c r="B746">
        <v>22</v>
      </c>
      <c r="C746" s="9">
        <v>1</v>
      </c>
      <c r="D746" s="71" t="str">
        <f>IF(C746=1,K!$D$1,IF(C746=2,K!$D$2,IF(C746=3,K!$D$3,IF(C746=4,K!$D$4,IF(C746=5,K!$D$5,IF(C746=6,K!$D$6,IF(C746=7,K!$D$7,IF(C746=8,K!$D$8))))))))</f>
        <v>Maaparandus</v>
      </c>
      <c r="E746" s="12" t="s">
        <v>326</v>
      </c>
      <c r="F746" s="18" t="str">
        <f>LOOKUP(E746,K!$A$1:$B$19)</f>
        <v>Puhja vald</v>
      </c>
      <c r="G746" s="16" t="str">
        <f t="shared" si="65"/>
        <v>MV-800</v>
      </c>
      <c r="H746" s="12" t="s">
        <v>32</v>
      </c>
      <c r="I746" s="14" t="s">
        <v>3924</v>
      </c>
      <c r="J746" s="1" t="s">
        <v>3925</v>
      </c>
      <c r="K746" s="1" t="s">
        <v>3919</v>
      </c>
      <c r="L746" s="91" t="str">
        <f t="shared" si="63"/>
        <v>12</v>
      </c>
      <c r="M746">
        <v>1970</v>
      </c>
      <c r="N746">
        <v>7</v>
      </c>
    </row>
    <row r="747" spans="1:45" customFormat="1" ht="12.75" customHeight="1" x14ac:dyDescent="0.2">
      <c r="A747" s="24" t="str">
        <f t="shared" si="64"/>
        <v>12-22</v>
      </c>
      <c r="B747">
        <v>22</v>
      </c>
      <c r="C747" s="9">
        <v>1</v>
      </c>
      <c r="D747" s="71" t="str">
        <f>IF(C747=1,K!$D$1,IF(C747=2,K!$D$2,IF(C747=3,K!$D$3,IF(C747=4,K!$D$4,IF(C747=5,K!$D$5,IF(C747=6,K!$D$6,IF(C747=7,K!$D$7,IF(C747=8,K!$D$8))))))))</f>
        <v>Maaparandus</v>
      </c>
      <c r="E747" s="12" t="s">
        <v>326</v>
      </c>
      <c r="F747" s="18" t="str">
        <f>LOOKUP(E747,K!$A$1:$B$19)</f>
        <v>Puhja vald</v>
      </c>
      <c r="G747" s="16" t="str">
        <f t="shared" si="65"/>
        <v>PP-679</v>
      </c>
      <c r="H747" s="12" t="s">
        <v>11</v>
      </c>
      <c r="I747" s="14" t="s">
        <v>3927</v>
      </c>
      <c r="J747" s="1" t="s">
        <v>3928</v>
      </c>
      <c r="K747" s="1" t="s">
        <v>3922</v>
      </c>
      <c r="L747" s="91" t="str">
        <f t="shared" si="63"/>
        <v>12</v>
      </c>
      <c r="M747">
        <v>1968</v>
      </c>
      <c r="N747">
        <v>10</v>
      </c>
    </row>
    <row r="748" spans="1:45" customFormat="1" ht="12.75" customHeight="1" x14ac:dyDescent="0.2">
      <c r="A748" s="24" t="str">
        <f t="shared" si="64"/>
        <v>13-22</v>
      </c>
      <c r="B748">
        <v>22</v>
      </c>
      <c r="C748" s="9">
        <v>1</v>
      </c>
      <c r="D748" s="71" t="str">
        <f>IF(C748=1,K!$D$1,IF(C748=2,K!$D$2,IF(C748=3,K!$D$3,IF(C748=4,K!$D$4,IF(C748=5,K!$D$5,IF(C748=6,K!$D$6,IF(C748=7,K!$D$7,IF(C748=8,K!$D$8))))))))</f>
        <v>Maaparandus</v>
      </c>
      <c r="E748" s="12" t="s">
        <v>327</v>
      </c>
      <c r="F748" s="18" t="str">
        <f>LOOKUP(E748,K!$A$1:$B$19)</f>
        <v>Rannu vald</v>
      </c>
      <c r="G748" s="16" t="str">
        <f t="shared" si="65"/>
        <v>PP-924</v>
      </c>
      <c r="H748" s="12" t="s">
        <v>11</v>
      </c>
      <c r="I748" s="14" t="s">
        <v>4206</v>
      </c>
      <c r="J748" s="1" t="s">
        <v>4207</v>
      </c>
      <c r="K748" s="1" t="s">
        <v>4211</v>
      </c>
      <c r="L748" s="91" t="str">
        <f t="shared" si="63"/>
        <v>13</v>
      </c>
      <c r="M748">
        <v>1972</v>
      </c>
      <c r="N748">
        <v>15</v>
      </c>
    </row>
    <row r="749" spans="1:45" customFormat="1" ht="25.5" customHeight="1" x14ac:dyDescent="0.2">
      <c r="A749" s="24" t="str">
        <f t="shared" si="64"/>
        <v>13-22</v>
      </c>
      <c r="B749">
        <v>22</v>
      </c>
      <c r="C749" s="9">
        <v>1</v>
      </c>
      <c r="D749" s="71" t="str">
        <f>IF(C749=1,K!$D$1,IF(C749=2,K!$D$2,IF(C749=3,K!$D$3,IF(C749=4,K!$D$4,IF(C749=5,K!$D$5,IF(C749=6,K!$D$6,IF(C749=7,K!$D$7,IF(C749=8,K!$D$8))))))))</f>
        <v>Maaparandus</v>
      </c>
      <c r="E749" s="12" t="s">
        <v>327</v>
      </c>
      <c r="F749" s="18" t="str">
        <f>LOOKUP(E749,K!$A$1:$B$19)</f>
        <v>Rannu vald</v>
      </c>
      <c r="G749" s="16" t="str">
        <f t="shared" si="65"/>
        <v>MV-1322</v>
      </c>
      <c r="H749" s="12" t="s">
        <v>32</v>
      </c>
      <c r="I749" s="14" t="s">
        <v>4208</v>
      </c>
      <c r="J749" s="1" t="s">
        <v>4209</v>
      </c>
      <c r="K749" s="1" t="s">
        <v>4211</v>
      </c>
      <c r="L749" s="91" t="str">
        <f t="shared" si="63"/>
        <v>13</v>
      </c>
      <c r="M749">
        <v>1978</v>
      </c>
      <c r="N749">
        <v>5</v>
      </c>
    </row>
    <row r="750" spans="1:45" customFormat="1" ht="12.75" customHeight="1" x14ac:dyDescent="0.2">
      <c r="A750" s="24" t="str">
        <f t="shared" si="64"/>
        <v>09-22</v>
      </c>
      <c r="B750">
        <v>22</v>
      </c>
      <c r="C750" s="9">
        <v>1</v>
      </c>
      <c r="D750" s="71" t="str">
        <f>IF(C750=1,K!$D$1,IF(C750=2,K!$D$2,IF(C750=3,K!$D$3,IF(C750=4,K!$D$4,IF(C750=5,K!$D$5,IF(C750=6,K!$D$6,IF(C750=7,K!$D$7,IF(C750=8,K!$D$8))))))))</f>
        <v>Maaparandus</v>
      </c>
      <c r="E750" s="12" t="s">
        <v>323</v>
      </c>
      <c r="F750" s="18" t="str">
        <f>LOOKUP(E750,K!$A$1:$B$19)</f>
        <v>Nõo vald</v>
      </c>
      <c r="G750" s="16" t="str">
        <f t="shared" si="65"/>
        <v>PP-496</v>
      </c>
      <c r="H750" s="12" t="s">
        <v>11</v>
      </c>
      <c r="I750" s="14" t="s">
        <v>4354</v>
      </c>
      <c r="J750" s="1" t="s">
        <v>4355</v>
      </c>
      <c r="K750" s="1" t="s">
        <v>4350</v>
      </c>
      <c r="L750" s="91" t="str">
        <f t="shared" si="63"/>
        <v>09</v>
      </c>
      <c r="M750">
        <v>1966</v>
      </c>
      <c r="N750">
        <v>5</v>
      </c>
    </row>
    <row r="751" spans="1:45" customFormat="1" ht="12.75" customHeight="1" x14ac:dyDescent="0.2">
      <c r="A751" s="24" t="str">
        <f t="shared" si="64"/>
        <v>15-22</v>
      </c>
      <c r="B751">
        <v>22</v>
      </c>
      <c r="C751" s="14">
        <v>1</v>
      </c>
      <c r="D751" s="71" t="str">
        <f>IF(C751=1,K!$D$1,IF(C751=2,K!$D$2,IF(C751=3,K!$D$3,IF(C751=4,K!$D$4,IF(C751=5,K!$D$5,IF(C751=6,K!$D$6,IF(C751=7,K!$D$7,IF(C751=8,K!$D$8))))))))</f>
        <v>Maaparandus</v>
      </c>
      <c r="E751" s="12" t="s">
        <v>329</v>
      </c>
      <c r="F751" s="18" t="str">
        <f>LOOKUP(E751,K!$A$1:$B$19)</f>
        <v>Tartu vald</v>
      </c>
      <c r="G751" s="16" t="str">
        <f t="shared" si="65"/>
        <v>PP-203</v>
      </c>
      <c r="H751" s="12" t="s">
        <v>11</v>
      </c>
      <c r="I751" s="14">
        <v>203</v>
      </c>
      <c r="J751" s="1" t="s">
        <v>1334</v>
      </c>
      <c r="K751" s="1" t="s">
        <v>7095</v>
      </c>
      <c r="L751" s="91" t="str">
        <f t="shared" si="63"/>
        <v>15</v>
      </c>
      <c r="M751">
        <v>1959</v>
      </c>
      <c r="N751">
        <v>2</v>
      </c>
      <c r="P751">
        <v>8320</v>
      </c>
    </row>
    <row r="752" spans="1:45" customFormat="1" ht="12.75" customHeight="1" x14ac:dyDescent="0.2">
      <c r="A752" s="69" t="str">
        <f t="shared" si="64"/>
        <v>15-22</v>
      </c>
      <c r="B752" s="52">
        <v>22</v>
      </c>
      <c r="C752" s="76">
        <v>1</v>
      </c>
      <c r="D752" s="71" t="str">
        <f>IF(C752=1,K!$D$1,IF(C752=2,K!$D$2,IF(C752=3,K!$D$3,IF(C752=4,K!$D$4,IF(C752=5,K!$D$5,IF(C752=6,K!$D$6,IF(C752=7,K!$D$7,IF(C752=8,K!$D$8))))))))</f>
        <v>Maaparandus</v>
      </c>
      <c r="E752" s="72" t="s">
        <v>329</v>
      </c>
      <c r="F752" s="18" t="str">
        <f>LOOKUP(E752,K!$A$1:$B$19)</f>
        <v>Tartu vald</v>
      </c>
      <c r="G752" s="74" t="str">
        <f t="shared" si="65"/>
        <v>PP-203a</v>
      </c>
      <c r="H752" s="72" t="s">
        <v>11</v>
      </c>
      <c r="I752" s="70" t="s">
        <v>7104</v>
      </c>
      <c r="J752" s="75" t="s">
        <v>7105</v>
      </c>
      <c r="K752" s="75" t="s">
        <v>7095</v>
      </c>
      <c r="L752" s="157" t="str">
        <f t="shared" si="63"/>
        <v>15</v>
      </c>
      <c r="M752" s="52">
        <v>1963</v>
      </c>
      <c r="N752" s="52">
        <v>1</v>
      </c>
      <c r="P752" s="52" t="s">
        <v>7106</v>
      </c>
      <c r="Q752" s="52"/>
      <c r="R752" s="52"/>
      <c r="S752" s="52"/>
      <c r="T752" s="52"/>
      <c r="U752" s="52"/>
      <c r="V752" s="52"/>
      <c r="W752" s="52"/>
      <c r="X752" s="52"/>
      <c r="Y752" s="52"/>
      <c r="Z752" s="52"/>
      <c r="AA752" s="52"/>
      <c r="AB752" s="52"/>
      <c r="AC752" s="52"/>
      <c r="AD752" s="52"/>
      <c r="AE752" s="52"/>
      <c r="AF752" s="52"/>
      <c r="AG752" s="52"/>
      <c r="AH752" s="52"/>
      <c r="AI752" s="52"/>
      <c r="AJ752" s="52"/>
      <c r="AK752" s="52"/>
      <c r="AL752" s="52"/>
      <c r="AM752" s="52"/>
      <c r="AN752" s="52"/>
      <c r="AO752" s="52"/>
      <c r="AP752" s="52"/>
      <c r="AQ752" s="52"/>
      <c r="AR752" s="52"/>
      <c r="AS752" s="52"/>
    </row>
    <row r="753" spans="1:45" customFormat="1" ht="12.75" customHeight="1" x14ac:dyDescent="0.2">
      <c r="A753" s="69" t="str">
        <f t="shared" si="64"/>
        <v>15-22</v>
      </c>
      <c r="B753" s="52">
        <v>22</v>
      </c>
      <c r="C753" s="76">
        <v>1</v>
      </c>
      <c r="D753" s="71" t="str">
        <f>IF(C753=1,K!$D$1,IF(C753=2,K!$D$2,IF(C753=3,K!$D$3,IF(C753=4,K!$D$4,IF(C753=5,K!$D$5,IF(C753=6,K!$D$6,IF(C753=7,K!$D$7,IF(C753=8,K!$D$8))))))))</f>
        <v>Maaparandus</v>
      </c>
      <c r="E753" s="72" t="s">
        <v>329</v>
      </c>
      <c r="F753" s="18" t="str">
        <f>LOOKUP(E753,K!$A$1:$B$19)</f>
        <v>Tartu vald</v>
      </c>
      <c r="G753" s="74" t="str">
        <f t="shared" si="65"/>
        <v>MS-88</v>
      </c>
      <c r="H753" s="72" t="s">
        <v>1650</v>
      </c>
      <c r="I753" s="70">
        <v>88</v>
      </c>
      <c r="J753" s="75" t="s">
        <v>7108</v>
      </c>
      <c r="K753" s="75" t="s">
        <v>7095</v>
      </c>
      <c r="L753" s="157" t="str">
        <f t="shared" si="63"/>
        <v>15</v>
      </c>
      <c r="M753" s="52">
        <v>1982</v>
      </c>
      <c r="N753" s="52">
        <v>2</v>
      </c>
      <c r="P753" s="52"/>
      <c r="Q753" s="52"/>
      <c r="R753" s="52"/>
      <c r="S753" s="52"/>
      <c r="T753" s="52"/>
      <c r="U753" s="52"/>
      <c r="V753" s="52"/>
      <c r="W753" s="52"/>
      <c r="X753" s="52"/>
      <c r="Y753" s="52"/>
      <c r="Z753" s="52"/>
      <c r="AA753" s="52"/>
      <c r="AB753" s="52"/>
      <c r="AC753" s="52"/>
      <c r="AD753" s="52"/>
      <c r="AE753" s="52"/>
      <c r="AF753" s="52"/>
      <c r="AG753" s="52"/>
      <c r="AH753" s="52"/>
      <c r="AI753" s="52"/>
      <c r="AJ753" s="52"/>
      <c r="AK753" s="52"/>
      <c r="AL753" s="52"/>
      <c r="AM753" s="52"/>
      <c r="AN753" s="52"/>
      <c r="AO753" s="52"/>
      <c r="AP753" s="52"/>
      <c r="AQ753" s="52"/>
      <c r="AR753" s="52"/>
      <c r="AS753" s="52"/>
    </row>
    <row r="754" spans="1:45" customFormat="1" ht="12.75" customHeight="1" x14ac:dyDescent="0.2">
      <c r="A754" s="69" t="str">
        <f t="shared" si="64"/>
        <v>15-22</v>
      </c>
      <c r="B754" s="52">
        <v>22</v>
      </c>
      <c r="C754" s="76">
        <v>1</v>
      </c>
      <c r="D754" s="71" t="str">
        <f>IF(C754=1,K!$D$1,IF(C754=2,K!$D$2,IF(C754=3,K!$D$3,IF(C754=4,K!$D$4,IF(C754=5,K!$D$5,IF(C754=6,K!$D$6,IF(C754=7,K!$D$7,IF(C754=8,K!$D$8))))))))</f>
        <v>Maaparandus</v>
      </c>
      <c r="E754" s="72" t="s">
        <v>329</v>
      </c>
      <c r="F754" s="18" t="str">
        <f>LOOKUP(E754,K!$A$1:$B$19)</f>
        <v>Tartu vald</v>
      </c>
      <c r="G754" s="74" t="str">
        <f t="shared" si="65"/>
        <v>PP-351</v>
      </c>
      <c r="H754" s="72" t="s">
        <v>11</v>
      </c>
      <c r="I754" s="70">
        <v>351</v>
      </c>
      <c r="J754" s="75" t="s">
        <v>7133</v>
      </c>
      <c r="K754" s="75" t="s">
        <v>7126</v>
      </c>
      <c r="L754" s="157" t="str">
        <f t="shared" si="63"/>
        <v>15</v>
      </c>
      <c r="M754" s="52">
        <v>1963</v>
      </c>
      <c r="N754" s="52">
        <v>7</v>
      </c>
      <c r="P754" s="52" t="s">
        <v>7125</v>
      </c>
      <c r="Q754" s="52">
        <v>2</v>
      </c>
      <c r="R754" s="52" t="s">
        <v>7134</v>
      </c>
      <c r="S754" s="52"/>
      <c r="T754" s="52"/>
      <c r="U754" s="52"/>
      <c r="V754" s="52"/>
      <c r="W754" s="52"/>
      <c r="X754" s="52"/>
      <c r="Y754" s="52"/>
      <c r="Z754" s="52"/>
      <c r="AA754" s="52"/>
      <c r="AB754" s="52"/>
      <c r="AC754" s="52"/>
      <c r="AD754" s="52"/>
      <c r="AE754" s="52"/>
      <c r="AF754" s="52"/>
      <c r="AG754" s="52"/>
      <c r="AH754" s="52"/>
      <c r="AI754" s="52"/>
      <c r="AJ754" s="52"/>
      <c r="AK754" s="52"/>
      <c r="AL754" s="52"/>
      <c r="AM754" s="52"/>
      <c r="AN754" s="52"/>
      <c r="AO754" s="52"/>
      <c r="AP754" s="52"/>
      <c r="AQ754" s="52"/>
      <c r="AR754" s="52"/>
      <c r="AS754" s="52"/>
    </row>
    <row r="755" spans="1:45" customFormat="1" ht="12.75" customHeight="1" x14ac:dyDescent="0.2">
      <c r="A755" s="69" t="str">
        <f t="shared" si="64"/>
        <v>19-23</v>
      </c>
      <c r="B755" s="52">
        <v>23</v>
      </c>
      <c r="C755" s="70">
        <v>3</v>
      </c>
      <c r="D755" s="71" t="str">
        <f>IF(C755=1,K!$D$1,IF(C755=2,K!$D$2,IF(C755=3,K!$D$3,IF(C755=4,K!$D$4,IF(C755=5,K!$D$5,IF(C755=6,K!$D$6,IF(C755=7,K!$D$7,IF(C755=8,K!$D$8))))))))</f>
        <v>Vihmutus</v>
      </c>
      <c r="E755" s="72" t="s">
        <v>333</v>
      </c>
      <c r="F755" s="73" t="str">
        <f>LOOKUP(E755,K!$A$1:$B$19)</f>
        <v>Ülenurme vald</v>
      </c>
      <c r="G755" s="74" t="str">
        <f t="shared" si="65"/>
        <v>PP-725</v>
      </c>
      <c r="H755" s="72" t="s">
        <v>11</v>
      </c>
      <c r="I755" s="70">
        <v>725</v>
      </c>
      <c r="J755" s="75" t="s">
        <v>1530</v>
      </c>
      <c r="K755" s="75" t="s">
        <v>5248</v>
      </c>
      <c r="L755" s="90" t="str">
        <f t="shared" si="63"/>
        <v>19</v>
      </c>
      <c r="M755" s="52">
        <v>19609</v>
      </c>
      <c r="N755" s="52">
        <v>8</v>
      </c>
      <c r="P755" s="52"/>
      <c r="Q755" s="52"/>
      <c r="R755" s="52"/>
      <c r="S755" s="52"/>
      <c r="T755" s="52"/>
      <c r="U755" s="52"/>
      <c r="V755" s="52"/>
      <c r="W755" s="52"/>
      <c r="X755" s="52"/>
      <c r="Y755" s="52"/>
      <c r="Z755" s="52"/>
      <c r="AA755" s="52"/>
      <c r="AB755" s="52"/>
      <c r="AC755" s="52"/>
      <c r="AD755" s="52"/>
      <c r="AE755" s="52"/>
      <c r="AF755" s="52"/>
      <c r="AG755" s="52"/>
      <c r="AH755" s="52"/>
      <c r="AI755" s="52"/>
      <c r="AJ755" s="52"/>
      <c r="AK755" s="52"/>
      <c r="AL755" s="52"/>
      <c r="AM755" s="52"/>
      <c r="AN755" s="52"/>
      <c r="AO755" s="52"/>
      <c r="AP755" s="52"/>
      <c r="AQ755" s="52"/>
      <c r="AR755" s="52"/>
      <c r="AS755" s="52"/>
    </row>
    <row r="756" spans="1:45" customFormat="1" ht="12.75" customHeight="1" x14ac:dyDescent="0.2">
      <c r="A756" s="69" t="str">
        <f t="shared" si="64"/>
        <v>19-23</v>
      </c>
      <c r="B756" s="52">
        <v>23</v>
      </c>
      <c r="C756" s="70">
        <v>2</v>
      </c>
      <c r="D756" s="71" t="str">
        <f>IF(C756=1,K!$D$1,IF(C756=2,K!$D$2,IF(C756=3,K!$D$3,IF(C756=4,K!$D$4,IF(C756=5,K!$D$5,IF(C756=6,K!$D$6,IF(C756=7,K!$D$7,IF(C756=8,K!$D$8))))))))</f>
        <v xml:space="preserve">Maaparanduse rek </v>
      </c>
      <c r="E756" s="72" t="s">
        <v>333</v>
      </c>
      <c r="F756" s="73" t="str">
        <f>LOOKUP(E756,K!$A$1:$B$19)</f>
        <v>Ülenurme vald</v>
      </c>
      <c r="G756" s="74" t="str">
        <f t="shared" si="65"/>
        <v>MV-158</v>
      </c>
      <c r="H756" s="72" t="s">
        <v>32</v>
      </c>
      <c r="I756" s="70">
        <v>158</v>
      </c>
      <c r="J756" s="75" t="s">
        <v>5251</v>
      </c>
      <c r="K756" s="75" t="s">
        <v>5253</v>
      </c>
      <c r="L756" s="90" t="str">
        <f t="shared" si="63"/>
        <v>19</v>
      </c>
      <c r="M756" s="52">
        <v>1959</v>
      </c>
      <c r="N756" s="52">
        <v>4</v>
      </c>
      <c r="P756" s="52"/>
      <c r="Q756" s="52"/>
      <c r="R756" s="52"/>
      <c r="S756" s="52"/>
      <c r="T756" s="52"/>
      <c r="U756" s="52"/>
      <c r="V756" s="52"/>
      <c r="W756" s="52"/>
      <c r="X756" s="52"/>
      <c r="Y756" s="52"/>
      <c r="Z756" s="52"/>
      <c r="AA756" s="52"/>
      <c r="AB756" s="52"/>
      <c r="AC756" s="52"/>
      <c r="AD756" s="52"/>
      <c r="AE756" s="52"/>
      <c r="AF756" s="52"/>
      <c r="AG756" s="52"/>
      <c r="AH756" s="52"/>
      <c r="AI756" s="52"/>
      <c r="AJ756" s="52"/>
      <c r="AK756" s="52"/>
      <c r="AL756" s="52"/>
      <c r="AM756" s="52"/>
      <c r="AN756" s="52"/>
      <c r="AO756" s="52"/>
      <c r="AP756" s="52"/>
      <c r="AQ756" s="52"/>
      <c r="AR756" s="52"/>
      <c r="AS756" s="52"/>
    </row>
    <row r="757" spans="1:45" customFormat="1" ht="12.75" customHeight="1" x14ac:dyDescent="0.2">
      <c r="A757" s="24" t="str">
        <f t="shared" si="64"/>
        <v>03-23</v>
      </c>
      <c r="B757">
        <v>23</v>
      </c>
      <c r="C757" s="14">
        <v>1</v>
      </c>
      <c r="D757" s="71" t="str">
        <f>IF(C757=1,K!$D$1,IF(C757=2,K!$D$2,IF(C757=3,K!$D$3,IF(C757=4,K!$D$4,IF(C757=5,K!$D$5,IF(C757=6,K!$D$6,IF(C757=7,K!$D$7,IF(C757=8,K!$D$8))))))))</f>
        <v>Maaparandus</v>
      </c>
      <c r="E757" s="12" t="s">
        <v>317</v>
      </c>
      <c r="F757" s="18" t="str">
        <f>LOOKUP(E757,K!$A$1:$B$19)</f>
        <v>Kambja vald</v>
      </c>
      <c r="G757" s="16" t="str">
        <f t="shared" si="65"/>
        <v>PP-411</v>
      </c>
      <c r="H757" s="12" t="s">
        <v>11</v>
      </c>
      <c r="I757" s="14">
        <v>411</v>
      </c>
      <c r="J757" s="1" t="s">
        <v>2222</v>
      </c>
      <c r="K757" s="1" t="s">
        <v>2219</v>
      </c>
      <c r="L757" s="91" t="str">
        <f t="shared" si="63"/>
        <v>03</v>
      </c>
      <c r="M757">
        <v>1964</v>
      </c>
      <c r="N757">
        <v>5</v>
      </c>
    </row>
    <row r="758" spans="1:45" customFormat="1" ht="12.75" customHeight="1" x14ac:dyDescent="0.2">
      <c r="A758" s="24" t="str">
        <f t="shared" si="64"/>
        <v>08-23</v>
      </c>
      <c r="B758">
        <v>23</v>
      </c>
      <c r="C758" s="14">
        <v>1</v>
      </c>
      <c r="D758" s="71" t="str">
        <f>IF(C758=1,K!$D$1,IF(C758=2,K!$D$2,IF(C758=3,K!$D$3,IF(C758=4,K!$D$4,IF(C758=5,K!$D$5,IF(C758=6,K!$D$6,IF(C758=7,K!$D$7,IF(C758=8,K!$D$8))))))))</f>
        <v>Maaparandus</v>
      </c>
      <c r="E758" s="12" t="s">
        <v>322</v>
      </c>
      <c r="F758" s="18" t="str">
        <f>LOOKUP(E758,K!$A$1:$B$19)</f>
        <v>Mäksa vald</v>
      </c>
      <c r="G758" s="16" t="str">
        <f t="shared" si="65"/>
        <v>PP-716</v>
      </c>
      <c r="H758" s="12" t="s">
        <v>11</v>
      </c>
      <c r="I758" s="14">
        <v>716</v>
      </c>
      <c r="J758" s="1" t="s">
        <v>2887</v>
      </c>
      <c r="K758" s="1" t="s">
        <v>2886</v>
      </c>
      <c r="L758" s="91" t="str">
        <f t="shared" si="63"/>
        <v>08</v>
      </c>
      <c r="M758">
        <v>1971</v>
      </c>
      <c r="N758">
        <v>9</v>
      </c>
    </row>
    <row r="759" spans="1:45" customFormat="1" ht="12.75" customHeight="1" x14ac:dyDescent="0.2">
      <c r="A759" s="24" t="str">
        <f t="shared" si="64"/>
        <v>04-23</v>
      </c>
      <c r="B759">
        <v>23</v>
      </c>
      <c r="C759" s="14">
        <v>1</v>
      </c>
      <c r="D759" s="71" t="str">
        <f>IF(C759=1,K!$D$1,IF(C759=2,K!$D$2,IF(C759=3,K!$D$3,IF(C759=4,K!$D$4,IF(C759=5,K!$D$5,IF(C759=6,K!$D$6,IF(C759=7,K!$D$7,IF(C759=8,K!$D$8))))))))</f>
        <v>Maaparandus</v>
      </c>
      <c r="E759" s="12" t="s">
        <v>318</v>
      </c>
      <c r="F759" s="18" t="str">
        <f>LOOKUP(E759,K!$A$1:$B$19)</f>
        <v>Konguta vald</v>
      </c>
      <c r="G759" s="16" t="str">
        <f t="shared" si="65"/>
        <v>PP-1125</v>
      </c>
      <c r="H759" s="12" t="s">
        <v>11</v>
      </c>
      <c r="I759" s="14">
        <v>1125</v>
      </c>
      <c r="J759" s="1" t="s">
        <v>3406</v>
      </c>
      <c r="K759" s="1" t="s">
        <v>3407</v>
      </c>
      <c r="L759" s="91" t="str">
        <f t="shared" si="63"/>
        <v>04</v>
      </c>
      <c r="M759">
        <v>1975</v>
      </c>
      <c r="N759">
        <v>17</v>
      </c>
    </row>
    <row r="760" spans="1:45" customFormat="1" ht="12.75" customHeight="1" x14ac:dyDescent="0.2">
      <c r="A760" s="24" t="str">
        <f t="shared" si="64"/>
        <v>08 -23</v>
      </c>
      <c r="B760">
        <v>23</v>
      </c>
      <c r="C760" s="14">
        <v>2</v>
      </c>
      <c r="D760" s="71" t="str">
        <f>IF(C760=1,K!$D$1,IF(C760=2,K!$D$2,IF(C760=3,K!$D$3,IF(C760=4,K!$D$4,IF(C760=5,K!$D$5,IF(C760=6,K!$D$6,IF(C760=7,K!$D$7,IF(C760=8,K!$D$8))))))))</f>
        <v xml:space="preserve">Maaparanduse rek </v>
      </c>
      <c r="E760" s="12" t="s">
        <v>852</v>
      </c>
      <c r="F760" s="18" t="str">
        <f>LOOKUP(E760,K!$A$1:$B$19)</f>
        <v>Mäksa vald</v>
      </c>
      <c r="G760" s="16" t="str">
        <f t="shared" si="65"/>
        <v>PP-1592</v>
      </c>
      <c r="H760" s="12" t="s">
        <v>11</v>
      </c>
      <c r="I760" s="14">
        <v>1592</v>
      </c>
      <c r="J760" s="1" t="s">
        <v>853</v>
      </c>
      <c r="K760" s="1" t="s">
        <v>2886</v>
      </c>
      <c r="L760" s="91" t="str">
        <f t="shared" si="63"/>
        <v xml:space="preserve">08 </v>
      </c>
      <c r="M760">
        <v>1988</v>
      </c>
      <c r="N760">
        <v>12</v>
      </c>
    </row>
    <row r="761" spans="1:45" customFormat="1" ht="12.75" customHeight="1" x14ac:dyDescent="0.2">
      <c r="A761" s="24" t="str">
        <f t="shared" ref="A761:A773" si="66">CONCATENATE(E761,"-",B761)</f>
        <v>14-23</v>
      </c>
      <c r="B761">
        <v>23</v>
      </c>
      <c r="C761" s="14">
        <v>1</v>
      </c>
      <c r="D761" s="71" t="str">
        <f>IF(C761=1,K!$D$1,IF(C761=2,K!$D$2,IF(C761=3,K!$D$3,IF(C761=4,K!$D$4,IF(C761=5,K!$D$5,IF(C761=6,K!$D$6,IF(C761=7,K!$D$7,IF(C761=8,K!$D$8))))))))</f>
        <v>Maaparandus</v>
      </c>
      <c r="E761" s="12" t="s">
        <v>328</v>
      </c>
      <c r="F761" s="18" t="str">
        <f>LOOKUP(E761,K!$A$1:$B$19)</f>
        <v>Rõngu vald</v>
      </c>
      <c r="G761" s="16" t="str">
        <f t="shared" ref="G761:G773" si="67">CONCATENATE(H761,"-",I761)</f>
        <v>PP-152</v>
      </c>
      <c r="H761" s="12" t="s">
        <v>11</v>
      </c>
      <c r="I761" s="14">
        <v>152</v>
      </c>
      <c r="J761" s="1" t="s">
        <v>3499</v>
      </c>
      <c r="K761" s="1" t="s">
        <v>3498</v>
      </c>
      <c r="L761" s="91" t="str">
        <f t="shared" ref="L761:L824" si="68">E761</f>
        <v>14</v>
      </c>
      <c r="M761">
        <v>1960</v>
      </c>
      <c r="N761">
        <v>6</v>
      </c>
    </row>
    <row r="762" spans="1:45" customFormat="1" ht="12.75" customHeight="1" x14ac:dyDescent="0.2">
      <c r="A762" s="24" t="str">
        <f t="shared" si="66"/>
        <v>18-23</v>
      </c>
      <c r="B762">
        <v>23</v>
      </c>
      <c r="C762" s="14">
        <v>1</v>
      </c>
      <c r="D762" s="71" t="str">
        <f>IF(C762=1,K!$D$1,IF(C762=2,K!$D$2,IF(C762=3,K!$D$3,IF(C762=4,K!$D$4,IF(C762=5,K!$D$5,IF(C762=6,K!$D$6,IF(C762=7,K!$D$7,IF(C762=8,K!$D$8))))))))</f>
        <v>Maaparandus</v>
      </c>
      <c r="E762" s="12" t="s">
        <v>332</v>
      </c>
      <c r="F762" s="18" t="str">
        <f>LOOKUP(E762,K!$A$1:$B$19)</f>
        <v>Võnnu vald</v>
      </c>
      <c r="G762" s="16" t="str">
        <f t="shared" si="67"/>
        <v>PP-260</v>
      </c>
      <c r="H762" s="12" t="s">
        <v>11</v>
      </c>
      <c r="I762" s="14">
        <v>260</v>
      </c>
      <c r="J762" s="1" t="s">
        <v>2631</v>
      </c>
      <c r="K762" s="1" t="s">
        <v>2730</v>
      </c>
      <c r="L762" s="91" t="str">
        <f t="shared" si="68"/>
        <v>18</v>
      </c>
      <c r="M762">
        <v>1962</v>
      </c>
      <c r="N762">
        <v>16</v>
      </c>
    </row>
    <row r="763" spans="1:45" ht="25.5" customHeight="1" x14ac:dyDescent="0.2">
      <c r="A763" s="24" t="str">
        <f t="shared" si="66"/>
        <v>17-23</v>
      </c>
      <c r="B763">
        <v>23</v>
      </c>
      <c r="C763" s="14">
        <v>2</v>
      </c>
      <c r="D763" s="71" t="str">
        <f>IF(C763=1,K!$D$1,IF(C763=2,K!$D$2,IF(C763=3,K!$D$3,IF(C763=4,K!$D$4,IF(C763=5,K!$D$5,IF(C763=6,K!$D$6,IF(C763=7,K!$D$7,IF(C763=8,K!$D$8))))))))</f>
        <v xml:space="preserve">Maaparanduse rek </v>
      </c>
      <c r="E763" s="12" t="s">
        <v>331</v>
      </c>
      <c r="F763" s="18" t="str">
        <f>LOOKUP(E763,K!$A$1:$B$19)</f>
        <v xml:space="preserve">Vara vald </v>
      </c>
      <c r="G763" s="16" t="str">
        <f t="shared" si="67"/>
        <v>PP-1479</v>
      </c>
      <c r="H763" s="12" t="s">
        <v>11</v>
      </c>
      <c r="I763" s="14">
        <v>1479</v>
      </c>
      <c r="J763" s="1" t="s">
        <v>958</v>
      </c>
      <c r="K763" t="s">
        <v>4966</v>
      </c>
      <c r="L763" s="91" t="str">
        <f t="shared" si="68"/>
        <v>17</v>
      </c>
      <c r="M763">
        <v>1985</v>
      </c>
      <c r="N763">
        <v>8</v>
      </c>
      <c r="P763"/>
      <c r="Q763"/>
      <c r="R763"/>
      <c r="S763"/>
      <c r="T763"/>
      <c r="U763"/>
      <c r="V763"/>
      <c r="W763"/>
      <c r="X763"/>
      <c r="Y763"/>
      <c r="Z763"/>
      <c r="AA763"/>
      <c r="AB763"/>
      <c r="AC763"/>
      <c r="AD763"/>
      <c r="AE763"/>
      <c r="AF763"/>
      <c r="AG763"/>
      <c r="AH763"/>
      <c r="AI763"/>
      <c r="AJ763"/>
      <c r="AK763"/>
      <c r="AL763"/>
      <c r="AM763"/>
      <c r="AN763"/>
      <c r="AO763"/>
      <c r="AP763"/>
      <c r="AQ763"/>
      <c r="AR763"/>
      <c r="AS763"/>
    </row>
    <row r="764" spans="1:45" customFormat="1" ht="12.75" customHeight="1" x14ac:dyDescent="0.2">
      <c r="A764" s="24" t="str">
        <f t="shared" si="66"/>
        <v>18-23</v>
      </c>
      <c r="B764">
        <v>23</v>
      </c>
      <c r="C764" s="14">
        <v>1</v>
      </c>
      <c r="D764" s="71" t="str">
        <f>IF(C764=1,K!$D$1,IF(C764=2,K!$D$2,IF(C764=3,K!$D$3,IF(C764=4,K!$D$4,IF(C764=5,K!$D$5,IF(C764=6,K!$D$6,IF(C764=7,K!$D$7,IF(C764=8,K!$D$8))))))))</f>
        <v>Maaparandus</v>
      </c>
      <c r="E764" s="12" t="s">
        <v>332</v>
      </c>
      <c r="F764" s="18" t="str">
        <f>LOOKUP(E764,K!$A$1:$B$19)</f>
        <v>Võnnu vald</v>
      </c>
      <c r="G764" s="16" t="str">
        <f t="shared" si="67"/>
        <v>PP-1606</v>
      </c>
      <c r="H764" s="12" t="s">
        <v>11</v>
      </c>
      <c r="I764" s="14">
        <v>1606</v>
      </c>
      <c r="J764" s="1" t="s">
        <v>2732</v>
      </c>
      <c r="K764" s="1" t="s">
        <v>2730</v>
      </c>
      <c r="L764" s="91" t="str">
        <f t="shared" si="68"/>
        <v>18</v>
      </c>
      <c r="M764">
        <v>1988</v>
      </c>
      <c r="N764">
        <v>10</v>
      </c>
    </row>
    <row r="765" spans="1:45" customFormat="1" ht="25.5" customHeight="1" x14ac:dyDescent="0.2">
      <c r="A765" s="24" t="str">
        <f t="shared" si="66"/>
        <v>02-23</v>
      </c>
      <c r="B765">
        <v>23</v>
      </c>
      <c r="C765" s="14">
        <v>6</v>
      </c>
      <c r="D765" s="71" t="str">
        <f>IF(C765=1,K!$D$1,IF(C765=2,K!$D$2,IF(C765=3,K!$D$3,IF(C765=4,K!$D$4,IF(C765=5,K!$D$5,IF(C765=6,K!$D$6,IF(C765=7,K!$D$7,IF(C765=8,K!$D$8))))))))</f>
        <v>Kultuurtehnikaprojektid</v>
      </c>
      <c r="E765" s="12" t="s">
        <v>294</v>
      </c>
      <c r="F765" s="18" t="str">
        <f>LOOKUP(E765,K!$A$1:$B$19)</f>
        <v>Haaslava vald</v>
      </c>
      <c r="G765" s="16" t="str">
        <f t="shared" si="67"/>
        <v>MV-1546</v>
      </c>
      <c r="H765" s="12" t="s">
        <v>32</v>
      </c>
      <c r="I765" s="14">
        <v>1546</v>
      </c>
      <c r="J765" s="1" t="s">
        <v>2482</v>
      </c>
      <c r="K765" s="1" t="s">
        <v>2481</v>
      </c>
      <c r="L765" s="91" t="str">
        <f t="shared" si="68"/>
        <v>02</v>
      </c>
      <c r="M765">
        <v>1984</v>
      </c>
      <c r="N765" t="s">
        <v>2483</v>
      </c>
    </row>
    <row r="766" spans="1:45" customFormat="1" ht="12.75" customHeight="1" x14ac:dyDescent="0.2">
      <c r="A766" s="24" t="str">
        <f t="shared" si="66"/>
        <v>02-23</v>
      </c>
      <c r="B766">
        <v>23</v>
      </c>
      <c r="C766" s="14">
        <v>6</v>
      </c>
      <c r="D766" s="71" t="str">
        <f>IF(C766=1,K!$D$1,IF(C766=2,K!$D$2,IF(C766=3,K!$D$3,IF(C766=4,K!$D$4,IF(C766=5,K!$D$5,IF(C766=6,K!$D$6,IF(C766=7,K!$D$7,IF(C766=8,K!$D$8))))))))</f>
        <v>Kultuurtehnikaprojektid</v>
      </c>
      <c r="E766" s="12" t="s">
        <v>294</v>
      </c>
      <c r="F766" s="18" t="str">
        <f>LOOKUP(E766,K!$A$1:$B$19)</f>
        <v>Haaslava vald</v>
      </c>
      <c r="G766" s="16" t="str">
        <f t="shared" si="67"/>
        <v>MV-1775</v>
      </c>
      <c r="H766" s="12" t="s">
        <v>32</v>
      </c>
      <c r="I766" s="14">
        <v>1775</v>
      </c>
      <c r="J766" s="1" t="s">
        <v>2509</v>
      </c>
      <c r="K766" s="1" t="s">
        <v>2481</v>
      </c>
      <c r="L766" s="91" t="str">
        <f t="shared" si="68"/>
        <v>02</v>
      </c>
      <c r="M766">
        <v>1988</v>
      </c>
    </row>
    <row r="767" spans="1:45" customFormat="1" ht="12.75" customHeight="1" x14ac:dyDescent="0.2">
      <c r="A767" s="24" t="str">
        <f t="shared" si="66"/>
        <v>06-23</v>
      </c>
      <c r="B767">
        <v>23</v>
      </c>
      <c r="C767" s="14">
        <v>6</v>
      </c>
      <c r="D767" s="71" t="str">
        <f>IF(C767=1,K!$D$1,IF(C767=2,K!$D$2,IF(C767=3,K!$D$3,IF(C767=4,K!$D$4,IF(C767=5,K!$D$5,IF(C767=6,K!$D$6,IF(C767=7,K!$D$7,IF(C767=8,K!$D$8))))))))</f>
        <v>Kultuurtehnikaprojektid</v>
      </c>
      <c r="E767" s="12" t="s">
        <v>320</v>
      </c>
      <c r="F767" s="18" t="str">
        <f>LOOKUP(E767,K!$A$1:$B$19)</f>
        <v>Luunja vald</v>
      </c>
      <c r="G767" s="16" t="str">
        <f t="shared" si="67"/>
        <v>MV-1551</v>
      </c>
      <c r="H767" s="12" t="s">
        <v>32</v>
      </c>
      <c r="I767" s="14">
        <v>1551</v>
      </c>
      <c r="J767" s="1" t="s">
        <v>3083</v>
      </c>
      <c r="K767" s="1" t="s">
        <v>3077</v>
      </c>
      <c r="L767" s="91" t="str">
        <f t="shared" si="68"/>
        <v>06</v>
      </c>
      <c r="M767">
        <v>1984</v>
      </c>
      <c r="N767">
        <v>1</v>
      </c>
    </row>
    <row r="768" spans="1:45" customFormat="1" ht="12.75" customHeight="1" x14ac:dyDescent="0.2">
      <c r="A768" s="24" t="str">
        <f t="shared" si="66"/>
        <v>17-23</v>
      </c>
      <c r="B768">
        <v>23</v>
      </c>
      <c r="C768" s="14">
        <v>1</v>
      </c>
      <c r="D768" s="71" t="str">
        <f>IF(C768=1,K!$D$1,IF(C768=2,K!$D$2,IF(C768=3,K!$D$3,IF(C768=4,K!$D$4,IF(C768=5,K!$D$5,IF(C768=6,K!$D$6,IF(C768=7,K!$D$7,IF(C768=8,K!$D$8))))))))</f>
        <v>Maaparandus</v>
      </c>
      <c r="E768" s="12" t="s">
        <v>331</v>
      </c>
      <c r="F768" s="18" t="str">
        <f>LOOKUP(E768,K!$A$1:$B$19)</f>
        <v xml:space="preserve">Vara vald </v>
      </c>
      <c r="G768" s="16" t="str">
        <f t="shared" si="67"/>
        <v>PP-233</v>
      </c>
      <c r="H768" s="12" t="s">
        <v>11</v>
      </c>
      <c r="I768" s="14">
        <v>233</v>
      </c>
      <c r="J768" t="s">
        <v>940</v>
      </c>
      <c r="K768" t="s">
        <v>4966</v>
      </c>
      <c r="L768" s="91" t="str">
        <f t="shared" si="68"/>
        <v>17</v>
      </c>
      <c r="M768">
        <v>1960</v>
      </c>
      <c r="N768">
        <v>8</v>
      </c>
    </row>
    <row r="769" spans="1:45" customFormat="1" ht="12.75" customHeight="1" x14ac:dyDescent="0.2">
      <c r="A769" s="24" t="str">
        <f t="shared" si="66"/>
        <v>17-23</v>
      </c>
      <c r="B769">
        <v>23</v>
      </c>
      <c r="C769" s="14">
        <v>1</v>
      </c>
      <c r="D769" s="71" t="str">
        <f>IF(C769=1,K!$D$1,IF(C769=2,K!$D$2,IF(C769=3,K!$D$3,IF(C769=4,K!$D$4,IF(C769=5,K!$D$5,IF(C769=6,K!$D$6,IF(C769=7,K!$D$7,IF(C769=8,K!$D$8))))))))</f>
        <v>Maaparandus</v>
      </c>
      <c r="E769" s="12" t="s">
        <v>331</v>
      </c>
      <c r="F769" s="18" t="str">
        <f>LOOKUP(E769,K!$A$1:$B$19)</f>
        <v xml:space="preserve">Vara vald </v>
      </c>
      <c r="G769" s="16" t="str">
        <f t="shared" si="67"/>
        <v>PP-266</v>
      </c>
      <c r="H769" s="12" t="s">
        <v>11</v>
      </c>
      <c r="I769" s="14">
        <v>266</v>
      </c>
      <c r="J769" t="s">
        <v>946</v>
      </c>
      <c r="K769" t="s">
        <v>4966</v>
      </c>
      <c r="L769" s="91" t="str">
        <f t="shared" si="68"/>
        <v>17</v>
      </c>
      <c r="M769">
        <v>1960</v>
      </c>
      <c r="N769">
        <v>9</v>
      </c>
    </row>
    <row r="770" spans="1:45" customFormat="1" ht="25.5" customHeight="1" x14ac:dyDescent="0.2">
      <c r="A770" s="24" t="str">
        <f t="shared" si="66"/>
        <v>06-23</v>
      </c>
      <c r="B770">
        <v>23</v>
      </c>
      <c r="C770" s="14">
        <v>1</v>
      </c>
      <c r="D770" s="71" t="str">
        <f>IF(C770=1,K!$D$1,IF(C770=2,K!$D$2,IF(C770=3,K!$D$3,IF(C770=4,K!$D$4,IF(C770=5,K!$D$5,IF(C770=6,K!$D$6,IF(C770=7,K!$D$7,IF(C770=8,K!$D$8))))))))</f>
        <v>Maaparandus</v>
      </c>
      <c r="E770" s="12" t="s">
        <v>320</v>
      </c>
      <c r="F770" s="18" t="str">
        <f>LOOKUP(E770,K!$A$1:$B$19)</f>
        <v>Luunja vald</v>
      </c>
      <c r="G770" s="16" t="str">
        <f t="shared" si="67"/>
        <v>PP-1124</v>
      </c>
      <c r="H770" s="12" t="s">
        <v>11</v>
      </c>
      <c r="I770" s="14">
        <v>1124</v>
      </c>
      <c r="J770" s="1" t="s">
        <v>3078</v>
      </c>
      <c r="K770" s="1" t="s">
        <v>3077</v>
      </c>
      <c r="L770" s="91" t="str">
        <f t="shared" si="68"/>
        <v>06</v>
      </c>
      <c r="M770">
        <v>1975</v>
      </c>
      <c r="N770">
        <v>18</v>
      </c>
    </row>
    <row r="771" spans="1:45" customFormat="1" ht="25.5" customHeight="1" x14ac:dyDescent="0.2">
      <c r="A771" s="24" t="str">
        <f t="shared" si="66"/>
        <v>01-23</v>
      </c>
      <c r="B771">
        <v>23</v>
      </c>
      <c r="C771" s="14">
        <v>1</v>
      </c>
      <c r="D771" s="71" t="str">
        <f>IF(C771=1,K!$D$1,IF(C771=2,K!$D$2,IF(C771=3,K!$D$3,IF(C771=4,K!$D$4,IF(C771=5,K!$D$5,IF(C771=6,K!$D$6,IF(C771=7,K!$D$7,IF(C771=8,K!$D$8))))))))</f>
        <v>Maaparandus</v>
      </c>
      <c r="E771" s="12" t="s">
        <v>291</v>
      </c>
      <c r="F771" s="18" t="str">
        <f>LOOKUP(E771,K!$A$1:$B$19)</f>
        <v>Alatskivi vald</v>
      </c>
      <c r="G771" s="16" t="str">
        <f t="shared" si="67"/>
        <v>MV-175</v>
      </c>
      <c r="H771" s="12" t="s">
        <v>32</v>
      </c>
      <c r="I771" s="14">
        <v>175</v>
      </c>
      <c r="J771" s="1" t="s">
        <v>1788</v>
      </c>
      <c r="K771" s="1" t="s">
        <v>1789</v>
      </c>
      <c r="L771" s="91" t="str">
        <f t="shared" si="68"/>
        <v>01</v>
      </c>
      <c r="M771">
        <v>1960</v>
      </c>
      <c r="N771">
        <v>4</v>
      </c>
    </row>
    <row r="772" spans="1:45" customFormat="1" ht="12.75" customHeight="1" x14ac:dyDescent="0.2">
      <c r="A772" s="24" t="str">
        <f t="shared" si="66"/>
        <v>02-23</v>
      </c>
      <c r="B772">
        <v>23</v>
      </c>
      <c r="C772" s="14">
        <v>1</v>
      </c>
      <c r="D772" s="71" t="str">
        <f>IF(C772=1,K!$D$1,IF(C772=2,K!$D$2,IF(C772=3,K!$D$3,IF(C772=4,K!$D$4,IF(C772=5,K!$D$5,IF(C772=6,K!$D$6,IF(C772=7,K!$D$7,IF(C772=8,K!$D$8))))))))</f>
        <v>Maaparandus</v>
      </c>
      <c r="E772" s="12" t="s">
        <v>294</v>
      </c>
      <c r="F772" s="18" t="str">
        <f>LOOKUP(E772,K!$A$1:$B$19)</f>
        <v>Haaslava vald</v>
      </c>
      <c r="G772" s="16" t="str">
        <f t="shared" si="67"/>
        <v>MV-371</v>
      </c>
      <c r="H772" s="12" t="s">
        <v>32</v>
      </c>
      <c r="I772" s="14">
        <v>371</v>
      </c>
      <c r="J772" s="1" t="s">
        <v>2480</v>
      </c>
      <c r="K772" s="1" t="s">
        <v>2481</v>
      </c>
      <c r="L772" s="91" t="str">
        <f t="shared" si="68"/>
        <v>02</v>
      </c>
      <c r="M772">
        <v>1964</v>
      </c>
      <c r="N772">
        <v>4</v>
      </c>
    </row>
    <row r="773" spans="1:45" customFormat="1" ht="12.75" customHeight="1" x14ac:dyDescent="0.2">
      <c r="A773" s="24" t="str">
        <f t="shared" si="66"/>
        <v>14-23</v>
      </c>
      <c r="B773">
        <v>23</v>
      </c>
      <c r="C773" s="14">
        <v>2</v>
      </c>
      <c r="D773" s="71" t="str">
        <f>IF(C773=1,K!$D$1,IF(C773=2,K!$D$2,IF(C773=3,K!$D$3,IF(C773=4,K!$D$4,IF(C773=5,K!$D$5,IF(C773=6,K!$D$6,IF(C773=7,K!$D$7,IF(C773=8,K!$D$8))))))))</f>
        <v xml:space="preserve">Maaparanduse rek </v>
      </c>
      <c r="E773" s="12" t="s">
        <v>328</v>
      </c>
      <c r="F773" s="18" t="str">
        <f>LOOKUP(E773,K!$A$1:$B$19)</f>
        <v>Rõngu vald</v>
      </c>
      <c r="G773" s="16" t="str">
        <f t="shared" si="67"/>
        <v>MV-1870</v>
      </c>
      <c r="H773" s="12" t="s">
        <v>32</v>
      </c>
      <c r="I773" s="14">
        <v>1870</v>
      </c>
      <c r="J773" s="1" t="s">
        <v>3500</v>
      </c>
      <c r="K773" s="1" t="s">
        <v>3498</v>
      </c>
      <c r="L773" s="91" t="str">
        <f t="shared" si="68"/>
        <v>14</v>
      </c>
      <c r="M773">
        <v>1991</v>
      </c>
      <c r="N773">
        <v>4</v>
      </c>
    </row>
    <row r="774" spans="1:45" customFormat="1" ht="12.75" customHeight="1" x14ac:dyDescent="0.2">
      <c r="A774" s="24" t="s">
        <v>2888</v>
      </c>
      <c r="B774">
        <v>23</v>
      </c>
      <c r="C774" s="14">
        <v>1</v>
      </c>
      <c r="D774" s="71" t="str">
        <f>IF(C774=1,K!$D$1,IF(C774=2,K!$D$2,IF(C774=3,K!$D$3,IF(C774=4,K!$D$4,IF(C774=5,K!$D$5,IF(C774=6,K!$D$6,IF(C774=7,K!$D$7,IF(C774=8,K!$D$8))))))))</f>
        <v>Maaparandus</v>
      </c>
      <c r="E774" s="12" t="s">
        <v>322</v>
      </c>
      <c r="F774" s="18" t="s">
        <v>306</v>
      </c>
      <c r="G774" s="16" t="s">
        <v>2889</v>
      </c>
      <c r="H774" s="12" t="s">
        <v>11</v>
      </c>
      <c r="I774" s="14">
        <v>716</v>
      </c>
      <c r="J774" s="1" t="s">
        <v>2890</v>
      </c>
      <c r="K774" s="1" t="s">
        <v>2886</v>
      </c>
      <c r="L774" s="91" t="str">
        <f t="shared" si="68"/>
        <v>08</v>
      </c>
      <c r="M774">
        <v>1969</v>
      </c>
      <c r="N774">
        <v>8</v>
      </c>
    </row>
    <row r="775" spans="1:45" customFormat="1" ht="12.75" customHeight="1" x14ac:dyDescent="0.2">
      <c r="A775" s="24" t="str">
        <f t="shared" ref="A775:A806" si="69">CONCATENATE(E775,"-",B775)</f>
        <v>04-23</v>
      </c>
      <c r="B775">
        <v>23</v>
      </c>
      <c r="C775" s="9">
        <v>2</v>
      </c>
      <c r="D775" s="71" t="str">
        <f>IF(C775=1,K!$D$1,IF(C775=2,K!$D$2,IF(C775=3,K!$D$3,IF(C775=4,K!$D$4,IF(C775=5,K!$D$5,IF(C775=6,K!$D$6,IF(C775=7,K!$D$7,IF(C775=8,K!$D$8))))))))</f>
        <v xml:space="preserve">Maaparanduse rek </v>
      </c>
      <c r="E775" s="12" t="s">
        <v>318</v>
      </c>
      <c r="F775" s="18" t="str">
        <f>LOOKUP(E775,K!$A$1:$B$19)</f>
        <v>Konguta vald</v>
      </c>
      <c r="G775" s="16" t="str">
        <f t="shared" ref="G775:G806" si="70">CONCATENATE(H775,"-",I775)</f>
        <v>MS-116</v>
      </c>
      <c r="H775" s="12" t="s">
        <v>1650</v>
      </c>
      <c r="I775" s="14" t="s">
        <v>3408</v>
      </c>
      <c r="J775" s="1" t="s">
        <v>3409</v>
      </c>
      <c r="K775" s="1" t="s">
        <v>3407</v>
      </c>
      <c r="L775" s="91" t="str">
        <f t="shared" si="68"/>
        <v>04</v>
      </c>
      <c r="M775">
        <v>1983</v>
      </c>
      <c r="N775">
        <v>3</v>
      </c>
    </row>
    <row r="776" spans="1:45" customFormat="1" ht="12.75" customHeight="1" x14ac:dyDescent="0.2">
      <c r="A776" s="24" t="str">
        <f t="shared" si="69"/>
        <v>14-23</v>
      </c>
      <c r="B776">
        <v>23</v>
      </c>
      <c r="C776" s="9">
        <v>2</v>
      </c>
      <c r="D776" s="71" t="str">
        <f>IF(C776=1,K!$D$1,IF(C776=2,K!$D$2,IF(C776=3,K!$D$3,IF(C776=4,K!$D$4,IF(C776=5,K!$D$5,IF(C776=6,K!$D$6,IF(C776=7,K!$D$7,IF(C776=8,K!$D$8))))))))</f>
        <v xml:space="preserve">Maaparanduse rek </v>
      </c>
      <c r="E776" s="12" t="s">
        <v>328</v>
      </c>
      <c r="F776" s="18" t="str">
        <f>LOOKUP(E776,K!$A$1:$B$19)</f>
        <v>Rõngu vald</v>
      </c>
      <c r="G776" s="16" t="str">
        <f t="shared" si="70"/>
        <v>MS-222</v>
      </c>
      <c r="H776" s="12" t="s">
        <v>1650</v>
      </c>
      <c r="I776" s="14" t="s">
        <v>3507</v>
      </c>
      <c r="J776" s="1" t="s">
        <v>3508</v>
      </c>
      <c r="K776" s="1" t="s">
        <v>3498</v>
      </c>
      <c r="L776" s="91" t="str">
        <f t="shared" si="68"/>
        <v>14</v>
      </c>
      <c r="M776">
        <v>1990</v>
      </c>
      <c r="N776">
        <v>4</v>
      </c>
    </row>
    <row r="777" spans="1:45" customFormat="1" ht="12.75" customHeight="1" x14ac:dyDescent="0.2">
      <c r="A777" s="24" t="str">
        <f t="shared" si="69"/>
        <v>12-23</v>
      </c>
      <c r="B777">
        <v>23</v>
      </c>
      <c r="C777" s="9">
        <v>6</v>
      </c>
      <c r="D777" s="71" t="str">
        <f>IF(C777=1,K!$D$1,IF(C777=2,K!$D$2,IF(C777=3,K!$D$3,IF(C777=4,K!$D$4,IF(C777=5,K!$D$5,IF(C777=6,K!$D$6,IF(C777=7,K!$D$7,IF(C777=8,K!$D$8))))))))</f>
        <v>Kultuurtehnikaprojektid</v>
      </c>
      <c r="E777" s="12" t="s">
        <v>326</v>
      </c>
      <c r="F777" s="18" t="str">
        <f>LOOKUP(E777,K!$A$1:$B$19)</f>
        <v>Puhja vald</v>
      </c>
      <c r="G777" s="16" t="str">
        <f t="shared" si="70"/>
        <v>MV-1601</v>
      </c>
      <c r="H777" s="12" t="s">
        <v>32</v>
      </c>
      <c r="I777" s="14" t="s">
        <v>3936</v>
      </c>
      <c r="J777" s="1" t="s">
        <v>3937</v>
      </c>
      <c r="K777" s="1" t="s">
        <v>3934</v>
      </c>
      <c r="L777" s="91" t="str">
        <f t="shared" si="68"/>
        <v>12</v>
      </c>
      <c r="M777">
        <v>1985</v>
      </c>
      <c r="N777">
        <v>2</v>
      </c>
    </row>
    <row r="778" spans="1:45" customFormat="1" ht="12.75" customHeight="1" x14ac:dyDescent="0.2">
      <c r="A778" s="24" t="str">
        <f t="shared" si="69"/>
        <v>12-23</v>
      </c>
      <c r="B778">
        <v>23</v>
      </c>
      <c r="C778" s="9">
        <v>1</v>
      </c>
      <c r="D778" s="71" t="str">
        <f>IF(C778=1,K!$D$1,IF(C778=2,K!$D$2,IF(C778=3,K!$D$3,IF(C778=4,K!$D$4,IF(C778=5,K!$D$5,IF(C778=6,K!$D$6,IF(C778=7,K!$D$7,IF(C778=8,K!$D$8))))))))</f>
        <v>Maaparandus</v>
      </c>
      <c r="E778" s="12" t="s">
        <v>326</v>
      </c>
      <c r="F778" s="18" t="str">
        <f>LOOKUP(E778,K!$A$1:$B$19)</f>
        <v>Puhja vald</v>
      </c>
      <c r="G778" s="16" t="str">
        <f t="shared" si="70"/>
        <v>PP-501</v>
      </c>
      <c r="H778" s="12" t="s">
        <v>11</v>
      </c>
      <c r="I778" s="14" t="s">
        <v>3939</v>
      </c>
      <c r="J778" s="1" t="s">
        <v>3940</v>
      </c>
      <c r="K778" s="1" t="s">
        <v>3941</v>
      </c>
      <c r="L778" s="91" t="str">
        <f t="shared" si="68"/>
        <v>12</v>
      </c>
      <c r="M778">
        <v>1966</v>
      </c>
      <c r="N778">
        <v>4</v>
      </c>
    </row>
    <row r="779" spans="1:45" customFormat="1" ht="25.5" customHeight="1" x14ac:dyDescent="0.2">
      <c r="A779" s="24" t="str">
        <f t="shared" si="69"/>
        <v>12-23</v>
      </c>
      <c r="B779">
        <v>23</v>
      </c>
      <c r="C779" s="9">
        <v>1</v>
      </c>
      <c r="D779" s="71" t="str">
        <f>IF(C779=1,K!$D$1,IF(C779=2,K!$D$2,IF(C779=3,K!$D$3,IF(C779=4,K!$D$4,IF(C779=5,K!$D$5,IF(C779=6,K!$D$6,IF(C779=7,K!$D$7,IF(C779=8,K!$D$8))))))))</f>
        <v>Maaparandus</v>
      </c>
      <c r="E779" s="12" t="s">
        <v>326</v>
      </c>
      <c r="F779" s="18" t="str">
        <f>LOOKUP(E779,K!$A$1:$B$19)</f>
        <v>Puhja vald</v>
      </c>
      <c r="G779" s="16" t="str">
        <f t="shared" si="70"/>
        <v>PP-358</v>
      </c>
      <c r="H779" s="12" t="s">
        <v>11</v>
      </c>
      <c r="I779" s="14" t="s">
        <v>3942</v>
      </c>
      <c r="J779" s="1" t="s">
        <v>3943</v>
      </c>
      <c r="K779" s="1" t="s">
        <v>3930</v>
      </c>
      <c r="L779" s="91" t="str">
        <f t="shared" si="68"/>
        <v>12</v>
      </c>
      <c r="M779">
        <v>1963</v>
      </c>
      <c r="N779">
        <v>5</v>
      </c>
    </row>
    <row r="780" spans="1:45" customFormat="1" ht="25.5" customHeight="1" x14ac:dyDescent="0.2">
      <c r="A780" s="24" t="str">
        <f t="shared" si="69"/>
        <v>13-23</v>
      </c>
      <c r="B780">
        <v>23</v>
      </c>
      <c r="C780" s="9">
        <v>1</v>
      </c>
      <c r="D780" s="71" t="str">
        <f>IF(C780=1,K!$D$1,IF(C780=2,K!$D$2,IF(C780=3,K!$D$3,IF(C780=4,K!$D$4,IF(C780=5,K!$D$5,IF(C780=6,K!$D$6,IF(C780=7,K!$D$7,IF(C780=8,K!$D$8))))))))</f>
        <v>Maaparandus</v>
      </c>
      <c r="E780" s="12" t="s">
        <v>327</v>
      </c>
      <c r="F780" s="18" t="str">
        <f>LOOKUP(E780,K!$A$1:$B$19)</f>
        <v>Rannu vald</v>
      </c>
      <c r="G780" s="16" t="str">
        <f t="shared" si="70"/>
        <v>MV-46</v>
      </c>
      <c r="H780" s="12" t="s">
        <v>32</v>
      </c>
      <c r="I780" s="14" t="s">
        <v>4216</v>
      </c>
      <c r="J780" s="1" t="s">
        <v>4217</v>
      </c>
      <c r="K780" s="1" t="s">
        <v>4218</v>
      </c>
      <c r="L780" s="91" t="str">
        <f t="shared" si="68"/>
        <v>13</v>
      </c>
      <c r="M780">
        <v>1957</v>
      </c>
      <c r="N780">
        <v>4</v>
      </c>
    </row>
    <row r="781" spans="1:45" customFormat="1" ht="12.75" customHeight="1" x14ac:dyDescent="0.2">
      <c r="A781" s="24" t="str">
        <f t="shared" si="69"/>
        <v>13-23</v>
      </c>
      <c r="B781">
        <v>23</v>
      </c>
      <c r="C781" s="9">
        <v>2</v>
      </c>
      <c r="D781" s="71" t="str">
        <f>IF(C781=1,K!$D$1,IF(C781=2,K!$D$2,IF(C781=3,K!$D$3,IF(C781=4,K!$D$4,IF(C781=5,K!$D$5,IF(C781=6,K!$D$6,IF(C781=7,K!$D$7,IF(C781=8,K!$D$8))))))))</f>
        <v xml:space="preserve">Maaparanduse rek </v>
      </c>
      <c r="E781" s="12" t="s">
        <v>327</v>
      </c>
      <c r="F781" s="18" t="str">
        <f>LOOKUP(E781,K!$A$1:$B$19)</f>
        <v>Rannu vald</v>
      </c>
      <c r="G781" s="16" t="str">
        <f t="shared" si="70"/>
        <v>KR-21</v>
      </c>
      <c r="H781" s="12" t="s">
        <v>37</v>
      </c>
      <c r="I781" s="14" t="s">
        <v>1696</v>
      </c>
      <c r="J781" s="1" t="s">
        <v>4226</v>
      </c>
      <c r="K781" s="1" t="s">
        <v>4213</v>
      </c>
      <c r="L781" s="91" t="str">
        <f t="shared" si="68"/>
        <v>13</v>
      </c>
      <c r="M781">
        <v>1965</v>
      </c>
      <c r="N781">
        <v>1</v>
      </c>
    </row>
    <row r="782" spans="1:45" customFormat="1" ht="12.75" customHeight="1" x14ac:dyDescent="0.2">
      <c r="A782" s="24" t="str">
        <f t="shared" si="69"/>
        <v>13-23</v>
      </c>
      <c r="B782">
        <v>23</v>
      </c>
      <c r="C782" s="9">
        <v>2</v>
      </c>
      <c r="D782" s="71" t="str">
        <f>IF(C782=1,K!$D$1,IF(C782=2,K!$D$2,IF(C782=3,K!$D$3,IF(C782=4,K!$D$4,IF(C782=5,K!$D$5,IF(C782=6,K!$D$6,IF(C782=7,K!$D$7,IF(C782=8,K!$D$8))))))))</f>
        <v xml:space="preserve">Maaparanduse rek </v>
      </c>
      <c r="E782" s="12" t="s">
        <v>327</v>
      </c>
      <c r="F782" s="18" t="str">
        <f>LOOKUP(E782,K!$A$1:$B$19)</f>
        <v>Rannu vald</v>
      </c>
      <c r="G782" s="16" t="str">
        <f t="shared" si="70"/>
        <v>MS-198</v>
      </c>
      <c r="H782" s="12" t="s">
        <v>1650</v>
      </c>
      <c r="I782" s="14" t="s">
        <v>4228</v>
      </c>
      <c r="J782" s="1" t="s">
        <v>4229</v>
      </c>
      <c r="K782" s="1" t="s">
        <v>4213</v>
      </c>
      <c r="L782" s="91" t="str">
        <f t="shared" si="68"/>
        <v>13</v>
      </c>
      <c r="M782">
        <v>1987</v>
      </c>
      <c r="N782">
        <v>1</v>
      </c>
    </row>
    <row r="783" spans="1:45" ht="12.75" customHeight="1" x14ac:dyDescent="0.2">
      <c r="A783" s="24" t="str">
        <f t="shared" si="69"/>
        <v>13-23</v>
      </c>
      <c r="B783">
        <v>23</v>
      </c>
      <c r="C783" s="9">
        <v>1</v>
      </c>
      <c r="D783" s="71" t="str">
        <f>IF(C783=1,K!$D$1,IF(C783=2,K!$D$2,IF(C783=3,K!$D$3,IF(C783=4,K!$D$4,IF(C783=5,K!$D$5,IF(C783=6,K!$D$6,IF(C783=7,K!$D$7,IF(C783=8,K!$D$8))))))))</f>
        <v>Maaparandus</v>
      </c>
      <c r="E783" s="12" t="s">
        <v>327</v>
      </c>
      <c r="F783" s="18" t="str">
        <f>LOOKUP(E783,K!$A$1:$B$19)</f>
        <v>Rannu vald</v>
      </c>
      <c r="G783" s="16" t="str">
        <f t="shared" si="70"/>
        <v>PP-979</v>
      </c>
      <c r="H783" s="12" t="s">
        <v>11</v>
      </c>
      <c r="I783" s="14" t="s">
        <v>4231</v>
      </c>
      <c r="J783" s="1" t="s">
        <v>4232</v>
      </c>
      <c r="K783" s="1" t="s">
        <v>4213</v>
      </c>
      <c r="L783" s="91" t="str">
        <f t="shared" si="68"/>
        <v>13</v>
      </c>
      <c r="M783">
        <v>1973</v>
      </c>
      <c r="N783">
        <v>37</v>
      </c>
      <c r="P783"/>
      <c r="Q783"/>
      <c r="R783"/>
      <c r="S783"/>
      <c r="T783"/>
      <c r="U783"/>
      <c r="V783"/>
      <c r="W783"/>
      <c r="X783"/>
      <c r="Y783"/>
      <c r="Z783"/>
      <c r="AA783"/>
      <c r="AB783"/>
      <c r="AC783"/>
      <c r="AD783"/>
      <c r="AE783"/>
      <c r="AF783"/>
      <c r="AG783"/>
      <c r="AH783"/>
      <c r="AI783"/>
      <c r="AJ783"/>
      <c r="AK783"/>
      <c r="AL783"/>
      <c r="AM783"/>
      <c r="AN783"/>
      <c r="AO783"/>
      <c r="AP783"/>
      <c r="AQ783"/>
      <c r="AR783"/>
      <c r="AS783"/>
    </row>
    <row r="784" spans="1:45" ht="12.75" customHeight="1" x14ac:dyDescent="0.2">
      <c r="A784" s="24" t="str">
        <f t="shared" si="69"/>
        <v>09-23</v>
      </c>
      <c r="B784">
        <v>23</v>
      </c>
      <c r="C784" s="9">
        <v>6</v>
      </c>
      <c r="D784" s="71" t="str">
        <f>IF(C784=1,K!$D$1,IF(C784=2,K!$D$2,IF(C784=3,K!$D$3,IF(C784=4,K!$D$4,IF(C784=5,K!$D$5,IF(C784=6,K!$D$6,IF(C784=7,K!$D$7,IF(C784=8,K!$D$8))))))))</f>
        <v>Kultuurtehnikaprojektid</v>
      </c>
      <c r="E784" s="12" t="s">
        <v>323</v>
      </c>
      <c r="F784" s="18" t="str">
        <f>LOOKUP(E784,K!$A$1:$B$19)</f>
        <v>Nõo vald</v>
      </c>
      <c r="G784" s="16" t="str">
        <f t="shared" si="70"/>
        <v>MV-1357</v>
      </c>
      <c r="H784" s="12" t="s">
        <v>32</v>
      </c>
      <c r="I784" s="14" t="s">
        <v>4361</v>
      </c>
      <c r="J784" s="1" t="s">
        <v>4362</v>
      </c>
      <c r="K784" s="1" t="s">
        <v>4357</v>
      </c>
      <c r="L784" s="91" t="str">
        <f t="shared" si="68"/>
        <v>09</v>
      </c>
      <c r="M784">
        <v>1979</v>
      </c>
      <c r="N784">
        <v>3</v>
      </c>
      <c r="P784"/>
      <c r="Q784"/>
      <c r="R784"/>
      <c r="S784"/>
      <c r="T784"/>
      <c r="U784"/>
      <c r="V784"/>
      <c r="W784"/>
      <c r="X784"/>
      <c r="Y784"/>
      <c r="Z784"/>
      <c r="AA784"/>
      <c r="AB784"/>
      <c r="AC784"/>
      <c r="AD784"/>
      <c r="AE784"/>
      <c r="AF784"/>
      <c r="AG784"/>
      <c r="AH784"/>
      <c r="AI784"/>
      <c r="AJ784"/>
      <c r="AK784"/>
      <c r="AL784"/>
      <c r="AM784"/>
      <c r="AN784"/>
      <c r="AO784"/>
      <c r="AP784"/>
      <c r="AQ784"/>
      <c r="AR784"/>
      <c r="AS784"/>
    </row>
    <row r="785" spans="1:45" customFormat="1" ht="12.75" customHeight="1" x14ac:dyDescent="0.2">
      <c r="A785" s="24" t="str">
        <f t="shared" si="69"/>
        <v>09-23</v>
      </c>
      <c r="B785">
        <v>23</v>
      </c>
      <c r="C785" s="9">
        <v>1</v>
      </c>
      <c r="D785" s="71" t="str">
        <f>IF(C785=1,K!$D$1,IF(C785=2,K!$D$2,IF(C785=3,K!$D$3,IF(C785=4,K!$D$4,IF(C785=5,K!$D$5,IF(C785=6,K!$D$6,IF(C785=7,K!$D$7,IF(C785=8,K!$D$8))))))))</f>
        <v>Maaparandus</v>
      </c>
      <c r="E785" s="12" t="s">
        <v>323</v>
      </c>
      <c r="F785" s="18" t="str">
        <f>LOOKUP(E785,K!$A$1:$B$19)</f>
        <v>Nõo vald</v>
      </c>
      <c r="G785" s="16" t="str">
        <f t="shared" si="70"/>
        <v>MV-124</v>
      </c>
      <c r="H785" s="12" t="s">
        <v>32</v>
      </c>
      <c r="I785" s="14" t="s">
        <v>4363</v>
      </c>
      <c r="J785" s="1" t="s">
        <v>4364</v>
      </c>
      <c r="K785" s="1" t="s">
        <v>4357</v>
      </c>
      <c r="L785" s="91" t="str">
        <f t="shared" si="68"/>
        <v>09</v>
      </c>
      <c r="M785">
        <v>1959</v>
      </c>
      <c r="N785">
        <v>5</v>
      </c>
    </row>
    <row r="786" spans="1:45" customFormat="1" ht="12.75" customHeight="1" x14ac:dyDescent="0.2">
      <c r="A786" s="24" t="str">
        <f t="shared" si="69"/>
        <v>09-23</v>
      </c>
      <c r="B786">
        <v>23</v>
      </c>
      <c r="C786" s="9">
        <v>1</v>
      </c>
      <c r="D786" s="71" t="str">
        <f>IF(C786=1,K!$D$1,IF(C786=2,K!$D$2,IF(C786=3,K!$D$3,IF(C786=4,K!$D$4,IF(C786=5,K!$D$5,IF(C786=6,K!$D$6,IF(C786=7,K!$D$7,IF(C786=8,K!$D$8))))))))</f>
        <v>Maaparandus</v>
      </c>
      <c r="E786" s="12" t="s">
        <v>323</v>
      </c>
      <c r="F786" s="18" t="str">
        <f>LOOKUP(E786,K!$A$1:$B$19)</f>
        <v>Nõo vald</v>
      </c>
      <c r="G786" s="16" t="str">
        <f t="shared" si="70"/>
        <v>MV-290</v>
      </c>
      <c r="H786" s="12" t="s">
        <v>32</v>
      </c>
      <c r="I786" s="14" t="s">
        <v>4366</v>
      </c>
      <c r="J786" s="1" t="s">
        <v>4367</v>
      </c>
      <c r="K786" s="1" t="s">
        <v>4357</v>
      </c>
      <c r="L786" s="91" t="str">
        <f t="shared" si="68"/>
        <v>09</v>
      </c>
      <c r="M786">
        <v>1962</v>
      </c>
      <c r="N786">
        <v>5</v>
      </c>
    </row>
    <row r="787" spans="1:45" customFormat="1" ht="12.75" customHeight="1" x14ac:dyDescent="0.2">
      <c r="A787" s="24" t="str">
        <f t="shared" si="69"/>
        <v>09-23</v>
      </c>
      <c r="B787">
        <v>23</v>
      </c>
      <c r="C787" s="9">
        <v>1</v>
      </c>
      <c r="D787" s="71" t="str">
        <f>IF(C787=1,K!$D$1,IF(C787=2,K!$D$2,IF(C787=3,K!$D$3,IF(C787=4,K!$D$4,IF(C787=5,K!$D$5,IF(C787=6,K!$D$6,IF(C787=7,K!$D$7,IF(C787=8,K!$D$8))))))))</f>
        <v>Maaparandus</v>
      </c>
      <c r="E787" s="12" t="s">
        <v>323</v>
      </c>
      <c r="F787" s="18" t="str">
        <f>LOOKUP(E787,K!$A$1:$B$19)</f>
        <v>Nõo vald</v>
      </c>
      <c r="G787" s="16" t="str">
        <f t="shared" si="70"/>
        <v>PP-98</v>
      </c>
      <c r="H787" s="12" t="s">
        <v>11</v>
      </c>
      <c r="I787" s="14" t="s">
        <v>2773</v>
      </c>
      <c r="J787" s="1" t="s">
        <v>4368</v>
      </c>
      <c r="K787" s="1" t="s">
        <v>4357</v>
      </c>
      <c r="L787" s="91" t="str">
        <f t="shared" si="68"/>
        <v>09</v>
      </c>
      <c r="M787">
        <v>1958</v>
      </c>
      <c r="N787">
        <v>4</v>
      </c>
    </row>
    <row r="788" spans="1:45" customFormat="1" ht="12.75" customHeight="1" x14ac:dyDescent="0.2">
      <c r="A788" s="24" t="str">
        <f t="shared" si="69"/>
        <v>17-23</v>
      </c>
      <c r="B788">
        <v>23</v>
      </c>
      <c r="C788" s="9">
        <v>7</v>
      </c>
      <c r="D788" s="71" t="str">
        <f>IF(C788=1,K!$D$1,IF(C788=2,K!$D$2,IF(C788=3,K!$D$3,IF(C788=4,K!$D$4,IF(C788=5,K!$D$5,IF(C788=6,K!$D$6,IF(C788=7,K!$D$7,IF(C788=8,K!$D$8))))))))</f>
        <v>Ehitusgeoloogia aruanne</v>
      </c>
      <c r="E788" s="12" t="s">
        <v>331</v>
      </c>
      <c r="F788" s="18" t="str">
        <f>LOOKUP(E788,K!$A$1:$B$19)</f>
        <v xml:space="preserve">Vara vald </v>
      </c>
      <c r="G788" s="16" t="str">
        <f t="shared" si="70"/>
        <v>PP-1479 HG</v>
      </c>
      <c r="H788" s="12" t="s">
        <v>11</v>
      </c>
      <c r="I788" s="14" t="s">
        <v>4968</v>
      </c>
      <c r="J788" s="1" t="s">
        <v>4967</v>
      </c>
      <c r="K788" s="1" t="s">
        <v>4966</v>
      </c>
      <c r="L788" s="91" t="str">
        <f t="shared" si="68"/>
        <v>17</v>
      </c>
      <c r="M788">
        <v>1985</v>
      </c>
      <c r="N788">
        <v>6</v>
      </c>
    </row>
    <row r="789" spans="1:45" customFormat="1" ht="12.75" customHeight="1" x14ac:dyDescent="0.2">
      <c r="A789" s="24" t="str">
        <f t="shared" si="69"/>
        <v>17-23</v>
      </c>
      <c r="B789">
        <v>23</v>
      </c>
      <c r="C789" s="9">
        <v>2</v>
      </c>
      <c r="D789" s="71" t="str">
        <f>IF(C789=1,K!$D$1,IF(C789=2,K!$D$2,IF(C789=3,K!$D$3,IF(C789=4,K!$D$4,IF(C789=5,K!$D$5,IF(C789=6,K!$D$6,IF(C789=7,K!$D$7,IF(C789=8,K!$D$8))))))))</f>
        <v xml:space="preserve">Maaparanduse rek </v>
      </c>
      <c r="E789" s="12" t="s">
        <v>331</v>
      </c>
      <c r="F789" s="18" t="str">
        <f>LOOKUP(E789,K!$A$1:$B$19)</f>
        <v xml:space="preserve">Vara vald </v>
      </c>
      <c r="G789" s="16" t="str">
        <f t="shared" si="70"/>
        <v>MV-189</v>
      </c>
      <c r="H789" s="12" t="s">
        <v>32</v>
      </c>
      <c r="I789" s="14" t="s">
        <v>4970</v>
      </c>
      <c r="J789" s="1" t="s">
        <v>4969</v>
      </c>
      <c r="K789" s="1" t="s">
        <v>4966</v>
      </c>
      <c r="L789" s="91" t="str">
        <f t="shared" si="68"/>
        <v>17</v>
      </c>
      <c r="M789">
        <v>1987</v>
      </c>
      <c r="N789">
        <v>3</v>
      </c>
    </row>
    <row r="790" spans="1:45" customFormat="1" ht="12.75" customHeight="1" x14ac:dyDescent="0.2">
      <c r="A790" s="24" t="str">
        <f t="shared" si="69"/>
        <v>17-23</v>
      </c>
      <c r="B790">
        <v>23</v>
      </c>
      <c r="C790" s="9">
        <v>2</v>
      </c>
      <c r="D790" s="71" t="str">
        <f>IF(C790=1,K!$D$1,IF(C790=2,K!$D$2,IF(C790=3,K!$D$3,IF(C790=4,K!$D$4,IF(C790=5,K!$D$5,IF(C790=6,K!$D$6,IF(C790=7,K!$D$7,IF(C790=8,K!$D$8))))))))</f>
        <v xml:space="preserve">Maaparanduse rek </v>
      </c>
      <c r="E790" s="12" t="s">
        <v>331</v>
      </c>
      <c r="F790" s="18" t="str">
        <f>LOOKUP(E790,K!$A$1:$B$19)</f>
        <v xml:space="preserve">Vara vald </v>
      </c>
      <c r="G790" s="16" t="str">
        <f t="shared" si="70"/>
        <v>WB 08-00-P-01J</v>
      </c>
      <c r="H790" s="12" t="s">
        <v>4972</v>
      </c>
      <c r="I790" s="14" t="s">
        <v>4973</v>
      </c>
      <c r="J790" s="1" t="s">
        <v>4971</v>
      </c>
      <c r="K790" s="1" t="s">
        <v>4966</v>
      </c>
      <c r="L790" s="91" t="str">
        <f t="shared" si="68"/>
        <v>17</v>
      </c>
      <c r="M790">
        <v>2000</v>
      </c>
      <c r="N790">
        <v>1</v>
      </c>
    </row>
    <row r="791" spans="1:45" customFormat="1" ht="12.75" customHeight="1" x14ac:dyDescent="0.2">
      <c r="A791" s="24" t="str">
        <f t="shared" si="69"/>
        <v>17-23</v>
      </c>
      <c r="B791">
        <v>23</v>
      </c>
      <c r="C791" s="9">
        <v>7</v>
      </c>
      <c r="D791" s="71" t="str">
        <f>IF(C791=1,K!$D$1,IF(C791=2,K!$D$2,IF(C791=3,K!$D$3,IF(C791=4,K!$D$4,IF(C791=5,K!$D$5,IF(C791=6,K!$D$6,IF(C791=7,K!$D$7,IF(C791=8,K!$D$8))))))))</f>
        <v>Ehitusgeoloogia aruanne</v>
      </c>
      <c r="E791" s="12" t="s">
        <v>331</v>
      </c>
      <c r="F791" s="18" t="str">
        <f>LOOKUP(E791,K!$A$1:$B$19)</f>
        <v xml:space="preserve">Vara vald </v>
      </c>
      <c r="G791" s="16" t="str">
        <f t="shared" si="70"/>
        <v>-843-EG</v>
      </c>
      <c r="H791" s="12"/>
      <c r="I791" s="14" t="s">
        <v>4984</v>
      </c>
      <c r="J791" s="1" t="s">
        <v>4985</v>
      </c>
      <c r="K791" s="1" t="s">
        <v>4966</v>
      </c>
      <c r="L791" s="91" t="str">
        <f t="shared" si="68"/>
        <v>17</v>
      </c>
      <c r="M791">
        <v>1985</v>
      </c>
      <c r="N791">
        <v>6</v>
      </c>
    </row>
    <row r="792" spans="1:45" customFormat="1" ht="12.75" customHeight="1" x14ac:dyDescent="0.2">
      <c r="A792" s="24" t="str">
        <f t="shared" si="69"/>
        <v>15-23</v>
      </c>
      <c r="B792">
        <v>23</v>
      </c>
      <c r="C792" s="14">
        <v>1</v>
      </c>
      <c r="D792" s="71" t="str">
        <f>IF(C792=1,K!$D$1,IF(C792=2,K!$D$2,IF(C792=3,K!$D$3,IF(C792=4,K!$D$4,IF(C792=5,K!$D$5,IF(C792=6,K!$D$6,IF(C792=7,K!$D$7,IF(C792=8,K!$D$8))))))))</f>
        <v>Maaparandus</v>
      </c>
      <c r="E792" s="12" t="s">
        <v>329</v>
      </c>
      <c r="F792" s="18" t="str">
        <f>LOOKUP(E792,K!$A$1:$B$19)</f>
        <v>Tartu vald</v>
      </c>
      <c r="G792" s="16" t="str">
        <f t="shared" si="70"/>
        <v>PP-351</v>
      </c>
      <c r="H792" s="12" t="s">
        <v>11</v>
      </c>
      <c r="I792" s="14">
        <v>351</v>
      </c>
      <c r="J792" s="1" t="s">
        <v>7124</v>
      </c>
      <c r="K792" s="1" t="s">
        <v>7126</v>
      </c>
      <c r="L792" s="91" t="str">
        <f t="shared" si="68"/>
        <v>15</v>
      </c>
      <c r="M792">
        <v>1963</v>
      </c>
      <c r="N792">
        <v>7</v>
      </c>
      <c r="P792" t="s">
        <v>7125</v>
      </c>
      <c r="Q792">
        <v>2</v>
      </c>
      <c r="R792" t="s">
        <v>7127</v>
      </c>
    </row>
    <row r="793" spans="1:45" customFormat="1" ht="12.75" customHeight="1" x14ac:dyDescent="0.2">
      <c r="A793" s="69" t="str">
        <f t="shared" si="69"/>
        <v>19-24</v>
      </c>
      <c r="B793" s="52">
        <v>24</v>
      </c>
      <c r="C793" s="70">
        <v>5</v>
      </c>
      <c r="D793" s="71" t="str">
        <f>IF(C793=1,K!$D$1,IF(C793=2,K!$D$2,IF(C793=3,K!$D$3,IF(C793=4,K!$D$4,IF(C793=5,K!$D$5,IF(C793=6,K!$D$6,IF(C793=7,K!$D$7,IF(C793=8,K!$D$8))))))))</f>
        <v>Muud maap.ehit.projektid</v>
      </c>
      <c r="E793" s="72" t="s">
        <v>333</v>
      </c>
      <c r="F793" s="73" t="str">
        <f>LOOKUP(E793,K!$A$1:$B$19)</f>
        <v>Ülenurme vald</v>
      </c>
      <c r="G793" s="74" t="str">
        <f t="shared" si="70"/>
        <v>MV-1098</v>
      </c>
      <c r="H793" s="72" t="s">
        <v>32</v>
      </c>
      <c r="I793" s="70">
        <v>1098</v>
      </c>
      <c r="J793" s="75" t="s">
        <v>5255</v>
      </c>
      <c r="K793" s="75" t="s">
        <v>5252</v>
      </c>
      <c r="L793" s="90" t="str">
        <f t="shared" si="68"/>
        <v>19</v>
      </c>
      <c r="M793" s="52">
        <v>1974</v>
      </c>
      <c r="N793" s="52">
        <v>2</v>
      </c>
      <c r="P793" s="52"/>
      <c r="Q793" s="52"/>
      <c r="R793" s="52"/>
      <c r="S793" s="52"/>
      <c r="T793" s="52"/>
      <c r="U793" s="52"/>
      <c r="V793" s="52"/>
      <c r="W793" s="52"/>
      <c r="X793" s="52"/>
      <c r="Y793" s="52"/>
      <c r="Z793" s="52"/>
      <c r="AA793" s="52"/>
      <c r="AB793" s="52"/>
      <c r="AC793" s="52"/>
      <c r="AD793" s="52"/>
      <c r="AE793" s="52"/>
      <c r="AF793" s="52"/>
      <c r="AG793" s="52"/>
      <c r="AH793" s="52"/>
      <c r="AI793" s="52"/>
      <c r="AJ793" s="52"/>
      <c r="AK793" s="52"/>
      <c r="AL793" s="52"/>
      <c r="AM793" s="52"/>
      <c r="AN793" s="52"/>
      <c r="AO793" s="52"/>
      <c r="AP793" s="52"/>
      <c r="AQ793" s="52"/>
      <c r="AR793" s="52"/>
      <c r="AS793" s="52"/>
    </row>
    <row r="794" spans="1:45" customFormat="1" ht="12.75" customHeight="1" x14ac:dyDescent="0.2">
      <c r="A794" s="24" t="str">
        <f t="shared" si="69"/>
        <v>01-24</v>
      </c>
      <c r="B794">
        <v>24</v>
      </c>
      <c r="C794" s="14">
        <v>1</v>
      </c>
      <c r="D794" s="71" t="str">
        <f>IF(C794=1,K!$D$1,IF(C794=2,K!$D$2,IF(C794=3,K!$D$3,IF(C794=4,K!$D$4,IF(C794=5,K!$D$5,IF(C794=6,K!$D$6,IF(C794=7,K!$D$7,IF(C794=8,K!$D$8))))))))</f>
        <v>Maaparandus</v>
      </c>
      <c r="E794" s="12" t="s">
        <v>291</v>
      </c>
      <c r="F794" s="18" t="str">
        <f>LOOKUP(E794,K!$A$1:$B$19)</f>
        <v>Alatskivi vald</v>
      </c>
      <c r="G794" s="16" t="str">
        <f t="shared" si="70"/>
        <v>PP-800</v>
      </c>
      <c r="H794" s="12" t="s">
        <v>11</v>
      </c>
      <c r="I794" s="14">
        <v>800</v>
      </c>
      <c r="J794" s="1" t="s">
        <v>1795</v>
      </c>
      <c r="K794" s="1" t="s">
        <v>1796</v>
      </c>
      <c r="L794" s="91" t="str">
        <f t="shared" si="68"/>
        <v>01</v>
      </c>
      <c r="M794">
        <v>1970</v>
      </c>
      <c r="N794">
        <v>10</v>
      </c>
    </row>
    <row r="795" spans="1:45" customFormat="1" ht="12.75" customHeight="1" x14ac:dyDescent="0.2">
      <c r="A795" s="24" t="str">
        <f t="shared" si="69"/>
        <v>01-24</v>
      </c>
      <c r="B795">
        <v>24</v>
      </c>
      <c r="C795" s="14">
        <v>1</v>
      </c>
      <c r="D795" s="71" t="str">
        <f>IF(C795=1,K!$D$1,IF(C795=2,K!$D$2,IF(C795=3,K!$D$3,IF(C795=4,K!$D$4,IF(C795=5,K!$D$5,IF(C795=6,K!$D$6,IF(C795=7,K!$D$7,IF(C795=8,K!$D$8))))))))</f>
        <v>Maaparandus</v>
      </c>
      <c r="E795" s="12" t="s">
        <v>291</v>
      </c>
      <c r="F795" s="18" t="str">
        <f>LOOKUP(E795,K!$A$1:$B$19)</f>
        <v>Alatskivi vald</v>
      </c>
      <c r="G795" s="16" t="str">
        <f t="shared" si="70"/>
        <v>PP-911</v>
      </c>
      <c r="H795" s="12" t="s">
        <v>11</v>
      </c>
      <c r="I795" s="14">
        <v>911</v>
      </c>
      <c r="J795" s="1" t="s">
        <v>1797</v>
      </c>
      <c r="K795" s="1" t="s">
        <v>1796</v>
      </c>
      <c r="L795" s="91" t="str">
        <f t="shared" si="68"/>
        <v>01</v>
      </c>
      <c r="M795">
        <v>1972</v>
      </c>
      <c r="N795">
        <v>11</v>
      </c>
    </row>
    <row r="796" spans="1:45" customFormat="1" ht="12.75" customHeight="1" x14ac:dyDescent="0.2">
      <c r="A796" s="24" t="str">
        <f t="shared" si="69"/>
        <v>01-24</v>
      </c>
      <c r="B796">
        <v>24</v>
      </c>
      <c r="C796" s="14">
        <v>4</v>
      </c>
      <c r="D796" s="71" t="str">
        <f>IF(C796=1,K!$D$1,IF(C796=2,K!$D$2,IF(C796=3,K!$D$3,IF(C796=4,K!$D$4,IF(C796=5,K!$D$5,IF(C796=6,K!$D$6,IF(C796=7,K!$D$7,IF(C796=8,K!$D$8))))))))</f>
        <v>Polder</v>
      </c>
      <c r="E796" s="12" t="s">
        <v>291</v>
      </c>
      <c r="F796" s="18" t="str">
        <f>LOOKUP(E796,K!$A$1:$B$19)</f>
        <v>Alatskivi vald</v>
      </c>
      <c r="G796" s="16" t="str">
        <f t="shared" si="70"/>
        <v>PP-912</v>
      </c>
      <c r="H796" s="12" t="s">
        <v>11</v>
      </c>
      <c r="I796" s="14">
        <v>912</v>
      </c>
      <c r="J796" s="1" t="s">
        <v>1798</v>
      </c>
      <c r="K796" s="1" t="s">
        <v>1796</v>
      </c>
      <c r="L796" s="91" t="str">
        <f t="shared" si="68"/>
        <v>01</v>
      </c>
      <c r="M796">
        <v>1972</v>
      </c>
      <c r="N796">
        <v>8</v>
      </c>
      <c r="P796" t="s">
        <v>3060</v>
      </c>
    </row>
    <row r="797" spans="1:45" customFormat="1" ht="12.75" customHeight="1" x14ac:dyDescent="0.2">
      <c r="A797" s="24" t="str">
        <f t="shared" si="69"/>
        <v>01-24</v>
      </c>
      <c r="B797">
        <v>24</v>
      </c>
      <c r="C797" s="14">
        <v>4</v>
      </c>
      <c r="D797" s="71" t="str">
        <f>IF(C797=1,K!$D$1,IF(C797=2,K!$D$2,IF(C797=3,K!$D$3,IF(C797=4,K!$D$4,IF(C797=5,K!$D$5,IF(C797=6,K!$D$6,IF(C797=7,K!$D$7,IF(C797=8,K!$D$8))))))))</f>
        <v>Polder</v>
      </c>
      <c r="E797" s="12" t="s">
        <v>291</v>
      </c>
      <c r="F797" s="18" t="str">
        <f>LOOKUP(E797,K!$A$1:$B$19)</f>
        <v>Alatskivi vald</v>
      </c>
      <c r="G797" s="16" t="str">
        <f t="shared" si="70"/>
        <v>PP-913</v>
      </c>
      <c r="H797" s="12" t="s">
        <v>11</v>
      </c>
      <c r="I797" s="14">
        <v>913</v>
      </c>
      <c r="J797" s="26" t="s">
        <v>1802</v>
      </c>
      <c r="K797" s="1" t="s">
        <v>1796</v>
      </c>
      <c r="L797" s="91" t="str">
        <f t="shared" si="68"/>
        <v>01</v>
      </c>
      <c r="M797">
        <v>1972</v>
      </c>
      <c r="N797">
        <v>8</v>
      </c>
      <c r="P797" t="s">
        <v>2583</v>
      </c>
    </row>
    <row r="798" spans="1:45" customFormat="1" ht="12.75" customHeight="1" x14ac:dyDescent="0.2">
      <c r="A798" s="24" t="str">
        <f t="shared" si="69"/>
        <v>01-24</v>
      </c>
      <c r="B798">
        <v>24</v>
      </c>
      <c r="C798" s="14">
        <v>2</v>
      </c>
      <c r="D798" s="71" t="str">
        <f>IF(C798=1,K!$D$1,IF(C798=2,K!$D$2,IF(C798=3,K!$D$3,IF(C798=4,K!$D$4,IF(C798=5,K!$D$5,IF(C798=6,K!$D$6,IF(C798=7,K!$D$7,IF(C798=8,K!$D$8))))))))</f>
        <v xml:space="preserve">Maaparanduse rek </v>
      </c>
      <c r="E798" s="12" t="s">
        <v>291</v>
      </c>
      <c r="F798" s="18" t="str">
        <f>LOOKUP(E798,K!$A$1:$B$19)</f>
        <v>Alatskivi vald</v>
      </c>
      <c r="G798" s="16" t="str">
        <f t="shared" si="70"/>
        <v>PP-1683</v>
      </c>
      <c r="H798" s="12" t="s">
        <v>11</v>
      </c>
      <c r="I798" s="14">
        <v>1683</v>
      </c>
      <c r="J798" s="26" t="s">
        <v>1801</v>
      </c>
      <c r="K798" s="26" t="s">
        <v>1796</v>
      </c>
      <c r="L798" s="91" t="str">
        <f t="shared" si="68"/>
        <v>01</v>
      </c>
      <c r="M798">
        <v>1991</v>
      </c>
      <c r="N798">
        <v>9</v>
      </c>
    </row>
    <row r="799" spans="1:45" customFormat="1" ht="12.75" customHeight="1" x14ac:dyDescent="0.2">
      <c r="A799" s="24" t="str">
        <f t="shared" si="69"/>
        <v>06-24</v>
      </c>
      <c r="B799">
        <v>24</v>
      </c>
      <c r="C799" s="14">
        <v>1</v>
      </c>
      <c r="D799" s="71" t="str">
        <f>IF(C799=1,K!$D$1,IF(C799=2,K!$D$2,IF(C799=3,K!$D$3,IF(C799=4,K!$D$4,IF(C799=5,K!$D$5,IF(C799=6,K!$D$6,IF(C799=7,K!$D$7,IF(C799=8,K!$D$8))))))))</f>
        <v>Maaparandus</v>
      </c>
      <c r="E799" s="12" t="s">
        <v>320</v>
      </c>
      <c r="F799" s="18" t="str">
        <f>LOOKUP(E799,K!$A$1:$B$19)</f>
        <v>Luunja vald</v>
      </c>
      <c r="G799" s="16" t="str">
        <f t="shared" si="70"/>
        <v>PP-1446</v>
      </c>
      <c r="H799" s="12" t="s">
        <v>11</v>
      </c>
      <c r="I799" s="14">
        <v>1446</v>
      </c>
      <c r="J799" s="1" t="s">
        <v>3085</v>
      </c>
      <c r="K799" s="1" t="s">
        <v>3086</v>
      </c>
      <c r="L799" s="91" t="str">
        <f t="shared" si="68"/>
        <v>06</v>
      </c>
      <c r="M799">
        <v>1984</v>
      </c>
      <c r="N799">
        <v>14</v>
      </c>
    </row>
    <row r="800" spans="1:45" customFormat="1" ht="12.75" customHeight="1" x14ac:dyDescent="0.2">
      <c r="A800" s="24" t="str">
        <f t="shared" si="69"/>
        <v>02-24</v>
      </c>
      <c r="B800">
        <v>24</v>
      </c>
      <c r="C800" s="14">
        <v>1</v>
      </c>
      <c r="D800" s="71" t="str">
        <f>IF(C800=1,K!$D$1,IF(C800=2,K!$D$2,IF(C800=3,K!$D$3,IF(C800=4,K!$D$4,IF(C800=5,K!$D$5,IF(C800=6,K!$D$6,IF(C800=7,K!$D$7,IF(C800=8,K!$D$8))))))))</f>
        <v>Maaparandus</v>
      </c>
      <c r="E800" s="12" t="s">
        <v>294</v>
      </c>
      <c r="F800" s="18" t="str">
        <f>LOOKUP(E800,K!$A$1:$B$19)</f>
        <v>Haaslava vald</v>
      </c>
      <c r="G800" s="16" t="str">
        <f t="shared" si="70"/>
        <v>PP-744</v>
      </c>
      <c r="H800" s="12" t="s">
        <v>11</v>
      </c>
      <c r="I800" s="14">
        <v>744</v>
      </c>
      <c r="J800" s="1" t="s">
        <v>2510</v>
      </c>
      <c r="K800" s="1" t="s">
        <v>2511</v>
      </c>
      <c r="L800" s="91" t="str">
        <f t="shared" si="68"/>
        <v>02</v>
      </c>
      <c r="M800">
        <v>1969</v>
      </c>
      <c r="N800">
        <v>11</v>
      </c>
    </row>
    <row r="801" spans="1:45" customFormat="1" ht="12.75" customHeight="1" x14ac:dyDescent="0.2">
      <c r="A801" s="24" t="str">
        <f t="shared" si="69"/>
        <v>04-24</v>
      </c>
      <c r="B801">
        <v>24</v>
      </c>
      <c r="C801" s="14">
        <v>1</v>
      </c>
      <c r="D801" s="71" t="str">
        <f>IF(C801=1,K!$D$1,IF(C801=2,K!$D$2,IF(C801=3,K!$D$3,IF(C801=4,K!$D$4,IF(C801=5,K!$D$5,IF(C801=6,K!$D$6,IF(C801=7,K!$D$7,IF(C801=8,K!$D$8))))))))</f>
        <v>Maaparandus</v>
      </c>
      <c r="E801" s="12" t="s">
        <v>318</v>
      </c>
      <c r="F801" s="18" t="str">
        <f>LOOKUP(E801,K!$A$1:$B$19)</f>
        <v>Konguta vald</v>
      </c>
      <c r="G801" s="16" t="str">
        <f t="shared" si="70"/>
        <v>PP-1237</v>
      </c>
      <c r="H801" s="12" t="s">
        <v>11</v>
      </c>
      <c r="I801" s="14">
        <v>1237</v>
      </c>
      <c r="J801" s="1" t="s">
        <v>3417</v>
      </c>
      <c r="K801" s="1" t="s">
        <v>3418</v>
      </c>
      <c r="L801" s="91" t="str">
        <f t="shared" si="68"/>
        <v>04</v>
      </c>
      <c r="M801">
        <v>1978</v>
      </c>
      <c r="N801">
        <v>11</v>
      </c>
      <c r="Q801" t="s">
        <v>3532</v>
      </c>
    </row>
    <row r="802" spans="1:45" customFormat="1" ht="12.75" customHeight="1" x14ac:dyDescent="0.2">
      <c r="A802" s="24" t="str">
        <f t="shared" si="69"/>
        <v>18-24</v>
      </c>
      <c r="B802">
        <v>24</v>
      </c>
      <c r="C802" s="14">
        <v>1</v>
      </c>
      <c r="D802" s="71" t="str">
        <f>IF(C802=1,K!$D$1,IF(C802=2,K!$D$2,IF(C802=3,K!$D$3,IF(C802=4,K!$D$4,IF(C802=5,K!$D$5,IF(C802=6,K!$D$6,IF(C802=7,K!$D$7,IF(C802=8,K!$D$8))))))))</f>
        <v>Maaparandus</v>
      </c>
      <c r="E802" s="12" t="s">
        <v>332</v>
      </c>
      <c r="F802" s="18" t="str">
        <f>LOOKUP(E802,K!$A$1:$B$19)</f>
        <v>Võnnu vald</v>
      </c>
      <c r="G802" s="16" t="str">
        <f t="shared" si="70"/>
        <v>PP-807</v>
      </c>
      <c r="H802" s="12" t="s">
        <v>11</v>
      </c>
      <c r="I802" s="14">
        <v>807</v>
      </c>
      <c r="J802" s="1" t="s">
        <v>2736</v>
      </c>
      <c r="K802" s="1" t="s">
        <v>2735</v>
      </c>
      <c r="L802" s="91" t="str">
        <f t="shared" si="68"/>
        <v>18</v>
      </c>
      <c r="M802">
        <v>1970</v>
      </c>
      <c r="N802">
        <v>5</v>
      </c>
    </row>
    <row r="803" spans="1:45" customFormat="1" ht="12.75" customHeight="1" x14ac:dyDescent="0.2">
      <c r="A803" s="24" t="str">
        <f t="shared" si="69"/>
        <v>17-24</v>
      </c>
      <c r="B803">
        <v>24</v>
      </c>
      <c r="C803" s="14">
        <v>1</v>
      </c>
      <c r="D803" s="71" t="str">
        <f>IF(C803=1,K!$D$1,IF(C803=2,K!$D$2,IF(C803=3,K!$D$3,IF(C803=4,K!$D$4,IF(C803=5,K!$D$5,IF(C803=6,K!$D$6,IF(C803=7,K!$D$7,IF(C803=8,K!$D$8))))))))</f>
        <v>Maaparandus</v>
      </c>
      <c r="E803" s="12" t="s">
        <v>331</v>
      </c>
      <c r="F803" s="18" t="str">
        <f>LOOKUP(E803,K!$A$1:$B$19)</f>
        <v xml:space="preserve">Vara vald </v>
      </c>
      <c r="G803" s="16" t="str">
        <f t="shared" si="70"/>
        <v>PP-983</v>
      </c>
      <c r="H803" s="12" t="s">
        <v>11</v>
      </c>
      <c r="I803" s="14">
        <v>983</v>
      </c>
      <c r="J803" s="1" t="s">
        <v>702</v>
      </c>
      <c r="K803" s="1" t="s">
        <v>4983</v>
      </c>
      <c r="L803" s="91" t="str">
        <f t="shared" si="68"/>
        <v>17</v>
      </c>
      <c r="M803">
        <v>1973</v>
      </c>
      <c r="N803">
        <v>10</v>
      </c>
    </row>
    <row r="804" spans="1:45" customFormat="1" ht="12.75" customHeight="1" x14ac:dyDescent="0.2">
      <c r="A804" s="24" t="str">
        <f t="shared" si="69"/>
        <v>14-24</v>
      </c>
      <c r="B804">
        <v>24</v>
      </c>
      <c r="C804" s="14">
        <v>2</v>
      </c>
      <c r="D804" s="71" t="str">
        <f>IF(C804=1,K!$D$1,IF(C804=2,K!$D$2,IF(C804=3,K!$D$3,IF(C804=4,K!$D$4,IF(C804=5,K!$D$5,IF(C804=6,K!$D$6,IF(C804=7,K!$D$7,IF(C804=8,K!$D$8))))))))</f>
        <v xml:space="preserve">Maaparanduse rek </v>
      </c>
      <c r="E804" s="12" t="s">
        <v>328</v>
      </c>
      <c r="F804" s="18" t="str">
        <f>LOOKUP(E804,K!$A$1:$B$19)</f>
        <v>Rõngu vald</v>
      </c>
      <c r="G804" s="16" t="str">
        <f t="shared" si="70"/>
        <v>PP-1667</v>
      </c>
      <c r="H804" s="12" t="s">
        <v>11</v>
      </c>
      <c r="I804" s="14">
        <v>1667</v>
      </c>
      <c r="J804" s="1" t="s">
        <v>3514</v>
      </c>
      <c r="K804" s="1" t="s">
        <v>3515</v>
      </c>
      <c r="L804" s="91" t="str">
        <f t="shared" si="68"/>
        <v>14</v>
      </c>
      <c r="M804">
        <v>1991</v>
      </c>
      <c r="N804">
        <v>6</v>
      </c>
      <c r="P804">
        <v>68288</v>
      </c>
      <c r="Q804">
        <v>4</v>
      </c>
    </row>
    <row r="805" spans="1:45" customFormat="1" ht="12.75" customHeight="1" x14ac:dyDescent="0.2">
      <c r="A805" s="24" t="str">
        <f t="shared" si="69"/>
        <v>03-24</v>
      </c>
      <c r="B805">
        <v>24</v>
      </c>
      <c r="C805" s="14">
        <v>6</v>
      </c>
      <c r="D805" s="71" t="str">
        <f>IF(C805=1,K!$D$1,IF(C805=2,K!$D$2,IF(C805=3,K!$D$3,IF(C805=4,K!$D$4,IF(C805=5,K!$D$5,IF(C805=6,K!$D$6,IF(C805=7,K!$D$7,IF(C805=8,K!$D$8))))))))</f>
        <v>Kultuurtehnikaprojektid</v>
      </c>
      <c r="E805" s="12" t="s">
        <v>317</v>
      </c>
      <c r="F805" s="18" t="str">
        <f>LOOKUP(E805,K!$A$1:$B$19)</f>
        <v>Kambja vald</v>
      </c>
      <c r="G805" s="16" t="str">
        <f t="shared" si="70"/>
        <v>MV-1599</v>
      </c>
      <c r="H805" s="12" t="s">
        <v>32</v>
      </c>
      <c r="I805" s="14">
        <v>1599</v>
      </c>
      <c r="J805" s="1" t="s">
        <v>2230</v>
      </c>
      <c r="K805" s="1" t="s">
        <v>2224</v>
      </c>
      <c r="L805" s="91" t="str">
        <f t="shared" si="68"/>
        <v>03</v>
      </c>
      <c r="M805">
        <v>1985</v>
      </c>
      <c r="N805">
        <v>2</v>
      </c>
    </row>
    <row r="806" spans="1:45" customFormat="1" ht="25.5" customHeight="1" x14ac:dyDescent="0.2">
      <c r="A806" s="24" t="str">
        <f t="shared" si="69"/>
        <v>03-24</v>
      </c>
      <c r="B806">
        <v>24</v>
      </c>
      <c r="C806" s="14">
        <v>1</v>
      </c>
      <c r="D806" s="71" t="str">
        <f>IF(C806=1,K!$D$1,IF(C806=2,K!$D$2,IF(C806=3,K!$D$3,IF(C806=4,K!$D$4,IF(C806=5,K!$D$5,IF(C806=6,K!$D$6,IF(C806=7,K!$D$7,IF(C806=8,K!$D$8))))))))</f>
        <v>Maaparandus</v>
      </c>
      <c r="E806" s="12" t="s">
        <v>317</v>
      </c>
      <c r="F806" s="18" t="str">
        <f>LOOKUP(E806,K!$A$1:$B$19)</f>
        <v>Kambja vald</v>
      </c>
      <c r="G806" s="16" t="str">
        <f t="shared" si="70"/>
        <v>MV-531</v>
      </c>
      <c r="H806" s="12" t="s">
        <v>32</v>
      </c>
      <c r="I806" s="14">
        <v>531</v>
      </c>
      <c r="J806" s="1" t="s">
        <v>2223</v>
      </c>
      <c r="K806" s="1" t="s">
        <v>2224</v>
      </c>
      <c r="L806" s="91" t="str">
        <f t="shared" si="68"/>
        <v>03</v>
      </c>
      <c r="M806">
        <v>1968</v>
      </c>
      <c r="N806">
        <v>5</v>
      </c>
      <c r="P806" t="s">
        <v>3014</v>
      </c>
    </row>
    <row r="807" spans="1:45" customFormat="1" ht="12.75" customHeight="1" x14ac:dyDescent="0.2">
      <c r="A807" s="24" t="str">
        <f t="shared" ref="A807:A838" si="71">CONCATENATE(E807,"-",B807)</f>
        <v>14-24</v>
      </c>
      <c r="B807">
        <v>24</v>
      </c>
      <c r="C807" s="14">
        <v>2</v>
      </c>
      <c r="D807" s="71" t="str">
        <f>IF(C807=1,K!$D$1,IF(C807=2,K!$D$2,IF(C807=3,K!$D$3,IF(C807=4,K!$D$4,IF(C807=5,K!$D$5,IF(C807=6,K!$D$6,IF(C807=7,K!$D$7,IF(C807=8,K!$D$8))))))))</f>
        <v xml:space="preserve">Maaparanduse rek </v>
      </c>
      <c r="E807" s="12" t="s">
        <v>328</v>
      </c>
      <c r="F807" s="18" t="str">
        <f>LOOKUP(E807,K!$A$1:$B$19)</f>
        <v>Rõngu vald</v>
      </c>
      <c r="G807" s="16" t="str">
        <f t="shared" ref="G807:G838" si="72">CONCATENATE(H807,"-",I807)</f>
        <v>KR-1</v>
      </c>
      <c r="H807" s="12" t="s">
        <v>37</v>
      </c>
      <c r="I807" s="14">
        <v>1</v>
      </c>
      <c r="J807" s="1" t="s">
        <v>3516</v>
      </c>
      <c r="K807" s="1" t="s">
        <v>3515</v>
      </c>
      <c r="L807" s="91" t="str">
        <f t="shared" si="68"/>
        <v>14</v>
      </c>
      <c r="M807">
        <v>1964</v>
      </c>
      <c r="N807">
        <v>2</v>
      </c>
      <c r="P807" t="s">
        <v>3812</v>
      </c>
    </row>
    <row r="808" spans="1:45" customFormat="1" ht="12.75" customHeight="1" x14ac:dyDescent="0.2">
      <c r="A808" s="24" t="str">
        <f t="shared" si="71"/>
        <v>01-24</v>
      </c>
      <c r="B808">
        <v>24</v>
      </c>
      <c r="C808" s="14">
        <v>4</v>
      </c>
      <c r="D808" s="71" t="str">
        <f>IF(C808=1,K!$D$1,IF(C808=2,K!$D$2,IF(C808=3,K!$D$3,IF(C808=4,K!$D$4,IF(C808=5,K!$D$5,IF(C808=6,K!$D$6,IF(C808=7,K!$D$7,IF(C808=8,K!$D$8))))))))</f>
        <v>Polder</v>
      </c>
      <c r="E808" s="12" t="s">
        <v>291</v>
      </c>
      <c r="F808" s="18" t="str">
        <f>LOOKUP(E808,K!$A$1:$B$19)</f>
        <v>Alatskivi vald</v>
      </c>
      <c r="G808" s="16" t="str">
        <f t="shared" si="72"/>
        <v>PP-913</v>
      </c>
      <c r="H808" s="12" t="s">
        <v>11</v>
      </c>
      <c r="I808" s="14" t="s">
        <v>1799</v>
      </c>
      <c r="J808" s="26" t="s">
        <v>1800</v>
      </c>
      <c r="K808" s="1" t="s">
        <v>1796</v>
      </c>
      <c r="L808" s="91" t="str">
        <f t="shared" si="68"/>
        <v>01</v>
      </c>
      <c r="M808">
        <v>1973</v>
      </c>
      <c r="N808">
        <v>5</v>
      </c>
    </row>
    <row r="809" spans="1:45" customFormat="1" ht="12.75" customHeight="1" x14ac:dyDescent="0.2">
      <c r="A809" s="24" t="str">
        <f t="shared" si="71"/>
        <v>18-24</v>
      </c>
      <c r="B809">
        <v>24</v>
      </c>
      <c r="C809" s="9">
        <v>2</v>
      </c>
      <c r="D809" s="71" t="str">
        <f>IF(C809=1,K!$D$1,IF(C809=2,K!$D$2,IF(C809=3,K!$D$3,IF(C809=4,K!$D$4,IF(C809=5,K!$D$5,IF(C809=6,K!$D$6,IF(C809=7,K!$D$7,IF(C809=8,K!$D$8))))))))</f>
        <v xml:space="preserve">Maaparanduse rek </v>
      </c>
      <c r="E809" s="12" t="s">
        <v>332</v>
      </c>
      <c r="F809" s="18" t="str">
        <f>LOOKUP(E809,K!$A$1:$B$19)</f>
        <v>Võnnu vald</v>
      </c>
      <c r="G809" s="16" t="str">
        <f t="shared" si="72"/>
        <v>MS-119</v>
      </c>
      <c r="H809" s="12" t="s">
        <v>1650</v>
      </c>
      <c r="I809" s="14" t="s">
        <v>2737</v>
      </c>
      <c r="J809" s="1" t="s">
        <v>2738</v>
      </c>
      <c r="K809" s="1" t="s">
        <v>2735</v>
      </c>
      <c r="L809" s="91" t="str">
        <f t="shared" si="68"/>
        <v>18</v>
      </c>
      <c r="M809">
        <v>1983</v>
      </c>
      <c r="N809">
        <v>2</v>
      </c>
    </row>
    <row r="810" spans="1:45" customFormat="1" ht="12.75" customHeight="1" x14ac:dyDescent="0.2">
      <c r="A810" s="24" t="str">
        <f t="shared" si="71"/>
        <v>06-24</v>
      </c>
      <c r="B810">
        <v>24</v>
      </c>
      <c r="C810" s="9">
        <v>1</v>
      </c>
      <c r="D810" s="71" t="str">
        <f>IF(C810=1,K!$D$1,IF(C810=2,K!$D$2,IF(C810=3,K!$D$3,IF(C810=4,K!$D$4,IF(C810=5,K!$D$5,IF(C810=6,K!$D$6,IF(C810=7,K!$D$7,IF(C810=8,K!$D$8))))))))</f>
        <v>Maaparandus</v>
      </c>
      <c r="E810" s="12" t="s">
        <v>320</v>
      </c>
      <c r="F810" s="18" t="str">
        <f>LOOKUP(E810,K!$A$1:$B$19)</f>
        <v>Luunja vald</v>
      </c>
      <c r="G810" s="16" t="str">
        <f t="shared" si="72"/>
        <v>PP-1466 EG</v>
      </c>
      <c r="H810" s="12" t="s">
        <v>11</v>
      </c>
      <c r="I810" s="14" t="s">
        <v>3089</v>
      </c>
      <c r="J810" s="1" t="s">
        <v>3090</v>
      </c>
      <c r="K810" s="1" t="s">
        <v>3086</v>
      </c>
      <c r="L810" s="91" t="str">
        <f t="shared" si="68"/>
        <v>06</v>
      </c>
      <c r="M810">
        <v>1983</v>
      </c>
      <c r="N810">
        <v>8</v>
      </c>
    </row>
    <row r="811" spans="1:45" customFormat="1" ht="12.75" customHeight="1" x14ac:dyDescent="0.2">
      <c r="A811" s="24" t="str">
        <f t="shared" si="71"/>
        <v>14-24</v>
      </c>
      <c r="B811">
        <v>24</v>
      </c>
      <c r="C811" s="9">
        <v>2</v>
      </c>
      <c r="D811" s="71" t="str">
        <f>IF(C811=1,K!$D$1,IF(C811=2,K!$D$2,IF(C811=3,K!$D$3,IF(C811=4,K!$D$4,IF(C811=5,K!$D$5,IF(C811=6,K!$D$6,IF(C811=7,K!$D$7,IF(C811=8,K!$D$8))))))))</f>
        <v xml:space="preserve">Maaparanduse rek </v>
      </c>
      <c r="E811" s="12" t="s">
        <v>328</v>
      </c>
      <c r="F811" s="18" t="str">
        <f>LOOKUP(E811,K!$A$1:$B$19)</f>
        <v>Rõngu vald</v>
      </c>
      <c r="G811" s="16" t="str">
        <f t="shared" si="72"/>
        <v>KR-1</v>
      </c>
      <c r="H811" s="12" t="s">
        <v>37</v>
      </c>
      <c r="I811" s="14" t="s">
        <v>3517</v>
      </c>
      <c r="J811" s="1" t="s">
        <v>3516</v>
      </c>
      <c r="K811" s="1" t="s">
        <v>3515</v>
      </c>
      <c r="L811" s="91" t="str">
        <f t="shared" si="68"/>
        <v>14</v>
      </c>
      <c r="M811">
        <v>1964</v>
      </c>
      <c r="N811">
        <v>1</v>
      </c>
      <c r="P811">
        <v>68288</v>
      </c>
    </row>
    <row r="812" spans="1:45" customFormat="1" ht="12.75" customHeight="1" x14ac:dyDescent="0.2">
      <c r="A812" s="24" t="str">
        <f t="shared" si="71"/>
        <v>12-24</v>
      </c>
      <c r="B812">
        <v>24</v>
      </c>
      <c r="C812" s="9">
        <v>1</v>
      </c>
      <c r="D812" s="71" t="str">
        <f>IF(C812=1,K!$D$1,IF(C812=2,K!$D$2,IF(C812=3,K!$D$3,IF(C812=4,K!$D$4,IF(C812=5,K!$D$5,IF(C812=6,K!$D$6,IF(C812=7,K!$D$7,IF(C812=8,K!$D$8))))))))</f>
        <v>Maaparandus</v>
      </c>
      <c r="E812" s="12" t="s">
        <v>326</v>
      </c>
      <c r="F812" s="18" t="str">
        <f>LOOKUP(E812,K!$A$1:$B$19)</f>
        <v>Puhja vald</v>
      </c>
      <c r="G812" s="16" t="str">
        <f t="shared" si="72"/>
        <v>MV-1101</v>
      </c>
      <c r="H812" s="12" t="s">
        <v>32</v>
      </c>
      <c r="I812" s="14" t="s">
        <v>3949</v>
      </c>
      <c r="J812" s="1" t="s">
        <v>3950</v>
      </c>
      <c r="K812" s="1" t="s">
        <v>3946</v>
      </c>
      <c r="L812" s="91" t="str">
        <f t="shared" si="68"/>
        <v>12</v>
      </c>
      <c r="M812">
        <v>1974</v>
      </c>
      <c r="N812">
        <v>5</v>
      </c>
    </row>
    <row r="813" spans="1:45" customFormat="1" ht="12.75" customHeight="1" x14ac:dyDescent="0.2">
      <c r="A813" s="24" t="str">
        <f t="shared" si="71"/>
        <v>12-24</v>
      </c>
      <c r="B813">
        <v>24</v>
      </c>
      <c r="C813" s="9">
        <v>1</v>
      </c>
      <c r="D813" s="71" t="str">
        <f>IF(C813=1,K!$D$1,IF(C813=2,K!$D$2,IF(C813=3,K!$D$3,IF(C813=4,K!$D$4,IF(C813=5,K!$D$5,IF(C813=6,K!$D$6,IF(C813=7,K!$D$7,IF(C813=8,K!$D$8))))))))</f>
        <v>Maaparandus</v>
      </c>
      <c r="E813" s="12" t="s">
        <v>326</v>
      </c>
      <c r="F813" s="18" t="str">
        <f>LOOKUP(E813,K!$A$1:$B$19)</f>
        <v>Puhja vald</v>
      </c>
      <c r="G813" s="16" t="str">
        <f t="shared" si="72"/>
        <v>PP-252a</v>
      </c>
      <c r="H813" s="12" t="s">
        <v>11</v>
      </c>
      <c r="I813" s="14" t="s">
        <v>3951</v>
      </c>
      <c r="J813" s="1" t="s">
        <v>3952</v>
      </c>
      <c r="K813" s="1" t="s">
        <v>3946</v>
      </c>
      <c r="L813" s="91" t="str">
        <f t="shared" si="68"/>
        <v>12</v>
      </c>
      <c r="M813">
        <v>1963</v>
      </c>
      <c r="N813">
        <v>3</v>
      </c>
    </row>
    <row r="814" spans="1:45" ht="12.75" customHeight="1" x14ac:dyDescent="0.2">
      <c r="A814" s="24" t="str">
        <f t="shared" si="71"/>
        <v>13-24</v>
      </c>
      <c r="B814">
        <v>24</v>
      </c>
      <c r="C814" s="9">
        <v>1</v>
      </c>
      <c r="D814" s="71" t="str">
        <f>IF(C814=1,K!$D$1,IF(C814=2,K!$D$2,IF(C814=3,K!$D$3,IF(C814=4,K!$D$4,IF(C814=5,K!$D$5,IF(C814=6,K!$D$6,IF(C814=7,K!$D$7,IF(C814=8,K!$D$8))))))))</f>
        <v>Maaparandus</v>
      </c>
      <c r="E814" s="12" t="s">
        <v>327</v>
      </c>
      <c r="F814" s="18" t="str">
        <f>LOOKUP(E814,K!$A$1:$B$19)</f>
        <v>Rannu vald</v>
      </c>
      <c r="G814" s="16" t="str">
        <f t="shared" si="72"/>
        <v>MV-1224</v>
      </c>
      <c r="H814" s="12" t="s">
        <v>32</v>
      </c>
      <c r="I814" s="14" t="s">
        <v>4236</v>
      </c>
      <c r="J814" s="1" t="s">
        <v>4237</v>
      </c>
      <c r="K814" s="1" t="s">
        <v>4234</v>
      </c>
      <c r="L814" s="91" t="str">
        <f t="shared" si="68"/>
        <v>13</v>
      </c>
      <c r="M814">
        <v>1977</v>
      </c>
      <c r="N814">
        <v>7</v>
      </c>
      <c r="P814"/>
      <c r="Q814"/>
      <c r="R814"/>
      <c r="S814"/>
      <c r="T814"/>
      <c r="U814"/>
      <c r="V814"/>
      <c r="W814"/>
      <c r="X814"/>
      <c r="Y814"/>
      <c r="Z814"/>
      <c r="AA814"/>
      <c r="AB814"/>
      <c r="AC814"/>
      <c r="AD814"/>
      <c r="AE814"/>
      <c r="AF814"/>
      <c r="AG814"/>
      <c r="AH814"/>
      <c r="AI814"/>
      <c r="AJ814"/>
      <c r="AK814"/>
      <c r="AL814"/>
      <c r="AM814"/>
      <c r="AN814"/>
      <c r="AO814"/>
      <c r="AP814"/>
      <c r="AQ814"/>
      <c r="AR814"/>
      <c r="AS814"/>
    </row>
    <row r="815" spans="1:45" ht="12.75" customHeight="1" x14ac:dyDescent="0.2">
      <c r="A815" s="24" t="str">
        <f t="shared" si="71"/>
        <v>09-24</v>
      </c>
      <c r="B815">
        <v>24</v>
      </c>
      <c r="C815" s="9">
        <v>1</v>
      </c>
      <c r="D815" s="71" t="str">
        <f>IF(C815=1,K!$D$1,IF(C815=2,K!$D$2,IF(C815=3,K!$D$3,IF(C815=4,K!$D$4,IF(C815=5,K!$D$5,IF(C815=6,K!$D$6,IF(C815=7,K!$D$7,IF(C815=8,K!$D$8))))))))</f>
        <v>Maaparandus</v>
      </c>
      <c r="E815" s="12" t="s">
        <v>323</v>
      </c>
      <c r="F815" s="18" t="str">
        <f>LOOKUP(E815,K!$A$1:$B$19)</f>
        <v>Nõo vald</v>
      </c>
      <c r="G815" s="16" t="str">
        <f t="shared" si="72"/>
        <v>MV-1549</v>
      </c>
      <c r="H815" s="12" t="s">
        <v>32</v>
      </c>
      <c r="I815" s="14" t="s">
        <v>4373</v>
      </c>
      <c r="J815" s="1" t="s">
        <v>4374</v>
      </c>
      <c r="K815" s="1" t="s">
        <v>4371</v>
      </c>
      <c r="L815" s="91" t="str">
        <f t="shared" si="68"/>
        <v>09</v>
      </c>
      <c r="M815">
        <v>1984</v>
      </c>
      <c r="N815">
        <v>1</v>
      </c>
      <c r="P815"/>
      <c r="Q815"/>
      <c r="R815"/>
      <c r="S815"/>
      <c r="T815"/>
      <c r="U815"/>
      <c r="V815"/>
      <c r="W815"/>
      <c r="X815"/>
      <c r="Y815"/>
      <c r="Z815"/>
      <c r="AA815"/>
      <c r="AB815"/>
      <c r="AC815"/>
      <c r="AD815"/>
      <c r="AE815"/>
      <c r="AF815"/>
      <c r="AG815"/>
      <c r="AH815"/>
      <c r="AI815"/>
      <c r="AJ815"/>
      <c r="AK815"/>
      <c r="AL815"/>
      <c r="AM815"/>
      <c r="AN815"/>
      <c r="AO815"/>
      <c r="AP815"/>
      <c r="AQ815"/>
      <c r="AR815"/>
      <c r="AS815"/>
    </row>
    <row r="816" spans="1:45" customFormat="1" ht="25.5" customHeight="1" x14ac:dyDescent="0.2">
      <c r="A816" s="24" t="str">
        <f t="shared" si="71"/>
        <v>17-24</v>
      </c>
      <c r="B816">
        <v>24</v>
      </c>
      <c r="C816" s="9">
        <v>2</v>
      </c>
      <c r="D816" s="71" t="str">
        <f>IF(C816=1,K!$D$1,IF(C816=2,K!$D$2,IF(C816=3,K!$D$3,IF(C816=4,K!$D$4,IF(C816=5,K!$D$5,IF(C816=6,K!$D$6,IF(C816=7,K!$D$7,IF(C816=8,K!$D$8))))))))</f>
        <v xml:space="preserve">Maaparanduse rek </v>
      </c>
      <c r="E816" s="12" t="s">
        <v>331</v>
      </c>
      <c r="F816" s="18" t="str">
        <f>LOOKUP(E816,K!$A$1:$B$19)</f>
        <v xml:space="preserve">Vara vald </v>
      </c>
      <c r="G816" s="16" t="str">
        <f t="shared" si="72"/>
        <v>MS-105</v>
      </c>
      <c r="H816" s="12" t="s">
        <v>1650</v>
      </c>
      <c r="I816" s="14" t="s">
        <v>4986</v>
      </c>
      <c r="J816" s="1" t="s">
        <v>4987</v>
      </c>
      <c r="K816" s="1" t="s">
        <v>4983</v>
      </c>
      <c r="L816" s="91" t="str">
        <f t="shared" si="68"/>
        <v>17</v>
      </c>
      <c r="M816">
        <v>1983</v>
      </c>
      <c r="N816">
        <v>8</v>
      </c>
      <c r="P816" t="s">
        <v>3555</v>
      </c>
    </row>
    <row r="817" spans="1:45" customFormat="1" ht="12.75" customHeight="1" x14ac:dyDescent="0.2">
      <c r="A817" s="24" t="str">
        <f t="shared" si="71"/>
        <v>15-24</v>
      </c>
      <c r="B817">
        <v>24</v>
      </c>
      <c r="C817" s="14">
        <v>1</v>
      </c>
      <c r="D817" s="71" t="str">
        <f>IF(C817=1,K!$D$1,IF(C817=2,K!$D$2,IF(C817=3,K!$D$3,IF(C817=4,K!$D$4,IF(C817=5,K!$D$5,IF(C817=6,K!$D$6,IF(C817=7,K!$D$7,IF(C817=8,K!$D$8))))))))</f>
        <v>Maaparandus</v>
      </c>
      <c r="E817" s="12" t="s">
        <v>329</v>
      </c>
      <c r="F817" s="18" t="str">
        <f>LOOKUP(E817,K!$A$1:$B$19)</f>
        <v>Tartu vald</v>
      </c>
      <c r="G817" s="16" t="str">
        <f t="shared" si="72"/>
        <v>PP-204</v>
      </c>
      <c r="H817" s="12" t="s">
        <v>11</v>
      </c>
      <c r="I817" s="14">
        <v>204</v>
      </c>
      <c r="J817" s="1" t="s">
        <v>1335</v>
      </c>
      <c r="K817" s="1" t="s">
        <v>7135</v>
      </c>
      <c r="L817" s="91" t="str">
        <f t="shared" si="68"/>
        <v>15</v>
      </c>
      <c r="M817">
        <v>1959</v>
      </c>
      <c r="N817">
        <v>13</v>
      </c>
      <c r="P817">
        <v>8320</v>
      </c>
    </row>
    <row r="818" spans="1:45" customFormat="1" ht="25.5" customHeight="1" x14ac:dyDescent="0.2">
      <c r="A818" s="69" t="str">
        <f t="shared" si="71"/>
        <v>19-25</v>
      </c>
      <c r="B818" s="52">
        <v>25</v>
      </c>
      <c r="C818" s="70">
        <v>1</v>
      </c>
      <c r="D818" s="71" t="str">
        <f>IF(C818=1,K!$D$1,IF(C818=2,K!$D$2,IF(C818=3,K!$D$3,IF(C818=4,K!$D$4,IF(C818=5,K!$D$5,IF(C818=6,K!$D$6,IF(C818=7,K!$D$7,IF(C818=8,K!$D$8))))))))</f>
        <v>Maaparandus</v>
      </c>
      <c r="E818" s="72" t="s">
        <v>333</v>
      </c>
      <c r="F818" s="73" t="str">
        <f>LOOKUP(E818,K!$A$1:$B$19)</f>
        <v>Ülenurme vald</v>
      </c>
      <c r="G818" s="74" t="str">
        <f t="shared" si="72"/>
        <v>PP-1014</v>
      </c>
      <c r="H818" s="72" t="s">
        <v>11</v>
      </c>
      <c r="I818" s="70">
        <v>1014</v>
      </c>
      <c r="J818" s="75" t="s">
        <v>5263</v>
      </c>
      <c r="K818" s="77" t="s">
        <v>5260</v>
      </c>
      <c r="L818" s="90" t="str">
        <f t="shared" si="68"/>
        <v>19</v>
      </c>
      <c r="M818" s="52">
        <v>1973</v>
      </c>
      <c r="N818" s="52">
        <v>15</v>
      </c>
      <c r="P818" s="52"/>
      <c r="Q818" s="52"/>
      <c r="R818" s="52"/>
      <c r="S818" s="52"/>
      <c r="T818" s="52"/>
      <c r="U818" s="52"/>
      <c r="V818" s="52"/>
      <c r="W818" s="52"/>
      <c r="X818" s="52"/>
      <c r="Y818" s="52"/>
      <c r="Z818" s="52"/>
      <c r="AA818" s="52"/>
      <c r="AB818" s="52"/>
      <c r="AC818" s="52"/>
      <c r="AD818" s="52"/>
      <c r="AE818" s="52"/>
      <c r="AF818" s="52"/>
      <c r="AG818" s="52"/>
      <c r="AH818" s="52"/>
      <c r="AI818" s="52"/>
      <c r="AJ818" s="52"/>
      <c r="AK818" s="52"/>
      <c r="AL818" s="52"/>
      <c r="AM818" s="52"/>
      <c r="AN818" s="52"/>
      <c r="AO818" s="52"/>
      <c r="AP818" s="52"/>
      <c r="AQ818" s="52"/>
      <c r="AR818" s="52"/>
      <c r="AS818" s="52"/>
    </row>
    <row r="819" spans="1:45" customFormat="1" ht="12.75" customHeight="1" x14ac:dyDescent="0.2">
      <c r="A819" s="69" t="str">
        <f t="shared" si="71"/>
        <v>19-25</v>
      </c>
      <c r="B819" s="52">
        <v>25</v>
      </c>
      <c r="C819" s="70">
        <v>1</v>
      </c>
      <c r="D819" s="71" t="str">
        <f>IF(C819=1,K!$D$1,IF(C819=2,K!$D$2,IF(C819=3,K!$D$3,IF(C819=4,K!$D$4,IF(C819=5,K!$D$5,IF(C819=6,K!$D$6,IF(C819=7,K!$D$7,IF(C819=8,K!$D$8))))))))</f>
        <v>Maaparandus</v>
      </c>
      <c r="E819" s="72" t="s">
        <v>333</v>
      </c>
      <c r="F819" s="73" t="str">
        <f>LOOKUP(E819,K!$A$1:$B$19)</f>
        <v>Ülenurme vald</v>
      </c>
      <c r="G819" s="74" t="str">
        <f t="shared" si="72"/>
        <v>PP-1636</v>
      </c>
      <c r="H819" s="72" t="s">
        <v>11</v>
      </c>
      <c r="I819" s="70">
        <v>1636</v>
      </c>
      <c r="J819" s="75" t="s">
        <v>2660</v>
      </c>
      <c r="K819" s="75" t="s">
        <v>5260</v>
      </c>
      <c r="L819" s="90" t="str">
        <f t="shared" si="68"/>
        <v>19</v>
      </c>
      <c r="M819" s="52">
        <v>1989</v>
      </c>
      <c r="N819" s="52">
        <v>16</v>
      </c>
      <c r="P819" s="52"/>
      <c r="Q819" s="52"/>
      <c r="R819" s="52"/>
      <c r="S819" s="52"/>
      <c r="T819" s="52"/>
      <c r="U819" s="52"/>
      <c r="V819" s="52"/>
      <c r="W819" s="52"/>
      <c r="X819" s="52"/>
      <c r="Y819" s="52"/>
      <c r="Z819" s="52"/>
      <c r="AA819" s="52"/>
      <c r="AB819" s="52"/>
      <c r="AC819" s="52"/>
      <c r="AD819" s="52"/>
      <c r="AE819" s="52"/>
      <c r="AF819" s="52"/>
      <c r="AG819" s="52"/>
      <c r="AH819" s="52"/>
      <c r="AI819" s="52"/>
      <c r="AJ819" s="52"/>
      <c r="AK819" s="52"/>
      <c r="AL819" s="52"/>
      <c r="AM819" s="52"/>
      <c r="AN819" s="52"/>
      <c r="AO819" s="52"/>
      <c r="AP819" s="52"/>
      <c r="AQ819" s="52"/>
      <c r="AR819" s="52"/>
      <c r="AS819" s="52"/>
    </row>
    <row r="820" spans="1:45" customFormat="1" ht="12.75" customHeight="1" x14ac:dyDescent="0.2">
      <c r="A820" s="24" t="str">
        <f t="shared" si="71"/>
        <v>06-25</v>
      </c>
      <c r="B820">
        <v>25</v>
      </c>
      <c r="C820" s="14">
        <v>1</v>
      </c>
      <c r="D820" s="71" t="str">
        <f>IF(C820=1,K!$D$1,IF(C820=2,K!$D$2,IF(C820=3,K!$D$3,IF(C820=4,K!$D$4,IF(C820=5,K!$D$5,IF(C820=6,K!$D$6,IF(C820=7,K!$D$7,IF(C820=8,K!$D$8))))))))</f>
        <v>Maaparandus</v>
      </c>
      <c r="E820" s="12" t="s">
        <v>320</v>
      </c>
      <c r="F820" s="18" t="str">
        <f>LOOKUP(E820,K!$A$1:$B$19)</f>
        <v>Luunja vald</v>
      </c>
      <c r="G820" s="16" t="str">
        <f t="shared" si="72"/>
        <v>PP-151</v>
      </c>
      <c r="H820" s="12" t="s">
        <v>11</v>
      </c>
      <c r="I820" s="14">
        <v>151</v>
      </c>
      <c r="J820" s="1" t="s">
        <v>3101</v>
      </c>
      <c r="K820" s="1" t="s">
        <v>3096</v>
      </c>
      <c r="L820" s="91" t="str">
        <f t="shared" si="68"/>
        <v>06</v>
      </c>
      <c r="M820">
        <v>1960</v>
      </c>
      <c r="N820">
        <v>14</v>
      </c>
    </row>
    <row r="821" spans="1:45" customFormat="1" ht="12.75" customHeight="1" x14ac:dyDescent="0.2">
      <c r="A821" s="24" t="str">
        <f t="shared" si="71"/>
        <v>06-25</v>
      </c>
      <c r="B821">
        <v>25</v>
      </c>
      <c r="C821" s="14">
        <v>1</v>
      </c>
      <c r="D821" s="71" t="str">
        <f>IF(C821=1,K!$D$1,IF(C821=2,K!$D$2,IF(C821=3,K!$D$3,IF(C821=4,K!$D$4,IF(C821=5,K!$D$5,IF(C821=6,K!$D$6,IF(C821=7,K!$D$7,IF(C821=8,K!$D$8))))))))</f>
        <v>Maaparandus</v>
      </c>
      <c r="E821" s="12" t="s">
        <v>320</v>
      </c>
      <c r="F821" s="18" t="str">
        <f>LOOKUP(E821,K!$A$1:$B$19)</f>
        <v>Luunja vald</v>
      </c>
      <c r="G821" s="16" t="str">
        <f t="shared" si="72"/>
        <v>PP-1558</v>
      </c>
      <c r="H821" s="12" t="s">
        <v>11</v>
      </c>
      <c r="I821" s="14">
        <v>1558</v>
      </c>
      <c r="J821" s="1" t="s">
        <v>3102</v>
      </c>
      <c r="K821" s="1" t="s">
        <v>3096</v>
      </c>
      <c r="L821" s="91" t="str">
        <f t="shared" si="68"/>
        <v>06</v>
      </c>
      <c r="M821">
        <v>1987</v>
      </c>
      <c r="N821">
        <v>11</v>
      </c>
    </row>
    <row r="822" spans="1:45" customFormat="1" ht="12.75" customHeight="1" x14ac:dyDescent="0.2">
      <c r="A822" s="24" t="str">
        <f t="shared" si="71"/>
        <v>01-25</v>
      </c>
      <c r="B822">
        <v>25</v>
      </c>
      <c r="C822" s="14">
        <v>1</v>
      </c>
      <c r="D822" s="71" t="str">
        <f>IF(C822=1,K!$D$1,IF(C822=2,K!$D$2,IF(C822=3,K!$D$3,IF(C822=4,K!$D$4,IF(C822=5,K!$D$5,IF(C822=6,K!$D$6,IF(C822=7,K!$D$7,IF(C822=8,K!$D$8))))))))</f>
        <v>Maaparandus</v>
      </c>
      <c r="E822" s="12" t="s">
        <v>291</v>
      </c>
      <c r="F822" s="18" t="str">
        <f>LOOKUP(E822,K!$A$1:$B$19)</f>
        <v>Alatskivi vald</v>
      </c>
      <c r="G822" s="16" t="str">
        <f t="shared" si="72"/>
        <v>PP-570</v>
      </c>
      <c r="H822" s="12" t="s">
        <v>11</v>
      </c>
      <c r="I822" s="14">
        <v>570</v>
      </c>
      <c r="J822" s="1" t="s">
        <v>1810</v>
      </c>
      <c r="K822" s="1" t="s">
        <v>1807</v>
      </c>
      <c r="L822" s="91" t="str">
        <f t="shared" si="68"/>
        <v>01</v>
      </c>
      <c r="M822">
        <v>1967</v>
      </c>
      <c r="N822">
        <v>5</v>
      </c>
    </row>
    <row r="823" spans="1:45" customFormat="1" ht="12.75" customHeight="1" x14ac:dyDescent="0.2">
      <c r="A823" s="24" t="str">
        <f t="shared" si="71"/>
        <v>03-25</v>
      </c>
      <c r="B823">
        <v>25</v>
      </c>
      <c r="C823" s="14">
        <v>1</v>
      </c>
      <c r="D823" s="71" t="str">
        <f>IF(C823=1,K!$D$1,IF(C823=2,K!$D$2,IF(C823=3,K!$D$3,IF(C823=4,K!$D$4,IF(C823=5,K!$D$5,IF(C823=6,K!$D$6,IF(C823=7,K!$D$7,IF(C823=8,K!$D$8))))))))</f>
        <v>Maaparandus</v>
      </c>
      <c r="E823" s="12" t="s">
        <v>317</v>
      </c>
      <c r="F823" s="18" t="str">
        <f>LOOKUP(E823,K!$A$1:$B$19)</f>
        <v>Kambja vald</v>
      </c>
      <c r="G823" s="16" t="str">
        <f t="shared" si="72"/>
        <v>PP-630</v>
      </c>
      <c r="H823" s="12" t="s">
        <v>11</v>
      </c>
      <c r="I823" s="14">
        <v>630</v>
      </c>
      <c r="J823" s="1" t="s">
        <v>1461</v>
      </c>
      <c r="K823" s="1" t="s">
        <v>2232</v>
      </c>
      <c r="L823" s="91" t="str">
        <f t="shared" si="68"/>
        <v>03</v>
      </c>
      <c r="M823">
        <v>1968</v>
      </c>
      <c r="N823">
        <v>9</v>
      </c>
    </row>
    <row r="824" spans="1:45" customFormat="1" ht="12.75" customHeight="1" x14ac:dyDescent="0.2">
      <c r="A824" s="24" t="str">
        <f t="shared" si="71"/>
        <v>14-25</v>
      </c>
      <c r="B824">
        <v>25</v>
      </c>
      <c r="C824" s="14">
        <v>1</v>
      </c>
      <c r="D824" s="71" t="str">
        <f>IF(C824=1,K!$D$1,IF(C824=2,K!$D$2,IF(C824=3,K!$D$3,IF(C824=4,K!$D$4,IF(C824=5,K!$D$5,IF(C824=6,K!$D$6,IF(C824=7,K!$D$7,IF(C824=8,K!$D$8))))))))</f>
        <v>Maaparandus</v>
      </c>
      <c r="E824" s="12" t="s">
        <v>328</v>
      </c>
      <c r="F824" s="18" t="str">
        <f>LOOKUP(E824,K!$A$1:$B$19)</f>
        <v>Rõngu vald</v>
      </c>
      <c r="G824" s="16" t="str">
        <f t="shared" si="72"/>
        <v>PP-692</v>
      </c>
      <c r="H824" s="12" t="s">
        <v>11</v>
      </c>
      <c r="I824" s="14">
        <v>692</v>
      </c>
      <c r="J824" s="1" t="s">
        <v>3527</v>
      </c>
      <c r="K824" s="1" t="s">
        <v>3520</v>
      </c>
      <c r="L824" s="91" t="str">
        <f t="shared" si="68"/>
        <v>14</v>
      </c>
      <c r="M824">
        <v>1969</v>
      </c>
      <c r="N824">
        <v>27</v>
      </c>
      <c r="Q824">
        <v>2</v>
      </c>
      <c r="R824" t="s">
        <v>5199</v>
      </c>
    </row>
    <row r="825" spans="1:45" customFormat="1" ht="12.75" customHeight="1" x14ac:dyDescent="0.2">
      <c r="A825" s="24" t="str">
        <f t="shared" si="71"/>
        <v>17-25</v>
      </c>
      <c r="B825">
        <v>25</v>
      </c>
      <c r="C825" s="14">
        <v>1</v>
      </c>
      <c r="D825" s="71" t="str">
        <f>IF(C825=1,K!$D$1,IF(C825=2,K!$D$2,IF(C825=3,K!$D$3,IF(C825=4,K!$D$4,IF(C825=5,K!$D$5,IF(C825=6,K!$D$6,IF(C825=7,K!$D$7,IF(C825=8,K!$D$8))))))))</f>
        <v>Maaparandus</v>
      </c>
      <c r="E825" s="12" t="s">
        <v>331</v>
      </c>
      <c r="F825" s="18" t="str">
        <f>LOOKUP(E825,K!$A$1:$B$19)</f>
        <v xml:space="preserve">Vara vald </v>
      </c>
      <c r="G825" s="16" t="str">
        <f t="shared" si="72"/>
        <v>PP-1415</v>
      </c>
      <c r="H825" s="12" t="s">
        <v>11</v>
      </c>
      <c r="I825" s="133" t="s">
        <v>4998</v>
      </c>
      <c r="J825" s="1" t="s">
        <v>714</v>
      </c>
      <c r="K825" s="26" t="s">
        <v>4997</v>
      </c>
      <c r="L825" s="91" t="str">
        <f t="shared" ref="L825:L888" si="73">E825</f>
        <v>17</v>
      </c>
      <c r="M825">
        <v>1983</v>
      </c>
      <c r="N825">
        <v>8</v>
      </c>
    </row>
    <row r="826" spans="1:45" customFormat="1" ht="12.75" customHeight="1" x14ac:dyDescent="0.2">
      <c r="A826" s="24" t="str">
        <f t="shared" si="71"/>
        <v>04-25</v>
      </c>
      <c r="B826">
        <v>25</v>
      </c>
      <c r="C826" s="14">
        <v>5</v>
      </c>
      <c r="D826" s="71" t="str">
        <f>IF(C826=1,K!$D$1,IF(C826=2,K!$D$2,IF(C826=3,K!$D$3,IF(C826=4,K!$D$4,IF(C826=5,K!$D$5,IF(C826=6,K!$D$6,IF(C826=7,K!$D$7,IF(C826=8,K!$D$8))))))))</f>
        <v>Muud maap.ehit.projektid</v>
      </c>
      <c r="E826" s="12" t="s">
        <v>318</v>
      </c>
      <c r="F826" s="18" t="str">
        <f>LOOKUP(E826,K!$A$1:$B$19)</f>
        <v>Konguta vald</v>
      </c>
      <c r="G826" s="16" t="str">
        <f t="shared" si="72"/>
        <v>MV-1329</v>
      </c>
      <c r="H826" s="12" t="s">
        <v>32</v>
      </c>
      <c r="I826" s="14">
        <v>1329</v>
      </c>
      <c r="J826" s="1" t="s">
        <v>3463</v>
      </c>
      <c r="K826" s="1" t="s">
        <v>3464</v>
      </c>
      <c r="L826" s="91" t="str">
        <f t="shared" si="73"/>
        <v>04</v>
      </c>
      <c r="M826">
        <v>1979</v>
      </c>
      <c r="N826">
        <v>3</v>
      </c>
    </row>
    <row r="827" spans="1:45" customFormat="1" ht="25.5" customHeight="1" x14ac:dyDescent="0.2">
      <c r="A827" s="24" t="str">
        <f t="shared" si="71"/>
        <v>03-25</v>
      </c>
      <c r="B827">
        <v>25</v>
      </c>
      <c r="C827" s="14">
        <v>6</v>
      </c>
      <c r="D827" s="71" t="str">
        <f>IF(C827=1,K!$D$1,IF(C827=2,K!$D$2,IF(C827=3,K!$D$3,IF(C827=4,K!$D$4,IF(C827=5,K!$D$5,IF(C827=6,K!$D$6,IF(C827=7,K!$D$7,IF(C827=8,K!$D$8))))))))</f>
        <v>Kultuurtehnikaprojektid</v>
      </c>
      <c r="E827" s="12" t="s">
        <v>317</v>
      </c>
      <c r="F827" s="18" t="str">
        <f>LOOKUP(E827,K!$A$1:$B$19)</f>
        <v>Kambja vald</v>
      </c>
      <c r="G827" s="16" t="str">
        <f t="shared" si="72"/>
        <v>MV-1539</v>
      </c>
      <c r="H827" s="12" t="s">
        <v>32</v>
      </c>
      <c r="I827" s="14">
        <v>1539</v>
      </c>
      <c r="J827" s="1" t="s">
        <v>2231</v>
      </c>
      <c r="K827" s="1" t="s">
        <v>2232</v>
      </c>
      <c r="L827" s="91" t="str">
        <f t="shared" si="73"/>
        <v>03</v>
      </c>
      <c r="M827">
        <v>1984</v>
      </c>
      <c r="N827">
        <v>7</v>
      </c>
    </row>
    <row r="828" spans="1:45" customFormat="1" ht="12.75" customHeight="1" x14ac:dyDescent="0.2">
      <c r="A828" s="24" t="str">
        <f t="shared" si="71"/>
        <v>04-25</v>
      </c>
      <c r="B828">
        <v>25</v>
      </c>
      <c r="C828" s="14">
        <v>6</v>
      </c>
      <c r="D828" s="71" t="str">
        <f>IF(C828=1,K!$D$1,IF(C828=2,K!$D$2,IF(C828=3,K!$D$3,IF(C828=4,K!$D$4,IF(C828=5,K!$D$5,IF(C828=6,K!$D$6,IF(C828=7,K!$D$7,IF(C828=8,K!$D$8))))))))</f>
        <v>Kultuurtehnikaprojektid</v>
      </c>
      <c r="E828" s="12" t="s">
        <v>318</v>
      </c>
      <c r="F828" s="18" t="str">
        <f>LOOKUP(E828,K!$A$1:$B$19)</f>
        <v>Konguta vald</v>
      </c>
      <c r="G828" s="16" t="str">
        <f t="shared" si="72"/>
        <v>MV-1727</v>
      </c>
      <c r="H828" s="12" t="s">
        <v>32</v>
      </c>
      <c r="I828" s="14">
        <v>1727</v>
      </c>
      <c r="J828" s="1" t="s">
        <v>3430</v>
      </c>
      <c r="K828" s="1" t="s">
        <v>3431</v>
      </c>
      <c r="L828" s="91" t="str">
        <f t="shared" si="73"/>
        <v>04</v>
      </c>
      <c r="M828">
        <v>1987</v>
      </c>
      <c r="N828">
        <v>2</v>
      </c>
      <c r="Q828">
        <v>2</v>
      </c>
    </row>
    <row r="829" spans="1:45" customFormat="1" ht="12.75" customHeight="1" x14ac:dyDescent="0.2">
      <c r="A829" s="24" t="str">
        <f t="shared" si="71"/>
        <v>06-25</v>
      </c>
      <c r="B829">
        <v>25</v>
      </c>
      <c r="C829" s="14">
        <v>1</v>
      </c>
      <c r="D829" s="71" t="str">
        <f>IF(C829=1,K!$D$1,IF(C829=2,K!$D$2,IF(C829=3,K!$D$3,IF(C829=4,K!$D$4,IF(C829=5,K!$D$5,IF(C829=6,K!$D$6,IF(C829=7,K!$D$7,IF(C829=8,K!$D$8))))))))</f>
        <v>Maaparandus</v>
      </c>
      <c r="E829" s="12" t="s">
        <v>320</v>
      </c>
      <c r="F829" s="18" t="str">
        <f>LOOKUP(E829,K!$A$1:$B$19)</f>
        <v>Luunja vald</v>
      </c>
      <c r="G829" s="16" t="str">
        <f t="shared" si="72"/>
        <v>MV-127</v>
      </c>
      <c r="H829" s="12" t="s">
        <v>32</v>
      </c>
      <c r="I829" s="14">
        <v>127</v>
      </c>
      <c r="J829" s="1" t="s">
        <v>3095</v>
      </c>
      <c r="K829" s="1" t="s">
        <v>3096</v>
      </c>
      <c r="L829" s="91" t="str">
        <f t="shared" si="73"/>
        <v>06</v>
      </c>
      <c r="M829">
        <v>1959</v>
      </c>
      <c r="N829">
        <v>5</v>
      </c>
    </row>
    <row r="830" spans="1:45" customFormat="1" ht="12.75" customHeight="1" x14ac:dyDescent="0.2">
      <c r="A830" s="24" t="str">
        <f t="shared" si="71"/>
        <v>01-25</v>
      </c>
      <c r="B830">
        <v>25</v>
      </c>
      <c r="C830" s="14">
        <v>2</v>
      </c>
      <c r="D830" s="71" t="str">
        <f>IF(C830=1,K!$D$1,IF(C830=2,K!$D$2,IF(C830=3,K!$D$3,IF(C830=4,K!$D$4,IF(C830=5,K!$D$5,IF(C830=6,K!$D$6,IF(C830=7,K!$D$7,IF(C830=8,K!$D$8))))))))</f>
        <v xml:space="preserve">Maaparanduse rek </v>
      </c>
      <c r="E830" s="12" t="s">
        <v>291</v>
      </c>
      <c r="F830" s="18" t="str">
        <f>LOOKUP(E830,K!$A$1:$B$19)</f>
        <v>Alatskivi vald</v>
      </c>
      <c r="G830" s="16" t="str">
        <f t="shared" si="72"/>
        <v>MS-57</v>
      </c>
      <c r="H830" s="12" t="s">
        <v>1650</v>
      </c>
      <c r="I830" s="14" t="s">
        <v>1814</v>
      </c>
      <c r="J830" s="1" t="s">
        <v>1815</v>
      </c>
      <c r="K830" s="1" t="s">
        <v>1807</v>
      </c>
      <c r="L830" s="91" t="str">
        <f t="shared" si="73"/>
        <v>01</v>
      </c>
      <c r="M830">
        <v>1981</v>
      </c>
      <c r="N830">
        <v>7</v>
      </c>
    </row>
    <row r="831" spans="1:45" customFormat="1" ht="12.75" customHeight="1" x14ac:dyDescent="0.2">
      <c r="A831" s="24" t="str">
        <f t="shared" si="71"/>
        <v>01-25</v>
      </c>
      <c r="B831">
        <v>25</v>
      </c>
      <c r="C831" s="14">
        <v>2</v>
      </c>
      <c r="D831" s="71" t="str">
        <f>IF(C831=1,K!$D$1,IF(C831=2,K!$D$2,IF(C831=3,K!$D$3,IF(C831=4,K!$D$4,IF(C831=5,K!$D$5,IF(C831=6,K!$D$6,IF(C831=7,K!$D$7,IF(C831=8,K!$D$8))))))))</f>
        <v xml:space="preserve">Maaparanduse rek </v>
      </c>
      <c r="E831" s="12" t="s">
        <v>291</v>
      </c>
      <c r="F831" s="18" t="str">
        <f>LOOKUP(E831,K!$A$1:$B$19)</f>
        <v>Alatskivi vald</v>
      </c>
      <c r="G831" s="16" t="str">
        <f t="shared" si="72"/>
        <v>MS-206</v>
      </c>
      <c r="H831" s="12" t="s">
        <v>1650</v>
      </c>
      <c r="I831" s="14" t="s">
        <v>1819</v>
      </c>
      <c r="J831" s="1" t="s">
        <v>1820</v>
      </c>
      <c r="K831" s="1" t="s">
        <v>1807</v>
      </c>
      <c r="L831" s="91" t="str">
        <f t="shared" si="73"/>
        <v>01</v>
      </c>
      <c r="M831">
        <v>1980</v>
      </c>
      <c r="N831">
        <v>0</v>
      </c>
    </row>
    <row r="832" spans="1:45" customFormat="1" ht="12.75" customHeight="1" x14ac:dyDescent="0.2">
      <c r="A832" s="24" t="str">
        <f t="shared" si="71"/>
        <v>03-25</v>
      </c>
      <c r="B832">
        <v>25</v>
      </c>
      <c r="C832" s="14">
        <v>2</v>
      </c>
      <c r="D832" s="71" t="str">
        <f>IF(C832=1,K!$D$1,IF(C832=2,K!$D$2,IF(C832=3,K!$D$3,IF(C832=4,K!$D$4,IF(C832=5,K!$D$5,IF(C832=6,K!$D$6,IF(C832=7,K!$D$7,IF(C832=8,K!$D$8))))))))</f>
        <v xml:space="preserve">Maaparanduse rek </v>
      </c>
      <c r="E832" s="12" t="s">
        <v>317</v>
      </c>
      <c r="F832" s="18" t="str">
        <f>LOOKUP(E832,K!$A$1:$B$19)</f>
        <v>Kambja vald</v>
      </c>
      <c r="G832" s="16" t="str">
        <f t="shared" si="72"/>
        <v>MS-70</v>
      </c>
      <c r="H832" s="12" t="s">
        <v>1650</v>
      </c>
      <c r="I832" s="14" t="s">
        <v>2234</v>
      </c>
      <c r="J832" s="1" t="s">
        <v>2235</v>
      </c>
      <c r="K832" s="1" t="s">
        <v>2232</v>
      </c>
      <c r="L832" s="91" t="str">
        <f t="shared" si="73"/>
        <v>03</v>
      </c>
      <c r="M832">
        <v>1981</v>
      </c>
      <c r="N832">
        <v>2</v>
      </c>
    </row>
    <row r="833" spans="1:45" customFormat="1" ht="12.75" customHeight="1" x14ac:dyDescent="0.2">
      <c r="A833" s="24" t="str">
        <f t="shared" si="71"/>
        <v>18-25</v>
      </c>
      <c r="B833">
        <v>25</v>
      </c>
      <c r="C833" s="9">
        <v>2</v>
      </c>
      <c r="D833" s="71" t="str">
        <f>IF(C833=1,K!$D$1,IF(C833=2,K!$D$2,IF(C833=3,K!$D$3,IF(C833=4,K!$D$4,IF(C833=5,K!$D$5,IF(C833=6,K!$D$6,IF(C833=7,K!$D$7,IF(C833=8,K!$D$8))))))))</f>
        <v xml:space="preserve">Maaparanduse rek </v>
      </c>
      <c r="E833" s="12" t="s">
        <v>332</v>
      </c>
      <c r="F833" s="18" t="str">
        <f>LOOKUP(E833,K!$A$1:$B$19)</f>
        <v>Võnnu vald</v>
      </c>
      <c r="G833" s="16" t="str">
        <f t="shared" si="72"/>
        <v>MS-164</v>
      </c>
      <c r="H833" s="12" t="s">
        <v>1650</v>
      </c>
      <c r="I833" s="14" t="s">
        <v>2745</v>
      </c>
      <c r="J833" s="1" t="s">
        <v>2746</v>
      </c>
      <c r="K833" s="1" t="s">
        <v>2742</v>
      </c>
      <c r="L833" s="91" t="str">
        <f t="shared" si="73"/>
        <v>18</v>
      </c>
      <c r="M833">
        <v>1986</v>
      </c>
      <c r="N833">
        <v>2</v>
      </c>
    </row>
    <row r="834" spans="1:45" customFormat="1" ht="12.75" customHeight="1" x14ac:dyDescent="0.2">
      <c r="A834" s="24" t="str">
        <f t="shared" si="71"/>
        <v>06-25</v>
      </c>
      <c r="B834">
        <v>25</v>
      </c>
      <c r="C834" s="9">
        <v>1</v>
      </c>
      <c r="D834" s="71" t="str">
        <f>IF(C834=1,K!$D$1,IF(C834=2,K!$D$2,IF(C834=3,K!$D$3,IF(C834=4,K!$D$4,IF(C834=5,K!$D$5,IF(C834=6,K!$D$6,IF(C834=7,K!$D$7,IF(C834=8,K!$D$8))))))))</f>
        <v>Maaparandus</v>
      </c>
      <c r="E834" s="12" t="s">
        <v>320</v>
      </c>
      <c r="F834" s="18" t="str">
        <f>LOOKUP(E834,K!$A$1:$B$19)</f>
        <v>Luunja vald</v>
      </c>
      <c r="G834" s="16" t="str">
        <f t="shared" si="72"/>
        <v>MV-127 a</v>
      </c>
      <c r="H834" s="12" t="s">
        <v>32</v>
      </c>
      <c r="I834" s="14" t="s">
        <v>3097</v>
      </c>
      <c r="J834" s="1" t="s">
        <v>3098</v>
      </c>
      <c r="K834" s="1" t="s">
        <v>3096</v>
      </c>
      <c r="L834" s="91" t="str">
        <f t="shared" si="73"/>
        <v>06</v>
      </c>
      <c r="M834">
        <v>1964</v>
      </c>
      <c r="N834">
        <v>3</v>
      </c>
    </row>
    <row r="835" spans="1:45" customFormat="1" ht="12.75" customHeight="1" x14ac:dyDescent="0.2">
      <c r="A835" s="24" t="str">
        <f t="shared" si="71"/>
        <v>14-25</v>
      </c>
      <c r="B835">
        <v>25</v>
      </c>
      <c r="C835" s="9">
        <v>2</v>
      </c>
      <c r="D835" s="71" t="str">
        <f>IF(C835=1,K!$D$1,IF(C835=2,K!$D$2,IF(C835=3,K!$D$3,IF(C835=4,K!$D$4,IF(C835=5,K!$D$5,IF(C835=6,K!$D$6,IF(C835=7,K!$D$7,IF(C835=8,K!$D$8))))))))</f>
        <v xml:space="preserve">Maaparanduse rek </v>
      </c>
      <c r="E835" s="12" t="s">
        <v>328</v>
      </c>
      <c r="F835" s="18" t="str">
        <f>LOOKUP(E835,K!$A$1:$B$19)</f>
        <v>Rõngu vald</v>
      </c>
      <c r="G835" s="16" t="str">
        <f t="shared" si="72"/>
        <v>MS-147</v>
      </c>
      <c r="H835" s="12" t="s">
        <v>1650</v>
      </c>
      <c r="I835" s="14" t="s">
        <v>3521</v>
      </c>
      <c r="J835" s="1" t="s">
        <v>3522</v>
      </c>
      <c r="K835" s="1" t="s">
        <v>3520</v>
      </c>
      <c r="L835" s="91" t="str">
        <f t="shared" si="73"/>
        <v>14</v>
      </c>
      <c r="M835">
        <v>1985</v>
      </c>
      <c r="N835">
        <v>1</v>
      </c>
      <c r="Q835">
        <v>3</v>
      </c>
      <c r="R835" t="s">
        <v>5254</v>
      </c>
    </row>
    <row r="836" spans="1:45" customFormat="1" ht="12.75" customHeight="1" x14ac:dyDescent="0.2">
      <c r="A836" s="24" t="str">
        <f t="shared" si="71"/>
        <v>14-25</v>
      </c>
      <c r="B836">
        <v>25</v>
      </c>
      <c r="C836" s="9">
        <v>2</v>
      </c>
      <c r="D836" s="71" t="str">
        <f>IF(C836=1,K!$D$1,IF(C836=2,K!$D$2,IF(C836=3,K!$D$3,IF(C836=4,K!$D$4,IF(C836=5,K!$D$5,IF(C836=6,K!$D$6,IF(C836=7,K!$D$7,IF(C836=8,K!$D$8))))))))</f>
        <v xml:space="preserve">Maaparanduse rek </v>
      </c>
      <c r="E836" s="12" t="s">
        <v>328</v>
      </c>
      <c r="F836" s="18" t="str">
        <f>LOOKUP(E836,K!$A$1:$B$19)</f>
        <v>Rõngu vald</v>
      </c>
      <c r="G836" s="16" t="str">
        <f t="shared" si="72"/>
        <v>MS-165</v>
      </c>
      <c r="H836" s="12" t="s">
        <v>1650</v>
      </c>
      <c r="I836" s="14" t="s">
        <v>3524</v>
      </c>
      <c r="J836" s="1" t="s">
        <v>3522</v>
      </c>
      <c r="K836" s="1" t="s">
        <v>3520</v>
      </c>
      <c r="L836" s="91" t="str">
        <f t="shared" si="73"/>
        <v>14</v>
      </c>
      <c r="M836">
        <v>1986</v>
      </c>
      <c r="N836">
        <v>2</v>
      </c>
    </row>
    <row r="837" spans="1:45" customFormat="1" ht="25.5" customHeight="1" x14ac:dyDescent="0.2">
      <c r="A837" s="24" t="str">
        <f t="shared" si="71"/>
        <v>14-25</v>
      </c>
      <c r="B837">
        <v>25</v>
      </c>
      <c r="C837" s="9">
        <v>2</v>
      </c>
      <c r="D837" s="71" t="str">
        <f>IF(C837=1,K!$D$1,IF(C837=2,K!$D$2,IF(C837=3,K!$D$3,IF(C837=4,K!$D$4,IF(C837=5,K!$D$5,IF(C837=6,K!$D$6,IF(C837=7,K!$D$7,IF(C837=8,K!$D$8))))))))</f>
        <v xml:space="preserve">Maaparanduse rek </v>
      </c>
      <c r="E837" s="12" t="s">
        <v>328</v>
      </c>
      <c r="F837" s="18" t="str">
        <f>LOOKUP(E837,K!$A$1:$B$19)</f>
        <v>Rõngu vald</v>
      </c>
      <c r="G837" s="16" t="str">
        <f t="shared" si="72"/>
        <v>PP-692 ÜP</v>
      </c>
      <c r="H837" s="12" t="s">
        <v>11</v>
      </c>
      <c r="I837" s="14" t="s">
        <v>3528</v>
      </c>
      <c r="J837" s="1" t="s">
        <v>3529</v>
      </c>
      <c r="K837" s="1" t="s">
        <v>3520</v>
      </c>
      <c r="L837" s="91" t="str">
        <f t="shared" si="73"/>
        <v>14</v>
      </c>
      <c r="M837">
        <v>1971</v>
      </c>
      <c r="N837">
        <v>19</v>
      </c>
    </row>
    <row r="838" spans="1:45" customFormat="1" ht="12.75" customHeight="1" x14ac:dyDescent="0.2">
      <c r="A838" s="24" t="str">
        <f t="shared" si="71"/>
        <v>12-25</v>
      </c>
      <c r="B838">
        <v>25</v>
      </c>
      <c r="C838" s="9">
        <v>4</v>
      </c>
      <c r="D838" s="71" t="str">
        <f>IF(C838=1,K!$D$1,IF(C838=2,K!$D$2,IF(C838=3,K!$D$3,IF(C838=4,K!$D$4,IF(C838=5,K!$D$5,IF(C838=6,K!$D$6,IF(C838=7,K!$D$7,IF(C838=8,K!$D$8))))))))</f>
        <v>Polder</v>
      </c>
      <c r="E838" s="12" t="s">
        <v>326</v>
      </c>
      <c r="F838" s="18" t="str">
        <f>LOOKUP(E838,K!$A$1:$B$19)</f>
        <v>Puhja vald</v>
      </c>
      <c r="G838" s="16" t="str">
        <f t="shared" si="72"/>
        <v>PV-328</v>
      </c>
      <c r="H838" s="12" t="s">
        <v>3959</v>
      </c>
      <c r="I838" s="14" t="s">
        <v>3960</v>
      </c>
      <c r="J838" s="1" t="s">
        <v>3961</v>
      </c>
      <c r="K838" s="1" t="s">
        <v>3954</v>
      </c>
      <c r="L838" s="91" t="str">
        <f t="shared" si="73"/>
        <v>12</v>
      </c>
      <c r="M838">
        <v>1984</v>
      </c>
      <c r="N838">
        <v>25</v>
      </c>
    </row>
    <row r="839" spans="1:45" customFormat="1" ht="12.75" customHeight="1" x14ac:dyDescent="0.2">
      <c r="A839" s="24" t="str">
        <f t="shared" ref="A839:A870" si="74">CONCATENATE(E839,"-",B839)</f>
        <v>13-25</v>
      </c>
      <c r="B839">
        <v>25</v>
      </c>
      <c r="C839" s="9">
        <v>2</v>
      </c>
      <c r="D839" s="71" t="str">
        <f>IF(C839=1,K!$D$1,IF(C839=2,K!$D$2,IF(C839=3,K!$D$3,IF(C839=4,K!$D$4,IF(C839=5,K!$D$5,IF(C839=6,K!$D$6,IF(C839=7,K!$D$7,IF(C839=8,K!$D$8))))))))</f>
        <v xml:space="preserve">Maaparanduse rek </v>
      </c>
      <c r="E839" s="12" t="s">
        <v>327</v>
      </c>
      <c r="F839" s="18" t="str">
        <f>LOOKUP(E839,K!$A$1:$B$19)</f>
        <v>Rannu vald</v>
      </c>
      <c r="G839" s="16" t="str">
        <f t="shared" ref="G839:G870" si="75">CONCATENATE(H839,"-",I839)</f>
        <v>MS-181</v>
      </c>
      <c r="H839" s="12" t="s">
        <v>1650</v>
      </c>
      <c r="I839" s="14" t="s">
        <v>4242</v>
      </c>
      <c r="J839" s="1" t="s">
        <v>4243</v>
      </c>
      <c r="K839" s="1" t="s">
        <v>4239</v>
      </c>
      <c r="L839" s="91" t="str">
        <f t="shared" si="73"/>
        <v>13</v>
      </c>
      <c r="M839">
        <v>1986</v>
      </c>
      <c r="N839">
        <v>3</v>
      </c>
    </row>
    <row r="840" spans="1:45" customFormat="1" ht="12.75" customHeight="1" x14ac:dyDescent="0.2">
      <c r="A840" s="24" t="str">
        <f t="shared" si="74"/>
        <v>13-25</v>
      </c>
      <c r="B840">
        <v>25</v>
      </c>
      <c r="C840" s="9">
        <v>1</v>
      </c>
      <c r="D840" s="71" t="str">
        <f>IF(C840=1,K!$D$1,IF(C840=2,K!$D$2,IF(C840=3,K!$D$3,IF(C840=4,K!$D$4,IF(C840=5,K!$D$5,IF(C840=6,K!$D$6,IF(C840=7,K!$D$7,IF(C840=8,K!$D$8))))))))</f>
        <v>Maaparandus</v>
      </c>
      <c r="E840" s="12" t="s">
        <v>327</v>
      </c>
      <c r="F840" s="18" t="str">
        <f>LOOKUP(E840,K!$A$1:$B$19)</f>
        <v>Rannu vald</v>
      </c>
      <c r="G840" s="16" t="str">
        <f t="shared" si="75"/>
        <v>PP-1247</v>
      </c>
      <c r="H840" s="12" t="s">
        <v>11</v>
      </c>
      <c r="I840" s="14" t="s">
        <v>4245</v>
      </c>
      <c r="J840" s="1" t="s">
        <v>4246</v>
      </c>
      <c r="K840" s="1" t="s">
        <v>4239</v>
      </c>
      <c r="L840" s="91" t="str">
        <f t="shared" si="73"/>
        <v>13</v>
      </c>
      <c r="M840">
        <v>1978</v>
      </c>
      <c r="N840">
        <v>12</v>
      </c>
    </row>
    <row r="841" spans="1:45" customFormat="1" ht="12.75" customHeight="1" x14ac:dyDescent="0.2">
      <c r="A841" s="24" t="str">
        <f t="shared" si="74"/>
        <v>09-25</v>
      </c>
      <c r="B841">
        <v>25</v>
      </c>
      <c r="C841" s="9">
        <v>1</v>
      </c>
      <c r="D841" s="71" t="str">
        <f>IF(C841=1,K!$D$1,IF(C841=2,K!$D$2,IF(C841=3,K!$D$3,IF(C841=4,K!$D$4,IF(C841=5,K!$D$5,IF(C841=6,K!$D$6,IF(C841=7,K!$D$7,IF(C841=8,K!$D$8))))))))</f>
        <v>Maaparandus</v>
      </c>
      <c r="E841" s="12" t="s">
        <v>323</v>
      </c>
      <c r="F841" s="18" t="str">
        <f>LOOKUP(E841,K!$A$1:$B$19)</f>
        <v>Nõo vald</v>
      </c>
      <c r="G841" s="16" t="str">
        <f t="shared" si="75"/>
        <v>PP-187</v>
      </c>
      <c r="H841" s="12" t="s">
        <v>11</v>
      </c>
      <c r="I841" s="14" t="s">
        <v>4375</v>
      </c>
      <c r="J841" s="1" t="s">
        <v>4376</v>
      </c>
      <c r="K841" s="1" t="s">
        <v>4377</v>
      </c>
      <c r="L841" s="91" t="str">
        <f t="shared" si="73"/>
        <v>09</v>
      </c>
      <c r="M841">
        <v>1960</v>
      </c>
      <c r="N841">
        <v>7</v>
      </c>
    </row>
    <row r="842" spans="1:45" customFormat="1" ht="12.75" customHeight="1" x14ac:dyDescent="0.2">
      <c r="A842" s="24" t="str">
        <f t="shared" si="74"/>
        <v>09-25</v>
      </c>
      <c r="B842">
        <v>25</v>
      </c>
      <c r="C842" s="9">
        <v>6</v>
      </c>
      <c r="D842" s="71" t="str">
        <f>IF(C842=1,K!$D$1,IF(C842=2,K!$D$2,IF(C842=3,K!$D$3,IF(C842=4,K!$D$4,IF(C842=5,K!$D$5,IF(C842=6,K!$D$6,IF(C842=7,K!$D$7,IF(C842=8,K!$D$8))))))))</f>
        <v>Kultuurtehnikaprojektid</v>
      </c>
      <c r="E842" s="12" t="s">
        <v>323</v>
      </c>
      <c r="F842" s="18" t="str">
        <f>LOOKUP(E842,K!$A$1:$B$19)</f>
        <v>Nõo vald</v>
      </c>
      <c r="G842" s="16" t="str">
        <f t="shared" si="75"/>
        <v>PP-1640</v>
      </c>
      <c r="H842" s="12" t="s">
        <v>11</v>
      </c>
      <c r="I842" s="14" t="s">
        <v>4378</v>
      </c>
      <c r="J842" s="1" t="s">
        <v>4438</v>
      </c>
      <c r="K842" s="1" t="s">
        <v>4377</v>
      </c>
      <c r="L842" s="91" t="str">
        <f t="shared" si="73"/>
        <v>09</v>
      </c>
      <c r="M842">
        <v>1989</v>
      </c>
      <c r="N842">
        <v>4</v>
      </c>
    </row>
    <row r="843" spans="1:45" customFormat="1" ht="12.75" customHeight="1" x14ac:dyDescent="0.2">
      <c r="A843" s="24" t="str">
        <f t="shared" si="74"/>
        <v>09-25</v>
      </c>
      <c r="B843">
        <v>25</v>
      </c>
      <c r="C843" s="9">
        <v>5</v>
      </c>
      <c r="D843" s="71" t="str">
        <f>IF(C843=1,K!$D$1,IF(C843=2,K!$D$2,IF(C843=3,K!$D$3,IF(C843=4,K!$D$4,IF(C843=5,K!$D$5,IF(C843=6,K!$D$6,IF(C843=7,K!$D$7,IF(C843=8,K!$D$8))))))))</f>
        <v>Muud maap.ehit.projektid</v>
      </c>
      <c r="E843" s="12" t="s">
        <v>323</v>
      </c>
      <c r="F843" s="18" t="str">
        <f>LOOKUP(E843,K!$A$1:$B$19)</f>
        <v>Nõo vald</v>
      </c>
      <c r="G843" s="16" t="str">
        <f t="shared" si="75"/>
        <v>PP-1642</v>
      </c>
      <c r="H843" s="12" t="s">
        <v>11</v>
      </c>
      <c r="I843" s="14" t="s">
        <v>4379</v>
      </c>
      <c r="J843" s="1" t="s">
        <v>4439</v>
      </c>
      <c r="K843" s="1" t="s">
        <v>4377</v>
      </c>
      <c r="L843" s="91" t="str">
        <f t="shared" si="73"/>
        <v>09</v>
      </c>
      <c r="M843">
        <v>1989</v>
      </c>
      <c r="N843">
        <v>14</v>
      </c>
    </row>
    <row r="844" spans="1:45" ht="12.75" customHeight="1" x14ac:dyDescent="0.2">
      <c r="A844" s="24" t="str">
        <f t="shared" si="74"/>
        <v>09-25</v>
      </c>
      <c r="B844">
        <v>25</v>
      </c>
      <c r="C844" s="9">
        <v>2</v>
      </c>
      <c r="D844" s="71" t="str">
        <f>IF(C844=1,K!$D$1,IF(C844=2,K!$D$2,IF(C844=3,K!$D$3,IF(C844=4,K!$D$4,IF(C844=5,K!$D$5,IF(C844=6,K!$D$6,IF(C844=7,K!$D$7,IF(C844=8,K!$D$8))))))))</f>
        <v xml:space="preserve">Maaparanduse rek </v>
      </c>
      <c r="E844" s="12" t="s">
        <v>323</v>
      </c>
      <c r="F844" s="18" t="str">
        <f>LOOKUP(E844,K!$A$1:$B$19)</f>
        <v>Nõo vald</v>
      </c>
      <c r="G844" s="16" t="str">
        <f t="shared" si="75"/>
        <v>PP-1639</v>
      </c>
      <c r="H844" s="12" t="s">
        <v>11</v>
      </c>
      <c r="I844" s="14" t="s">
        <v>4380</v>
      </c>
      <c r="J844" s="1" t="s">
        <v>4383</v>
      </c>
      <c r="K844" s="1" t="s">
        <v>4377</v>
      </c>
      <c r="L844" s="91" t="str">
        <f t="shared" si="73"/>
        <v>09</v>
      </c>
      <c r="M844">
        <v>1989</v>
      </c>
      <c r="N844">
        <v>6</v>
      </c>
      <c r="P844"/>
      <c r="Q844"/>
      <c r="R844"/>
      <c r="S844"/>
      <c r="T844"/>
      <c r="U844"/>
      <c r="V844"/>
      <c r="W844"/>
      <c r="X844"/>
      <c r="Y844"/>
      <c r="Z844"/>
      <c r="AA844"/>
      <c r="AB844"/>
      <c r="AC844"/>
      <c r="AD844"/>
      <c r="AE844"/>
      <c r="AF844"/>
      <c r="AG844"/>
      <c r="AH844"/>
      <c r="AI844"/>
      <c r="AJ844"/>
      <c r="AK844"/>
      <c r="AL844"/>
      <c r="AM844"/>
      <c r="AN844"/>
      <c r="AO844"/>
      <c r="AP844"/>
      <c r="AQ844"/>
      <c r="AR844"/>
      <c r="AS844"/>
    </row>
    <row r="845" spans="1:45" ht="12.75" customHeight="1" x14ac:dyDescent="0.2">
      <c r="A845" s="24" t="str">
        <f t="shared" si="74"/>
        <v>09-25</v>
      </c>
      <c r="B845">
        <v>25</v>
      </c>
      <c r="C845" s="9">
        <v>2</v>
      </c>
      <c r="D845" s="71" t="str">
        <f>IF(C845=1,K!$D$1,IF(C845=2,K!$D$2,IF(C845=3,K!$D$3,IF(C845=4,K!$D$4,IF(C845=5,K!$D$5,IF(C845=6,K!$D$6,IF(C845=7,K!$D$7,IF(C845=8,K!$D$8))))))))</f>
        <v xml:space="preserve">Maaparanduse rek </v>
      </c>
      <c r="E845" s="12" t="s">
        <v>323</v>
      </c>
      <c r="F845" s="18" t="str">
        <f>LOOKUP(E845,K!$A$1:$B$19)</f>
        <v>Nõo vald</v>
      </c>
      <c r="G845" s="16" t="str">
        <f t="shared" si="75"/>
        <v>PP-1629</v>
      </c>
      <c r="H845" s="12" t="s">
        <v>11</v>
      </c>
      <c r="I845" s="14" t="s">
        <v>4381</v>
      </c>
      <c r="J845" s="1" t="s">
        <v>4382</v>
      </c>
      <c r="K845" s="1" t="s">
        <v>4377</v>
      </c>
      <c r="L845" s="91" t="str">
        <f t="shared" si="73"/>
        <v>09</v>
      </c>
      <c r="M845">
        <v>1989</v>
      </c>
      <c r="N845">
        <v>2</v>
      </c>
      <c r="P845"/>
      <c r="Q845"/>
      <c r="R845"/>
      <c r="S845"/>
      <c r="T845"/>
      <c r="U845"/>
      <c r="V845"/>
      <c r="W845"/>
      <c r="X845"/>
      <c r="Y845"/>
      <c r="Z845"/>
      <c r="AA845"/>
      <c r="AB845"/>
      <c r="AC845"/>
      <c r="AD845"/>
      <c r="AE845"/>
      <c r="AF845"/>
      <c r="AG845"/>
      <c r="AH845"/>
      <c r="AI845"/>
      <c r="AJ845"/>
      <c r="AK845"/>
      <c r="AL845"/>
      <c r="AM845"/>
      <c r="AN845"/>
      <c r="AO845"/>
      <c r="AP845"/>
      <c r="AQ845"/>
      <c r="AR845"/>
      <c r="AS845"/>
    </row>
    <row r="846" spans="1:45" customFormat="1" ht="12.75" customHeight="1" x14ac:dyDescent="0.2">
      <c r="A846" s="24" t="str">
        <f t="shared" si="74"/>
        <v>09-25</v>
      </c>
      <c r="B846">
        <v>25</v>
      </c>
      <c r="C846" s="9">
        <v>6</v>
      </c>
      <c r="D846" s="71" t="str">
        <f>IF(C846=1,K!$D$1,IF(C846=2,K!$D$2,IF(C846=3,K!$D$3,IF(C846=4,K!$D$4,IF(C846=5,K!$D$5,IF(C846=6,K!$D$6,IF(C846=7,K!$D$7,IF(C846=8,K!$D$8))))))))</f>
        <v>Kultuurtehnikaprojektid</v>
      </c>
      <c r="E846" s="12" t="s">
        <v>323</v>
      </c>
      <c r="F846" s="18" t="str">
        <f>LOOKUP(E846,K!$A$1:$B$19)</f>
        <v>Nõo vald</v>
      </c>
      <c r="G846" s="16" t="str">
        <f t="shared" si="75"/>
        <v>PP-1640</v>
      </c>
      <c r="H846" s="12" t="s">
        <v>11</v>
      </c>
      <c r="I846" s="14" t="s">
        <v>4378</v>
      </c>
      <c r="J846" s="1" t="s">
        <v>4437</v>
      </c>
      <c r="K846" s="1" t="s">
        <v>4377</v>
      </c>
      <c r="L846" s="91" t="str">
        <f t="shared" si="73"/>
        <v>09</v>
      </c>
      <c r="M846">
        <v>1989</v>
      </c>
      <c r="N846">
        <v>2</v>
      </c>
    </row>
    <row r="847" spans="1:45" customFormat="1" ht="25.5" customHeight="1" x14ac:dyDescent="0.2">
      <c r="A847" s="24" t="str">
        <f t="shared" si="74"/>
        <v>09-25</v>
      </c>
      <c r="B847">
        <v>25</v>
      </c>
      <c r="C847" s="9">
        <v>5</v>
      </c>
      <c r="D847" s="71" t="str">
        <f>IF(C847=1,K!$D$1,IF(C847=2,K!$D$2,IF(C847=3,K!$D$3,IF(C847=4,K!$D$4,IF(C847=5,K!$D$5,IF(C847=6,K!$D$6,IF(C847=7,K!$D$7,IF(C847=8,K!$D$8))))))))</f>
        <v>Muud maap.ehit.projektid</v>
      </c>
      <c r="E847" s="12" t="s">
        <v>323</v>
      </c>
      <c r="F847" s="18" t="str">
        <f>LOOKUP(E847,K!$A$1:$B$19)</f>
        <v>Nõo vald</v>
      </c>
      <c r="G847" s="16" t="str">
        <f t="shared" si="75"/>
        <v>PP-1642</v>
      </c>
      <c r="H847" s="12" t="s">
        <v>11</v>
      </c>
      <c r="I847" s="14" t="s">
        <v>4379</v>
      </c>
      <c r="J847" s="1" t="s">
        <v>4440</v>
      </c>
      <c r="K847" s="1" t="s">
        <v>4377</v>
      </c>
      <c r="L847" s="91" t="str">
        <f t="shared" si="73"/>
        <v>09</v>
      </c>
      <c r="M847">
        <v>1989</v>
      </c>
      <c r="N847">
        <v>5</v>
      </c>
    </row>
    <row r="848" spans="1:45" ht="25.5" customHeight="1" x14ac:dyDescent="0.2">
      <c r="A848" s="24" t="str">
        <f t="shared" si="74"/>
        <v>09-25</v>
      </c>
      <c r="B848">
        <v>25</v>
      </c>
      <c r="C848" s="9">
        <v>2</v>
      </c>
      <c r="D848" s="71" t="str">
        <f>IF(C848=1,K!$D$1,IF(C848=2,K!$D$2,IF(C848=3,K!$D$3,IF(C848=4,K!$D$4,IF(C848=5,K!$D$5,IF(C848=6,K!$D$6,IF(C848=7,K!$D$7,IF(C848=8,K!$D$8))))))))</f>
        <v xml:space="preserve">Maaparanduse rek </v>
      </c>
      <c r="E848" s="12" t="s">
        <v>323</v>
      </c>
      <c r="F848" s="18" t="str">
        <f>LOOKUP(E848,K!$A$1:$B$19)</f>
        <v>Nõo vald</v>
      </c>
      <c r="G848" s="16" t="str">
        <f t="shared" si="75"/>
        <v>MS-6</v>
      </c>
      <c r="H848" s="12" t="s">
        <v>1650</v>
      </c>
      <c r="I848" s="14" t="s">
        <v>4384</v>
      </c>
      <c r="J848" s="1" t="s">
        <v>4385</v>
      </c>
      <c r="K848" s="1" t="s">
        <v>4377</v>
      </c>
      <c r="L848" s="91" t="str">
        <f t="shared" si="73"/>
        <v>09</v>
      </c>
      <c r="M848">
        <v>1969</v>
      </c>
      <c r="N848">
        <v>0</v>
      </c>
      <c r="P848"/>
      <c r="Q848"/>
      <c r="R848"/>
      <c r="S848"/>
      <c r="T848"/>
      <c r="U848"/>
      <c r="V848"/>
      <c r="W848"/>
      <c r="X848"/>
      <c r="Y848"/>
      <c r="Z848"/>
      <c r="AA848"/>
      <c r="AB848"/>
      <c r="AC848"/>
      <c r="AD848"/>
      <c r="AE848"/>
      <c r="AF848"/>
      <c r="AG848"/>
      <c r="AH848"/>
      <c r="AI848"/>
      <c r="AJ848"/>
      <c r="AK848"/>
      <c r="AL848"/>
      <c r="AM848"/>
      <c r="AN848"/>
      <c r="AO848"/>
      <c r="AP848"/>
      <c r="AQ848"/>
      <c r="AR848"/>
      <c r="AS848"/>
    </row>
    <row r="849" spans="1:45" customFormat="1" ht="12.75" customHeight="1" x14ac:dyDescent="0.2">
      <c r="A849" s="24" t="str">
        <f t="shared" si="74"/>
        <v>09-25</v>
      </c>
      <c r="B849">
        <v>25</v>
      </c>
      <c r="C849" s="9">
        <v>5</v>
      </c>
      <c r="D849" s="71" t="str">
        <f>IF(C849=1,K!$D$1,IF(C849=2,K!$D$2,IF(C849=3,K!$D$3,IF(C849=4,K!$D$4,IF(C849=5,K!$D$5,IF(C849=6,K!$D$6,IF(C849=7,K!$D$7,IF(C849=8,K!$D$8))))))))</f>
        <v>Muud maap.ehit.projektid</v>
      </c>
      <c r="E849" s="12" t="s">
        <v>323</v>
      </c>
      <c r="F849" s="18" t="str">
        <f>LOOKUP(E849,K!$A$1:$B$19)</f>
        <v>Nõo vald</v>
      </c>
      <c r="G849" s="16" t="str">
        <f t="shared" si="75"/>
        <v>MS-60</v>
      </c>
      <c r="H849" s="12" t="s">
        <v>1650</v>
      </c>
      <c r="I849" s="14" t="s">
        <v>2781</v>
      </c>
      <c r="J849" s="1" t="s">
        <v>4387</v>
      </c>
      <c r="K849" s="1" t="s">
        <v>4377</v>
      </c>
      <c r="L849" s="91" t="str">
        <f t="shared" si="73"/>
        <v>09</v>
      </c>
      <c r="M849">
        <v>1979</v>
      </c>
      <c r="N849">
        <v>2</v>
      </c>
    </row>
    <row r="850" spans="1:45" customFormat="1" ht="12.75" customHeight="1" x14ac:dyDescent="0.2">
      <c r="A850" s="24" t="str">
        <f t="shared" si="74"/>
        <v>15-25</v>
      </c>
      <c r="B850">
        <v>25</v>
      </c>
      <c r="C850" s="14">
        <v>1</v>
      </c>
      <c r="D850" s="71" t="str">
        <f>IF(C850=1,K!$D$1,IF(C850=2,K!$D$2,IF(C850=3,K!$D$3,IF(C850=4,K!$D$4,IF(C850=5,K!$D$5,IF(C850=6,K!$D$6,IF(C850=7,K!$D$7,IF(C850=8,K!$D$8))))))))</f>
        <v>Maaparandus</v>
      </c>
      <c r="E850" s="12" t="s">
        <v>329</v>
      </c>
      <c r="F850" s="18" t="str">
        <f>LOOKUP(E850,K!$A$1:$B$19)</f>
        <v>Tartu vald</v>
      </c>
      <c r="G850" s="16" t="str">
        <f t="shared" si="75"/>
        <v>MV-610</v>
      </c>
      <c r="H850" s="12" t="s">
        <v>32</v>
      </c>
      <c r="I850" s="14">
        <v>610</v>
      </c>
      <c r="J850" s="1" t="s">
        <v>7144</v>
      </c>
      <c r="K850" s="1" t="s">
        <v>7145</v>
      </c>
      <c r="L850" s="91" t="str">
        <f t="shared" si="73"/>
        <v>15</v>
      </c>
      <c r="M850">
        <v>1968</v>
      </c>
      <c r="P850" t="s">
        <v>7146</v>
      </c>
      <c r="Q850">
        <v>4</v>
      </c>
    </row>
    <row r="851" spans="1:45" customFormat="1" ht="25.5" customHeight="1" x14ac:dyDescent="0.2">
      <c r="A851" s="69" t="str">
        <f t="shared" si="74"/>
        <v>19-26</v>
      </c>
      <c r="B851" s="52">
        <v>26</v>
      </c>
      <c r="C851" s="76">
        <v>1</v>
      </c>
      <c r="D851" s="71" t="str">
        <f>IF(C851=1,K!$D$1,IF(C851=2,K!$D$2,IF(C851=3,K!$D$3,IF(C851=4,K!$D$4,IF(C851=5,K!$D$5,IF(C851=6,K!$D$6,IF(C851=7,K!$D$7,IF(C851=8,K!$D$8))))))))</f>
        <v>Maaparandus</v>
      </c>
      <c r="E851" s="60" t="s">
        <v>333</v>
      </c>
      <c r="F851" s="73" t="str">
        <f>LOOKUP(E851,K!$A$1:$B$19)</f>
        <v>Ülenurme vald</v>
      </c>
      <c r="G851" s="74" t="str">
        <f t="shared" si="75"/>
        <v>U-517</v>
      </c>
      <c r="H851" s="60" t="s">
        <v>2527</v>
      </c>
      <c r="I851" s="134" t="s">
        <v>5408</v>
      </c>
      <c r="J851" s="61" t="s">
        <v>5409</v>
      </c>
      <c r="K851" s="61" t="s">
        <v>5405</v>
      </c>
      <c r="L851" s="90" t="str">
        <f t="shared" si="73"/>
        <v>19</v>
      </c>
      <c r="M851" s="52">
        <v>1964</v>
      </c>
      <c r="N851" s="52">
        <v>4</v>
      </c>
      <c r="P851" s="52" t="s">
        <v>2567</v>
      </c>
      <c r="Q851" s="52"/>
      <c r="R851" s="52"/>
      <c r="S851" s="52"/>
      <c r="T851" s="52"/>
      <c r="U851" s="52"/>
      <c r="V851" s="52"/>
      <c r="W851" s="52"/>
      <c r="X851" s="52"/>
      <c r="Y851" s="52"/>
      <c r="Z851" s="52"/>
      <c r="AA851" s="52"/>
      <c r="AB851" s="52"/>
      <c r="AC851" s="52"/>
      <c r="AD851" s="52"/>
      <c r="AE851" s="52"/>
      <c r="AF851" s="52"/>
      <c r="AG851" s="52"/>
      <c r="AH851" s="52"/>
      <c r="AI851" s="52"/>
      <c r="AJ851" s="52"/>
      <c r="AK851" s="52"/>
      <c r="AL851" s="52"/>
      <c r="AM851" s="52"/>
      <c r="AN851" s="52"/>
      <c r="AO851" s="52"/>
      <c r="AP851" s="52"/>
      <c r="AQ851" s="52"/>
      <c r="AR851" s="52"/>
      <c r="AS851" s="52"/>
    </row>
    <row r="852" spans="1:45" customFormat="1" ht="12.75" customHeight="1" x14ac:dyDescent="0.2">
      <c r="A852" s="24" t="str">
        <f t="shared" si="74"/>
        <v>04-26</v>
      </c>
      <c r="B852">
        <v>26</v>
      </c>
      <c r="C852" s="14">
        <v>1</v>
      </c>
      <c r="D852" s="71" t="str">
        <f>IF(C852=1,K!$D$1,IF(C852=2,K!$D$2,IF(C852=3,K!$D$3,IF(C852=4,K!$D$4,IF(C852=5,K!$D$5,IF(C852=6,K!$D$6,IF(C852=7,K!$D$7,IF(C852=8,K!$D$8))))))))</f>
        <v>Maaparandus</v>
      </c>
      <c r="E852" s="12" t="s">
        <v>318</v>
      </c>
      <c r="F852" s="18" t="str">
        <f>LOOKUP(E852,K!$A$1:$B$19)</f>
        <v>Konguta vald</v>
      </c>
      <c r="G852" s="16" t="str">
        <f t="shared" si="75"/>
        <v>PP-844</v>
      </c>
      <c r="H852" s="12" t="s">
        <v>11</v>
      </c>
      <c r="I852" s="14">
        <v>844</v>
      </c>
      <c r="J852" s="1" t="s">
        <v>3481</v>
      </c>
      <c r="K852" s="1" t="s">
        <v>3482</v>
      </c>
      <c r="L852" s="91" t="str">
        <f t="shared" si="73"/>
        <v>04</v>
      </c>
      <c r="M852">
        <v>1971</v>
      </c>
      <c r="N852">
        <v>6</v>
      </c>
    </row>
    <row r="853" spans="1:45" customFormat="1" ht="12.75" customHeight="1" x14ac:dyDescent="0.2">
      <c r="A853" s="24" t="str">
        <f t="shared" si="74"/>
        <v>01-26</v>
      </c>
      <c r="B853">
        <v>26</v>
      </c>
      <c r="C853" s="14">
        <v>1</v>
      </c>
      <c r="D853" s="71" t="str">
        <f>IF(C853=1,K!$D$1,IF(C853=2,K!$D$2,IF(C853=3,K!$D$3,IF(C853=4,K!$D$4,IF(C853=5,K!$D$5,IF(C853=6,K!$D$6,IF(C853=7,K!$D$7,IF(C853=8,K!$D$8))))))))</f>
        <v>Maaparandus</v>
      </c>
      <c r="E853" s="12" t="s">
        <v>291</v>
      </c>
      <c r="F853" s="18" t="str">
        <f>LOOKUP(E853,K!$A$1:$B$19)</f>
        <v>Alatskivi vald</v>
      </c>
      <c r="G853" s="16" t="str">
        <f t="shared" si="75"/>
        <v>PP-714</v>
      </c>
      <c r="H853" s="12" t="s">
        <v>11</v>
      </c>
      <c r="I853" s="14">
        <v>714</v>
      </c>
      <c r="J853" s="1" t="s">
        <v>1825</v>
      </c>
      <c r="K853" s="1" t="s">
        <v>1824</v>
      </c>
      <c r="L853" s="91" t="str">
        <f t="shared" si="73"/>
        <v>01</v>
      </c>
      <c r="M853">
        <v>1969</v>
      </c>
      <c r="N853">
        <v>7</v>
      </c>
      <c r="P853" t="s">
        <v>2942</v>
      </c>
    </row>
    <row r="854" spans="1:45" customFormat="1" ht="25.5" customHeight="1" x14ac:dyDescent="0.2">
      <c r="A854" s="24" t="str">
        <f t="shared" si="74"/>
        <v>01-26</v>
      </c>
      <c r="B854">
        <v>26</v>
      </c>
      <c r="C854" s="14">
        <v>1</v>
      </c>
      <c r="D854" s="71" t="str">
        <f>IF(C854=1,K!$D$1,IF(C854=2,K!$D$2,IF(C854=3,K!$D$3,IF(C854=4,K!$D$4,IF(C854=5,K!$D$5,IF(C854=6,K!$D$6,IF(C854=7,K!$D$7,IF(C854=8,K!$D$8))))))))</f>
        <v>Maaparandus</v>
      </c>
      <c r="E854" s="12" t="s">
        <v>291</v>
      </c>
      <c r="F854" s="18" t="str">
        <f>LOOKUP(E854,K!$A$1:$B$19)</f>
        <v>Alatskivi vald</v>
      </c>
      <c r="G854" s="16" t="str">
        <f t="shared" si="75"/>
        <v>PP-816</v>
      </c>
      <c r="H854" s="12" t="s">
        <v>11</v>
      </c>
      <c r="I854" s="14">
        <v>816</v>
      </c>
      <c r="J854" s="1" t="s">
        <v>1823</v>
      </c>
      <c r="K854" s="1" t="s">
        <v>1824</v>
      </c>
      <c r="L854" s="91" t="str">
        <f t="shared" si="73"/>
        <v>01</v>
      </c>
      <c r="M854">
        <v>1970</v>
      </c>
      <c r="N854">
        <v>5</v>
      </c>
    </row>
    <row r="855" spans="1:45" customFormat="1" ht="12.75" customHeight="1" x14ac:dyDescent="0.2">
      <c r="A855" s="24" t="str">
        <f t="shared" si="74"/>
        <v>04-26</v>
      </c>
      <c r="B855">
        <v>26</v>
      </c>
      <c r="C855" s="14">
        <v>2</v>
      </c>
      <c r="D855" s="71" t="str">
        <f>IF(C855=1,K!$D$1,IF(C855=2,K!$D$2,IF(C855=3,K!$D$3,IF(C855=4,K!$D$4,IF(C855=5,K!$D$5,IF(C855=6,K!$D$6,IF(C855=7,K!$D$7,IF(C855=8,K!$D$8))))))))</f>
        <v xml:space="preserve">Maaparanduse rek </v>
      </c>
      <c r="E855" s="12" t="s">
        <v>318</v>
      </c>
      <c r="F855" s="18" t="str">
        <f>LOOKUP(E855,K!$A$1:$B$19)</f>
        <v>Konguta vald</v>
      </c>
      <c r="G855" s="16" t="str">
        <f t="shared" si="75"/>
        <v>PP-1538</v>
      </c>
      <c r="H855" s="12" t="s">
        <v>11</v>
      </c>
      <c r="I855" s="14">
        <v>1538</v>
      </c>
      <c r="J855" s="1" t="s">
        <v>3486</v>
      </c>
      <c r="K855" s="1" t="s">
        <v>3485</v>
      </c>
      <c r="L855" s="91" t="str">
        <f t="shared" si="73"/>
        <v>04</v>
      </c>
      <c r="M855">
        <v>1987</v>
      </c>
      <c r="N855">
        <v>13</v>
      </c>
      <c r="P855" t="s">
        <v>3465</v>
      </c>
    </row>
    <row r="856" spans="1:45" customFormat="1" ht="12.75" customHeight="1" x14ac:dyDescent="0.2">
      <c r="A856" s="24" t="str">
        <f t="shared" si="74"/>
        <v>03-26</v>
      </c>
      <c r="B856">
        <v>26</v>
      </c>
      <c r="C856" s="14">
        <v>1</v>
      </c>
      <c r="D856" s="71" t="str">
        <f>IF(C856=1,K!$D$1,IF(C856=2,K!$D$2,IF(C856=3,K!$D$3,IF(C856=4,K!$D$4,IF(C856=5,K!$D$5,IF(C856=6,K!$D$6,IF(C856=7,K!$D$7,IF(C856=8,K!$D$8))))))))</f>
        <v>Maaparandus</v>
      </c>
      <c r="E856" s="12" t="s">
        <v>317</v>
      </c>
      <c r="F856" s="18" t="str">
        <f>LOOKUP(E856,K!$A$1:$B$19)</f>
        <v>Kambja vald</v>
      </c>
      <c r="G856" s="16" t="str">
        <f t="shared" si="75"/>
        <v>PP-357</v>
      </c>
      <c r="H856" s="12" t="s">
        <v>11</v>
      </c>
      <c r="I856" s="14">
        <v>357</v>
      </c>
      <c r="J856" s="1" t="s">
        <v>2246</v>
      </c>
      <c r="K856" s="1" t="s">
        <v>2244</v>
      </c>
      <c r="L856" s="91" t="str">
        <f t="shared" si="73"/>
        <v>03</v>
      </c>
      <c r="M856">
        <v>1963</v>
      </c>
      <c r="N856">
        <v>5</v>
      </c>
    </row>
    <row r="857" spans="1:45" customFormat="1" ht="12.75" customHeight="1" x14ac:dyDescent="0.2">
      <c r="A857" s="24" t="str">
        <f t="shared" si="74"/>
        <v>17-26</v>
      </c>
      <c r="B857">
        <v>26</v>
      </c>
      <c r="C857" s="14">
        <v>1</v>
      </c>
      <c r="D857" s="71" t="str">
        <f>IF(C857=1,K!$D$1,IF(C857=2,K!$D$2,IF(C857=3,K!$D$3,IF(C857=4,K!$D$4,IF(C857=5,K!$D$5,IF(C857=6,K!$D$6,IF(C857=7,K!$D$7,IF(C857=8,K!$D$8))))))))</f>
        <v>Maaparandus</v>
      </c>
      <c r="E857" s="12" t="s">
        <v>331</v>
      </c>
      <c r="F857" s="18" t="str">
        <f>LOOKUP(E857,K!$A$1:$B$19)</f>
        <v xml:space="preserve">Vara vald </v>
      </c>
      <c r="G857" s="16" t="str">
        <f t="shared" si="75"/>
        <v>PP-1444</v>
      </c>
      <c r="H857" s="12" t="s">
        <v>11</v>
      </c>
      <c r="I857" s="14">
        <v>1444</v>
      </c>
      <c r="J857" s="1" t="s">
        <v>715</v>
      </c>
      <c r="K857" s="26" t="s">
        <v>5001</v>
      </c>
      <c r="L857" s="91" t="str">
        <f t="shared" si="73"/>
        <v>17</v>
      </c>
      <c r="M857">
        <v>1984</v>
      </c>
      <c r="N857">
        <v>11</v>
      </c>
    </row>
    <row r="858" spans="1:45" customFormat="1" ht="12.75" customHeight="1" x14ac:dyDescent="0.2">
      <c r="A858" s="24" t="str">
        <f t="shared" si="74"/>
        <v>02-26</v>
      </c>
      <c r="B858">
        <v>26</v>
      </c>
      <c r="C858" s="14">
        <v>1</v>
      </c>
      <c r="D858" s="71" t="str">
        <f>IF(C858=1,K!$D$1,IF(C858=2,K!$D$2,IF(C858=3,K!$D$3,IF(C858=4,K!$D$4,IF(C858=5,K!$D$5,IF(C858=6,K!$D$6,IF(C858=7,K!$D$7,IF(C858=8,K!$D$8))))))))</f>
        <v>Maaparandus</v>
      </c>
      <c r="E858" s="12" t="s">
        <v>294</v>
      </c>
      <c r="F858" s="18" t="str">
        <f>LOOKUP(E858,K!$A$1:$B$19)</f>
        <v>Haaslava vald</v>
      </c>
      <c r="G858" s="16" t="str">
        <f t="shared" si="75"/>
        <v>PP-626</v>
      </c>
      <c r="H858" s="12" t="s">
        <v>11</v>
      </c>
      <c r="I858" s="14">
        <v>626</v>
      </c>
      <c r="J858" s="1" t="s">
        <v>2522</v>
      </c>
      <c r="K858" s="1" t="s">
        <v>2518</v>
      </c>
      <c r="L858" s="91" t="str">
        <f t="shared" si="73"/>
        <v>02</v>
      </c>
      <c r="M858">
        <v>1968</v>
      </c>
      <c r="N858">
        <v>4</v>
      </c>
    </row>
    <row r="859" spans="1:45" customFormat="1" ht="12.75" customHeight="1" x14ac:dyDescent="0.2">
      <c r="A859" s="24" t="str">
        <f t="shared" si="74"/>
        <v>14-26</v>
      </c>
      <c r="B859">
        <v>26</v>
      </c>
      <c r="C859" s="14">
        <v>1</v>
      </c>
      <c r="D859" s="71" t="str">
        <f>IF(C859=1,K!$D$1,IF(C859=2,K!$D$2,IF(C859=3,K!$D$3,IF(C859=4,K!$D$4,IF(C859=5,K!$D$5,IF(C859=6,K!$D$6,IF(C859=7,K!$D$7,IF(C859=8,K!$D$8))))))))</f>
        <v>Maaparandus</v>
      </c>
      <c r="E859" s="12" t="s">
        <v>328</v>
      </c>
      <c r="F859" s="18" t="str">
        <f>LOOKUP(E859,K!$A$1:$B$19)</f>
        <v>Rõngu vald</v>
      </c>
      <c r="G859" s="16" t="str">
        <f t="shared" si="75"/>
        <v>MV-251</v>
      </c>
      <c r="H859" s="12" t="s">
        <v>32</v>
      </c>
      <c r="I859" s="14">
        <v>251</v>
      </c>
      <c r="J859" s="1" t="s">
        <v>3530</v>
      </c>
      <c r="K859" s="1" t="s">
        <v>3531</v>
      </c>
      <c r="L859" s="91" t="str">
        <f t="shared" si="73"/>
        <v>14</v>
      </c>
      <c r="M859">
        <v>1961</v>
      </c>
      <c r="N859">
        <v>4</v>
      </c>
    </row>
    <row r="860" spans="1:45" customFormat="1" ht="12.75" customHeight="1" x14ac:dyDescent="0.2">
      <c r="A860" s="24" t="str">
        <f t="shared" si="74"/>
        <v>02-26</v>
      </c>
      <c r="B860">
        <v>26</v>
      </c>
      <c r="C860" s="14">
        <v>1</v>
      </c>
      <c r="D860" s="71" t="str">
        <f>IF(C860=1,K!$D$1,IF(C860=2,K!$D$2,IF(C860=3,K!$D$3,IF(C860=4,K!$D$4,IF(C860=5,K!$D$5,IF(C860=6,K!$D$6,IF(C860=7,K!$D$7,IF(C860=8,K!$D$8))))))))</f>
        <v>Maaparandus</v>
      </c>
      <c r="E860" s="12" t="s">
        <v>294</v>
      </c>
      <c r="F860" s="18" t="str">
        <f>LOOKUP(E860,K!$A$1:$B$19)</f>
        <v>Haaslava vald</v>
      </c>
      <c r="G860" s="16" t="str">
        <f t="shared" si="75"/>
        <v>MV-218</v>
      </c>
      <c r="H860" s="12" t="s">
        <v>32</v>
      </c>
      <c r="I860" s="14">
        <v>218</v>
      </c>
      <c r="J860" s="1" t="s">
        <v>2517</v>
      </c>
      <c r="K860" s="1" t="s">
        <v>2518</v>
      </c>
      <c r="L860" s="91" t="str">
        <f t="shared" si="73"/>
        <v>02</v>
      </c>
      <c r="M860">
        <v>1961</v>
      </c>
      <c r="N860">
        <v>4</v>
      </c>
    </row>
    <row r="861" spans="1:45" customFormat="1" ht="12.75" customHeight="1" x14ac:dyDescent="0.2">
      <c r="A861" s="24" t="str">
        <f t="shared" si="74"/>
        <v>06-26</v>
      </c>
      <c r="B861">
        <v>26</v>
      </c>
      <c r="C861" s="14">
        <v>1</v>
      </c>
      <c r="D861" s="71" t="str">
        <f>IF(C861=1,K!$D$1,IF(C861=2,K!$D$2,IF(C861=3,K!$D$3,IF(C861=4,K!$D$4,IF(C861=5,K!$D$5,IF(C861=6,K!$D$6,IF(C861=7,K!$D$7,IF(C861=8,K!$D$8))))))))</f>
        <v>Maaparandus</v>
      </c>
      <c r="E861" s="12" t="s">
        <v>320</v>
      </c>
      <c r="F861" s="18" t="str">
        <f>LOOKUP(E861,K!$A$1:$B$19)</f>
        <v>Luunja vald</v>
      </c>
      <c r="G861" s="16" t="str">
        <f t="shared" si="75"/>
        <v>PP-1445</v>
      </c>
      <c r="H861" s="12" t="s">
        <v>11</v>
      </c>
      <c r="I861" s="14">
        <v>1445</v>
      </c>
      <c r="J861" s="1" t="s">
        <v>3105</v>
      </c>
      <c r="K861" s="1" t="s">
        <v>3104</v>
      </c>
      <c r="L861" s="91" t="str">
        <f t="shared" si="73"/>
        <v>06</v>
      </c>
      <c r="M861">
        <v>1984</v>
      </c>
      <c r="N861">
        <v>14</v>
      </c>
    </row>
    <row r="862" spans="1:45" customFormat="1" ht="12.75" customHeight="1" x14ac:dyDescent="0.2">
      <c r="A862" s="24" t="str">
        <f t="shared" si="74"/>
        <v>02-26</v>
      </c>
      <c r="B862">
        <v>26</v>
      </c>
      <c r="C862" s="14">
        <v>2</v>
      </c>
      <c r="D862" s="71" t="str">
        <f>IF(C862=1,K!$D$1,IF(C862=2,K!$D$2,IF(C862=3,K!$D$3,IF(C862=4,K!$D$4,IF(C862=5,K!$D$5,IF(C862=6,K!$D$6,IF(C862=7,K!$D$7,IF(C862=8,K!$D$8))))))))</f>
        <v xml:space="preserve">Maaparanduse rek </v>
      </c>
      <c r="E862" s="12" t="s">
        <v>294</v>
      </c>
      <c r="F862" s="18" t="str">
        <f>LOOKUP(E862,K!$A$1:$B$19)</f>
        <v>Haaslava vald</v>
      </c>
      <c r="G862" s="16" t="str">
        <f t="shared" si="75"/>
        <v>KR-26</v>
      </c>
      <c r="H862" s="12" t="s">
        <v>37</v>
      </c>
      <c r="I862" s="14">
        <v>26</v>
      </c>
      <c r="J862" s="1" t="s">
        <v>2520</v>
      </c>
      <c r="K862" s="1" t="s">
        <v>2518</v>
      </c>
      <c r="L862" s="91" t="str">
        <f t="shared" si="73"/>
        <v>02</v>
      </c>
      <c r="M862">
        <v>1965</v>
      </c>
      <c r="N862">
        <v>4</v>
      </c>
    </row>
    <row r="863" spans="1:45" customFormat="1" ht="12.75" customHeight="1" x14ac:dyDescent="0.2">
      <c r="A863" s="24" t="str">
        <f t="shared" si="74"/>
        <v>02-26</v>
      </c>
      <c r="B863">
        <v>26</v>
      </c>
      <c r="C863" s="9">
        <v>5</v>
      </c>
      <c r="D863" s="71" t="str">
        <f>IF(C863=1,K!$D$1,IF(C863=2,K!$D$2,IF(C863=3,K!$D$3,IF(C863=4,K!$D$4,IF(C863=5,K!$D$5,IF(C863=6,K!$D$6,IF(C863=7,K!$D$7,IF(C863=8,K!$D$8))))))))</f>
        <v>Muud maap.ehit.projektid</v>
      </c>
      <c r="E863" s="12" t="s">
        <v>294</v>
      </c>
      <c r="F863" s="18" t="str">
        <f>LOOKUP(E863,K!$A$1:$B$19)</f>
        <v>Haaslava vald</v>
      </c>
      <c r="G863" s="16" t="str">
        <f t="shared" si="75"/>
        <v>U-1634</v>
      </c>
      <c r="H863" s="12" t="s">
        <v>2527</v>
      </c>
      <c r="I863" s="14" t="s">
        <v>2528</v>
      </c>
      <c r="J863" s="1" t="s">
        <v>2529</v>
      </c>
      <c r="K863" s="1" t="s">
        <v>2518</v>
      </c>
      <c r="L863" s="91" t="str">
        <f t="shared" si="73"/>
        <v>02</v>
      </c>
      <c r="M863">
        <v>1988</v>
      </c>
      <c r="N863">
        <v>5</v>
      </c>
    </row>
    <row r="864" spans="1:45" customFormat="1" ht="12.75" customHeight="1" x14ac:dyDescent="0.2">
      <c r="A864" s="24" t="str">
        <f t="shared" si="74"/>
        <v>02-26</v>
      </c>
      <c r="B864">
        <v>26</v>
      </c>
      <c r="C864" s="9">
        <v>6</v>
      </c>
      <c r="D864" s="71" t="str">
        <f>IF(C864=1,K!$D$1,IF(C864=2,K!$D$2,IF(C864=3,K!$D$3,IF(C864=4,K!$D$4,IF(C864=5,K!$D$5,IF(C864=6,K!$D$6,IF(C864=7,K!$D$7,IF(C864=8,K!$D$8))))))))</f>
        <v>Kultuurtehnikaprojektid</v>
      </c>
      <c r="E864" s="12" t="s">
        <v>294</v>
      </c>
      <c r="F864" s="18" t="str">
        <f>LOOKUP(E864,K!$A$1:$B$19)</f>
        <v>Haaslava vald</v>
      </c>
      <c r="G864" s="16" t="str">
        <f t="shared" si="75"/>
        <v>PP-1636 EHG</v>
      </c>
      <c r="H864" s="12" t="s">
        <v>11</v>
      </c>
      <c r="I864" s="135" t="s">
        <v>2662</v>
      </c>
      <c r="J864" s="1" t="s">
        <v>2661</v>
      </c>
      <c r="K864" s="1" t="s">
        <v>2518</v>
      </c>
      <c r="L864" s="91" t="str">
        <f t="shared" si="73"/>
        <v>02</v>
      </c>
      <c r="M864">
        <v>1989</v>
      </c>
      <c r="N864">
        <v>8</v>
      </c>
    </row>
    <row r="865" spans="1:45" customFormat="1" ht="12.75" customHeight="1" x14ac:dyDescent="0.2">
      <c r="A865" s="24" t="str">
        <f t="shared" si="74"/>
        <v>18-26</v>
      </c>
      <c r="B865">
        <v>26</v>
      </c>
      <c r="C865" s="9">
        <v>1</v>
      </c>
      <c r="D865" s="71" t="str">
        <f>IF(C865=1,K!$D$1,IF(C865=2,K!$D$2,IF(C865=3,K!$D$3,IF(C865=4,K!$D$4,IF(C865=5,K!$D$5,IF(C865=6,K!$D$6,IF(C865=7,K!$D$7,IF(C865=8,K!$D$8))))))))</f>
        <v>Maaparandus</v>
      </c>
      <c r="E865" s="27" t="s">
        <v>332</v>
      </c>
      <c r="F865" s="18" t="str">
        <f>LOOKUP(E865,K!$A$1:$B$19)</f>
        <v>Võnnu vald</v>
      </c>
      <c r="G865" s="16" t="str">
        <f t="shared" si="75"/>
        <v>MV-182</v>
      </c>
      <c r="H865" s="27" t="s">
        <v>32</v>
      </c>
      <c r="I865" s="133" t="s">
        <v>2748</v>
      </c>
      <c r="J865" s="26" t="s">
        <v>2749</v>
      </c>
      <c r="K865" s="26" t="s">
        <v>2750</v>
      </c>
      <c r="L865" s="91" t="str">
        <f t="shared" si="73"/>
        <v>18</v>
      </c>
      <c r="M865">
        <v>1960</v>
      </c>
      <c r="N865">
        <v>4</v>
      </c>
      <c r="P865" t="s">
        <v>4547</v>
      </c>
    </row>
    <row r="866" spans="1:45" customFormat="1" ht="25.5" customHeight="1" x14ac:dyDescent="0.2">
      <c r="A866" s="24" t="str">
        <f t="shared" si="74"/>
        <v>18-26</v>
      </c>
      <c r="B866">
        <v>26</v>
      </c>
      <c r="C866" s="9">
        <v>1</v>
      </c>
      <c r="D866" s="71" t="str">
        <f>IF(C866=1,K!$D$1,IF(C866=2,K!$D$2,IF(C866=3,K!$D$3,IF(C866=4,K!$D$4,IF(C866=5,K!$D$5,IF(C866=6,K!$D$6,IF(C866=7,K!$D$7,IF(C866=8,K!$D$8))))))))</f>
        <v>Maaparandus</v>
      </c>
      <c r="E866" s="27" t="s">
        <v>332</v>
      </c>
      <c r="F866" s="18" t="str">
        <f>LOOKUP(E866,K!$A$1:$B$19)</f>
        <v>Võnnu vald</v>
      </c>
      <c r="G866" s="16" t="str">
        <f t="shared" si="75"/>
        <v>MV-133</v>
      </c>
      <c r="H866" s="27" t="s">
        <v>32</v>
      </c>
      <c r="I866" s="133" t="s">
        <v>2757</v>
      </c>
      <c r="J866" s="26" t="s">
        <v>2758</v>
      </c>
      <c r="K866" s="26" t="s">
        <v>2759</v>
      </c>
      <c r="L866" s="91" t="str">
        <f t="shared" si="73"/>
        <v>18</v>
      </c>
      <c r="M866">
        <v>1959</v>
      </c>
      <c r="N866">
        <v>12</v>
      </c>
    </row>
    <row r="867" spans="1:45" customFormat="1" ht="12.75" customHeight="1" x14ac:dyDescent="0.2">
      <c r="A867" s="24" t="str">
        <f t="shared" si="74"/>
        <v>12-26</v>
      </c>
      <c r="B867">
        <v>26</v>
      </c>
      <c r="C867" s="9">
        <v>4</v>
      </c>
      <c r="D867" s="71" t="str">
        <f>IF(C867=1,K!$D$1,IF(C867=2,K!$D$2,IF(C867=3,K!$D$3,IF(C867=4,K!$D$4,IF(C867=5,K!$D$5,IF(C867=6,K!$D$6,IF(C867=7,K!$D$7,IF(C867=8,K!$D$8))))))))</f>
        <v>Polder</v>
      </c>
      <c r="E867" s="12" t="s">
        <v>326</v>
      </c>
      <c r="F867" s="18" t="str">
        <f>LOOKUP(E867,K!$A$1:$B$19)</f>
        <v>Puhja vald</v>
      </c>
      <c r="G867" s="16" t="str">
        <f t="shared" si="75"/>
        <v>PP-1451</v>
      </c>
      <c r="H867" s="12" t="s">
        <v>11</v>
      </c>
      <c r="I867" s="14" t="s">
        <v>3962</v>
      </c>
      <c r="J867" s="1" t="s">
        <v>3963</v>
      </c>
      <c r="K867" s="1" t="s">
        <v>3954</v>
      </c>
      <c r="L867" s="91" t="str">
        <f t="shared" si="73"/>
        <v>12</v>
      </c>
      <c r="M867">
        <v>1984</v>
      </c>
      <c r="N867">
        <v>24</v>
      </c>
    </row>
    <row r="868" spans="1:45" customFormat="1" ht="12.75" customHeight="1" x14ac:dyDescent="0.2">
      <c r="A868" s="24" t="str">
        <f t="shared" si="74"/>
        <v>12-26</v>
      </c>
      <c r="B868">
        <v>26</v>
      </c>
      <c r="C868" s="9">
        <v>6</v>
      </c>
      <c r="D868" s="71" t="str">
        <f>IF(C868=1,K!$D$1,IF(C868=2,K!$D$2,IF(C868=3,K!$D$3,IF(C868=4,K!$D$4,IF(C868=5,K!$D$5,IF(C868=6,K!$D$6,IF(C868=7,K!$D$7,IF(C868=8,K!$D$8))))))))</f>
        <v>Kultuurtehnikaprojektid</v>
      </c>
      <c r="E868" s="12" t="s">
        <v>326</v>
      </c>
      <c r="F868" s="18" t="str">
        <f>LOOKUP(E868,K!$A$1:$B$19)</f>
        <v>Puhja vald</v>
      </c>
      <c r="G868" s="16" t="str">
        <f t="shared" si="75"/>
        <v>PP-1451</v>
      </c>
      <c r="H868" s="12" t="s">
        <v>11</v>
      </c>
      <c r="I868" s="14" t="s">
        <v>3962</v>
      </c>
      <c r="J868" s="1" t="s">
        <v>3964</v>
      </c>
      <c r="K868" s="1" t="s">
        <v>3954</v>
      </c>
      <c r="L868" s="91" t="str">
        <f t="shared" si="73"/>
        <v>12</v>
      </c>
      <c r="M868">
        <v>1983</v>
      </c>
      <c r="N868">
        <v>12</v>
      </c>
    </row>
    <row r="869" spans="1:45" customFormat="1" ht="12.75" customHeight="1" x14ac:dyDescent="0.2">
      <c r="A869" s="24" t="str">
        <f t="shared" si="74"/>
        <v>12-26</v>
      </c>
      <c r="B869">
        <v>26</v>
      </c>
      <c r="C869" s="9">
        <v>7</v>
      </c>
      <c r="D869" s="71" t="str">
        <f>IF(C869=1,K!$D$1,IF(C869=2,K!$D$2,IF(C869=3,K!$D$3,IF(C869=4,K!$D$4,IF(C869=5,K!$D$5,IF(C869=6,K!$D$6,IF(C869=7,K!$D$7,IF(C869=8,K!$D$8))))))))</f>
        <v>Ehitusgeoloogia aruanne</v>
      </c>
      <c r="E869" s="12" t="s">
        <v>326</v>
      </c>
      <c r="F869" s="18" t="str">
        <f>LOOKUP(E869,K!$A$1:$B$19)</f>
        <v>Puhja vald</v>
      </c>
      <c r="G869" s="16" t="str">
        <f t="shared" si="75"/>
        <v>PP-1452</v>
      </c>
      <c r="H869" s="12" t="s">
        <v>11</v>
      </c>
      <c r="I869" s="14" t="s">
        <v>3965</v>
      </c>
      <c r="J869" s="1" t="s">
        <v>3966</v>
      </c>
      <c r="K869" s="1" t="s">
        <v>3954</v>
      </c>
      <c r="L869" s="91" t="str">
        <f t="shared" si="73"/>
        <v>12</v>
      </c>
      <c r="M869">
        <v>1984</v>
      </c>
      <c r="N869">
        <v>14</v>
      </c>
    </row>
    <row r="870" spans="1:45" customFormat="1" ht="12.75" customHeight="1" x14ac:dyDescent="0.2">
      <c r="A870" s="24" t="str">
        <f t="shared" si="74"/>
        <v>13-26</v>
      </c>
      <c r="B870">
        <v>26</v>
      </c>
      <c r="C870" s="9">
        <v>6</v>
      </c>
      <c r="D870" s="71" t="str">
        <f>IF(C870=1,K!$D$1,IF(C870=2,K!$D$2,IF(C870=3,K!$D$3,IF(C870=4,K!$D$4,IF(C870=5,K!$D$5,IF(C870=6,K!$D$6,IF(C870=7,K!$D$7,IF(C870=8,K!$D$8))))))))</f>
        <v>Kultuurtehnikaprojektid</v>
      </c>
      <c r="E870" s="12" t="s">
        <v>327</v>
      </c>
      <c r="F870" s="18" t="str">
        <f>LOOKUP(E870,K!$A$1:$B$19)</f>
        <v>Rannu vald</v>
      </c>
      <c r="G870" s="16" t="str">
        <f t="shared" si="75"/>
        <v>MV-1764</v>
      </c>
      <c r="H870" s="12" t="s">
        <v>32</v>
      </c>
      <c r="I870" s="14" t="s">
        <v>4249</v>
      </c>
      <c r="J870" s="1" t="s">
        <v>4250</v>
      </c>
      <c r="K870" s="1" t="s">
        <v>4248</v>
      </c>
      <c r="L870" s="91" t="str">
        <f t="shared" si="73"/>
        <v>13</v>
      </c>
      <c r="M870">
        <v>1988</v>
      </c>
      <c r="N870">
        <v>2</v>
      </c>
    </row>
    <row r="871" spans="1:45" customFormat="1" ht="12.75" customHeight="1" x14ac:dyDescent="0.2">
      <c r="A871" s="24" t="str">
        <f t="shared" ref="A871:A902" si="76">CONCATENATE(E871,"-",B871)</f>
        <v>13-26</v>
      </c>
      <c r="B871">
        <v>26</v>
      </c>
      <c r="C871" s="9">
        <v>1</v>
      </c>
      <c r="D871" s="71" t="str">
        <f>IF(C871=1,K!$D$1,IF(C871=2,K!$D$2,IF(C871=3,K!$D$3,IF(C871=4,K!$D$4,IF(C871=5,K!$D$5,IF(C871=6,K!$D$6,IF(C871=7,K!$D$7,IF(C871=8,K!$D$8))))))))</f>
        <v>Maaparandus</v>
      </c>
      <c r="E871" s="12" t="s">
        <v>327</v>
      </c>
      <c r="F871" s="18" t="str">
        <f>LOOKUP(E871,K!$A$1:$B$19)</f>
        <v>Rannu vald</v>
      </c>
      <c r="G871" s="16" t="str">
        <f t="shared" ref="G871:G902" si="77">CONCATENATE(H871,"-",I871)</f>
        <v>MV-110</v>
      </c>
      <c r="H871" s="12" t="s">
        <v>32</v>
      </c>
      <c r="I871" s="14" t="s">
        <v>4252</v>
      </c>
      <c r="J871" s="1" t="s">
        <v>4253</v>
      </c>
      <c r="K871" s="1" t="s">
        <v>4248</v>
      </c>
      <c r="L871" s="91" t="str">
        <f t="shared" si="73"/>
        <v>13</v>
      </c>
      <c r="M871">
        <v>1958</v>
      </c>
      <c r="N871">
        <v>2</v>
      </c>
    </row>
    <row r="872" spans="1:45" customFormat="1" ht="12.75" customHeight="1" x14ac:dyDescent="0.2">
      <c r="A872" s="24" t="str">
        <f t="shared" si="76"/>
        <v>13-26</v>
      </c>
      <c r="B872">
        <v>26</v>
      </c>
      <c r="C872" s="9">
        <v>1</v>
      </c>
      <c r="D872" s="71" t="str">
        <f>IF(C872=1,K!$D$1,IF(C872=2,K!$D$2,IF(C872=3,K!$D$3,IF(C872=4,K!$D$4,IF(C872=5,K!$D$5,IF(C872=6,K!$D$6,IF(C872=7,K!$D$7,IF(C872=8,K!$D$8))))))))</f>
        <v>Maaparandus</v>
      </c>
      <c r="E872" s="12" t="s">
        <v>327</v>
      </c>
      <c r="F872" s="18" t="str">
        <f>LOOKUP(E872,K!$A$1:$B$19)</f>
        <v>Rannu vald</v>
      </c>
      <c r="G872" s="16" t="str">
        <f t="shared" si="77"/>
        <v>Mv -95</v>
      </c>
      <c r="H872" s="12" t="s">
        <v>4255</v>
      </c>
      <c r="I872" s="14" t="s">
        <v>4256</v>
      </c>
      <c r="J872" s="1" t="s">
        <v>4257</v>
      </c>
      <c r="K872" s="1" t="s">
        <v>4248</v>
      </c>
      <c r="L872" s="91" t="str">
        <f t="shared" si="73"/>
        <v>13</v>
      </c>
      <c r="M872">
        <v>1958</v>
      </c>
      <c r="N872">
        <v>1</v>
      </c>
      <c r="P872" t="s">
        <v>5140</v>
      </c>
    </row>
    <row r="873" spans="1:45" customFormat="1" ht="12.75" customHeight="1" x14ac:dyDescent="0.2">
      <c r="A873" s="24" t="str">
        <f t="shared" si="76"/>
        <v>13-26</v>
      </c>
      <c r="B873">
        <v>26</v>
      </c>
      <c r="C873" s="9">
        <v>1</v>
      </c>
      <c r="D873" s="71" t="str">
        <f>IF(C873=1,K!$D$1,IF(C873=2,K!$D$2,IF(C873=3,K!$D$3,IF(C873=4,K!$D$4,IF(C873=5,K!$D$5,IF(C873=6,K!$D$6,IF(C873=7,K!$D$7,IF(C873=8,K!$D$8))))))))</f>
        <v>Maaparandus</v>
      </c>
      <c r="E873" s="12" t="s">
        <v>327</v>
      </c>
      <c r="F873" s="18" t="str">
        <f>LOOKUP(E873,K!$A$1:$B$19)</f>
        <v>Rannu vald</v>
      </c>
      <c r="G873" s="16" t="str">
        <f t="shared" si="77"/>
        <v>MV-39</v>
      </c>
      <c r="H873" s="12" t="s">
        <v>32</v>
      </c>
      <c r="I873" s="14" t="s">
        <v>4259</v>
      </c>
      <c r="J873" s="1" t="s">
        <v>4260</v>
      </c>
      <c r="K873" s="1" t="s">
        <v>4248</v>
      </c>
      <c r="L873" s="91" t="str">
        <f t="shared" si="73"/>
        <v>13</v>
      </c>
      <c r="M873">
        <v>1957</v>
      </c>
      <c r="N873">
        <v>8</v>
      </c>
    </row>
    <row r="874" spans="1:45" customFormat="1" ht="12.75" customHeight="1" x14ac:dyDescent="0.2">
      <c r="A874" s="24" t="str">
        <f t="shared" si="76"/>
        <v>13-26</v>
      </c>
      <c r="B874">
        <v>26</v>
      </c>
      <c r="C874" s="9">
        <v>1</v>
      </c>
      <c r="D874" s="71" t="str">
        <f>IF(C874=1,K!$D$1,IF(C874=2,K!$D$2,IF(C874=3,K!$D$3,IF(C874=4,K!$D$4,IF(C874=5,K!$D$5,IF(C874=6,K!$D$6,IF(C874=7,K!$D$7,IF(C874=8,K!$D$8))))))))</f>
        <v>Maaparandus</v>
      </c>
      <c r="E874" s="12" t="s">
        <v>327</v>
      </c>
      <c r="F874" s="18" t="str">
        <f>LOOKUP(E874,K!$A$1:$B$19)</f>
        <v>Rannu vald</v>
      </c>
      <c r="G874" s="16" t="str">
        <f t="shared" si="77"/>
        <v>MV-162</v>
      </c>
      <c r="H874" s="12" t="s">
        <v>32</v>
      </c>
      <c r="I874" s="14" t="s">
        <v>4262</v>
      </c>
      <c r="J874" s="1" t="s">
        <v>4263</v>
      </c>
      <c r="K874" s="1" t="s">
        <v>4248</v>
      </c>
      <c r="L874" s="91" t="str">
        <f t="shared" si="73"/>
        <v>13</v>
      </c>
      <c r="M874">
        <v>1959</v>
      </c>
      <c r="N874">
        <v>5</v>
      </c>
      <c r="P874" t="s">
        <v>3557</v>
      </c>
    </row>
    <row r="875" spans="1:45" customFormat="1" ht="12.75" customHeight="1" x14ac:dyDescent="0.2">
      <c r="A875" s="24" t="str">
        <f t="shared" si="76"/>
        <v>13-26</v>
      </c>
      <c r="B875">
        <v>26</v>
      </c>
      <c r="C875" s="9">
        <v>1</v>
      </c>
      <c r="D875" s="71" t="str">
        <f>IF(C875=1,K!$D$1,IF(C875=2,K!$D$2,IF(C875=3,K!$D$3,IF(C875=4,K!$D$4,IF(C875=5,K!$D$5,IF(C875=6,K!$D$6,IF(C875=7,K!$D$7,IF(C875=8,K!$D$8))))))))</f>
        <v>Maaparandus</v>
      </c>
      <c r="E875" s="12" t="s">
        <v>327</v>
      </c>
      <c r="F875" s="18" t="str">
        <f>LOOKUP(E875,K!$A$1:$B$19)</f>
        <v>Rannu vald</v>
      </c>
      <c r="G875" s="16" t="str">
        <f t="shared" si="77"/>
        <v>PP-446</v>
      </c>
      <c r="H875" s="12" t="s">
        <v>11</v>
      </c>
      <c r="I875" s="14" t="s">
        <v>4271</v>
      </c>
      <c r="J875" s="1" t="s">
        <v>4272</v>
      </c>
      <c r="K875" s="1" t="s">
        <v>4248</v>
      </c>
      <c r="L875" s="91" t="str">
        <f t="shared" si="73"/>
        <v>13</v>
      </c>
      <c r="M875">
        <v>1965</v>
      </c>
      <c r="N875">
        <v>5</v>
      </c>
    </row>
    <row r="876" spans="1:45" ht="25.5" customHeight="1" x14ac:dyDescent="0.2">
      <c r="A876" s="24" t="str">
        <f t="shared" si="76"/>
        <v>13-26</v>
      </c>
      <c r="B876">
        <v>26</v>
      </c>
      <c r="C876" s="9">
        <v>7</v>
      </c>
      <c r="D876" s="71" t="str">
        <f>IF(C876=1,K!$D$1,IF(C876=2,K!$D$2,IF(C876=3,K!$D$3,IF(C876=4,K!$D$4,IF(C876=5,K!$D$5,IF(C876=6,K!$D$6,IF(C876=7,K!$D$7,IF(C876=8,K!$D$8))))))))</f>
        <v>Ehitusgeoloogia aruanne</v>
      </c>
      <c r="E876" s="12" t="s">
        <v>327</v>
      </c>
      <c r="F876" s="18" t="str">
        <f>LOOKUP(E876,K!$A$1:$B$19)</f>
        <v>Rannu vald</v>
      </c>
      <c r="G876" s="16" t="str">
        <f t="shared" si="77"/>
        <v>PP-1334</v>
      </c>
      <c r="H876" s="12" t="s">
        <v>11</v>
      </c>
      <c r="I876" s="14" t="s">
        <v>4274</v>
      </c>
      <c r="J876" s="1" t="s">
        <v>4275</v>
      </c>
      <c r="K876" s="1" t="s">
        <v>4248</v>
      </c>
      <c r="L876" s="91" t="str">
        <f t="shared" si="73"/>
        <v>13</v>
      </c>
      <c r="M876">
        <v>1979</v>
      </c>
      <c r="N876">
        <v>2</v>
      </c>
      <c r="P876"/>
      <c r="Q876"/>
      <c r="R876"/>
      <c r="S876"/>
      <c r="T876"/>
      <c r="U876"/>
      <c r="V876"/>
      <c r="W876"/>
      <c r="X876"/>
      <c r="Y876"/>
      <c r="Z876"/>
      <c r="AA876"/>
      <c r="AB876"/>
      <c r="AC876"/>
      <c r="AD876"/>
      <c r="AE876"/>
      <c r="AF876"/>
      <c r="AG876"/>
      <c r="AH876"/>
      <c r="AI876"/>
      <c r="AJ876"/>
      <c r="AK876"/>
      <c r="AL876"/>
      <c r="AM876"/>
      <c r="AN876"/>
      <c r="AO876"/>
      <c r="AP876"/>
      <c r="AQ876"/>
      <c r="AR876"/>
      <c r="AS876"/>
    </row>
    <row r="877" spans="1:45" ht="12.75" customHeight="1" x14ac:dyDescent="0.2">
      <c r="A877" s="24" t="str">
        <f t="shared" si="76"/>
        <v>13-26</v>
      </c>
      <c r="B877">
        <v>26</v>
      </c>
      <c r="C877" s="9">
        <v>1</v>
      </c>
      <c r="D877" s="71" t="str">
        <f>IF(C877=1,K!$D$1,IF(C877=2,K!$D$2,IF(C877=3,K!$D$3,IF(C877=4,K!$D$4,IF(C877=5,K!$D$5,IF(C877=6,K!$D$6,IF(C877=7,K!$D$7,IF(C877=8,K!$D$8))))))))</f>
        <v>Maaparandus</v>
      </c>
      <c r="E877" s="12" t="s">
        <v>327</v>
      </c>
      <c r="F877" s="18" t="str">
        <f>LOOKUP(E877,K!$A$1:$B$19)</f>
        <v>Rannu vald</v>
      </c>
      <c r="G877" s="16" t="str">
        <f t="shared" si="77"/>
        <v>PP-1334</v>
      </c>
      <c r="H877" s="12" t="s">
        <v>11</v>
      </c>
      <c r="I877" s="14" t="s">
        <v>4274</v>
      </c>
      <c r="J877" s="1" t="s">
        <v>4276</v>
      </c>
      <c r="K877" s="1" t="s">
        <v>4248</v>
      </c>
      <c r="L877" s="91" t="str">
        <f t="shared" si="73"/>
        <v>13</v>
      </c>
      <c r="M877">
        <v>1980</v>
      </c>
      <c r="N877">
        <v>19</v>
      </c>
      <c r="P877"/>
      <c r="Q877"/>
      <c r="R877"/>
      <c r="S877"/>
      <c r="T877"/>
      <c r="U877"/>
      <c r="V877"/>
      <c r="W877"/>
      <c r="X877"/>
      <c r="Y877"/>
      <c r="Z877"/>
      <c r="AA877"/>
      <c r="AB877"/>
      <c r="AC877"/>
      <c r="AD877"/>
      <c r="AE877"/>
      <c r="AF877"/>
      <c r="AG877"/>
      <c r="AH877"/>
      <c r="AI877"/>
      <c r="AJ877"/>
      <c r="AK877"/>
      <c r="AL877"/>
      <c r="AM877"/>
      <c r="AN877"/>
      <c r="AO877"/>
      <c r="AP877"/>
      <c r="AQ877"/>
      <c r="AR877"/>
      <c r="AS877"/>
    </row>
    <row r="878" spans="1:45" customFormat="1" ht="12.75" customHeight="1" x14ac:dyDescent="0.2">
      <c r="A878" s="24" t="str">
        <f t="shared" si="76"/>
        <v>09-26</v>
      </c>
      <c r="B878">
        <v>26</v>
      </c>
      <c r="C878" s="9">
        <v>2</v>
      </c>
      <c r="D878" s="71" t="str">
        <f>IF(C878=1,K!$D$1,IF(C878=2,K!$D$2,IF(C878=3,K!$D$3,IF(C878=4,K!$D$4,IF(C878=5,K!$D$5,IF(C878=6,K!$D$6,IF(C878=7,K!$D$7,IF(C878=8,K!$D$8))))))))</f>
        <v xml:space="preserve">Maaparanduse rek </v>
      </c>
      <c r="E878" s="12" t="s">
        <v>323</v>
      </c>
      <c r="F878" s="18" t="str">
        <f>LOOKUP(E878,K!$A$1:$B$19)</f>
        <v>Nõo vald</v>
      </c>
      <c r="G878" s="16" t="str">
        <f t="shared" si="77"/>
        <v>MS-4</v>
      </c>
      <c r="H878" s="12" t="s">
        <v>1650</v>
      </c>
      <c r="I878" s="14" t="s">
        <v>4392</v>
      </c>
      <c r="J878" s="1" t="s">
        <v>4393</v>
      </c>
      <c r="K878" s="1" t="s">
        <v>3067</v>
      </c>
      <c r="L878" s="91" t="str">
        <f t="shared" si="73"/>
        <v>09</v>
      </c>
      <c r="M878">
        <v>1970</v>
      </c>
      <c r="N878">
        <v>1</v>
      </c>
    </row>
    <row r="879" spans="1:45" customFormat="1" ht="12.75" customHeight="1" x14ac:dyDescent="0.2">
      <c r="A879" s="69" t="str">
        <f t="shared" si="76"/>
        <v>15-26</v>
      </c>
      <c r="B879" s="52">
        <v>26</v>
      </c>
      <c r="C879" s="76">
        <v>1</v>
      </c>
      <c r="D879" s="71" t="str">
        <f>IF(C879=1,K!$D$1,IF(C879=2,K!$D$2,IF(C879=3,K!$D$3,IF(C879=4,K!$D$4,IF(C879=5,K!$D$5,IF(C879=6,K!$D$6,IF(C879=7,K!$D$7,IF(C879=8,K!$D$8))))))))</f>
        <v>Maaparandus</v>
      </c>
      <c r="E879" s="72" t="s">
        <v>329</v>
      </c>
      <c r="F879" s="18" t="str">
        <f>LOOKUP(E879,K!$A$1:$B$19)</f>
        <v>Tartu vald</v>
      </c>
      <c r="G879" s="74" t="str">
        <f t="shared" si="77"/>
        <v>PP-718</v>
      </c>
      <c r="H879" s="72" t="s">
        <v>11</v>
      </c>
      <c r="I879" s="70">
        <v>718</v>
      </c>
      <c r="J879" s="75" t="s">
        <v>7151</v>
      </c>
      <c r="K879" s="75" t="s">
        <v>7152</v>
      </c>
      <c r="L879" s="157" t="str">
        <f t="shared" si="73"/>
        <v>15</v>
      </c>
      <c r="M879" s="52">
        <v>1969</v>
      </c>
      <c r="N879" s="52">
        <v>8</v>
      </c>
      <c r="P879" s="52">
        <v>68281</v>
      </c>
      <c r="Q879" s="52">
        <v>2</v>
      </c>
      <c r="R879" s="52" t="s">
        <v>7153</v>
      </c>
      <c r="S879" s="52"/>
      <c r="T879" s="52"/>
      <c r="U879" s="52"/>
      <c r="V879" s="52"/>
      <c r="W879" s="52"/>
      <c r="X879" s="52"/>
      <c r="Y879" s="52"/>
      <c r="Z879" s="52"/>
      <c r="AA879" s="52"/>
      <c r="AB879" s="52"/>
      <c r="AC879" s="52"/>
      <c r="AD879" s="52"/>
      <c r="AE879" s="52"/>
      <c r="AF879" s="52"/>
      <c r="AG879" s="52"/>
      <c r="AH879" s="52"/>
      <c r="AI879" s="52"/>
      <c r="AJ879" s="52"/>
      <c r="AK879" s="52"/>
      <c r="AL879" s="52"/>
      <c r="AM879" s="52"/>
      <c r="AN879" s="52"/>
      <c r="AO879" s="52"/>
      <c r="AP879" s="52"/>
      <c r="AQ879" s="52"/>
      <c r="AR879" s="52"/>
      <c r="AS879" s="52"/>
    </row>
    <row r="880" spans="1:45" customFormat="1" ht="12.75" customHeight="1" x14ac:dyDescent="0.2">
      <c r="A880" s="69" t="str">
        <f t="shared" si="76"/>
        <v>19-27</v>
      </c>
      <c r="B880" s="52">
        <v>27</v>
      </c>
      <c r="C880" s="70">
        <v>3</v>
      </c>
      <c r="D880" s="71" t="str">
        <f>IF(C880=1,K!$D$1,IF(C880=2,K!$D$2,IF(C880=3,K!$D$3,IF(C880=4,K!$D$4,IF(C880=5,K!$D$5,IF(C880=6,K!$D$6,IF(C880=7,K!$D$7,IF(C880=8,K!$D$8))))))))</f>
        <v>Vihmutus</v>
      </c>
      <c r="E880" s="72" t="s">
        <v>333</v>
      </c>
      <c r="F880" s="73" t="str">
        <f>LOOKUP(E880,K!$A$1:$B$19)</f>
        <v>Ülenurme vald</v>
      </c>
      <c r="G880" s="74" t="str">
        <f t="shared" si="77"/>
        <v>PP-952</v>
      </c>
      <c r="H880" s="72" t="s">
        <v>11</v>
      </c>
      <c r="I880" s="70">
        <v>952</v>
      </c>
      <c r="J880" s="75" t="s">
        <v>5270</v>
      </c>
      <c r="K880" s="75" t="s">
        <v>5267</v>
      </c>
      <c r="L880" s="90" t="str">
        <f t="shared" si="73"/>
        <v>19</v>
      </c>
      <c r="M880" s="52">
        <v>1972</v>
      </c>
      <c r="N880" s="52">
        <v>13</v>
      </c>
      <c r="P880" s="52"/>
      <c r="Q880" s="52"/>
      <c r="R880" s="52"/>
      <c r="S880" s="52"/>
      <c r="T880" s="52"/>
      <c r="U880" s="52"/>
      <c r="V880" s="52"/>
      <c r="W880" s="52"/>
      <c r="X880" s="52"/>
      <c r="Y880" s="52"/>
      <c r="Z880" s="52"/>
      <c r="AA880" s="52"/>
      <c r="AB880" s="52"/>
      <c r="AC880" s="52"/>
      <c r="AD880" s="52"/>
      <c r="AE880" s="52"/>
      <c r="AF880" s="52"/>
      <c r="AG880" s="52"/>
      <c r="AH880" s="52"/>
      <c r="AI880" s="52"/>
      <c r="AJ880" s="52"/>
      <c r="AK880" s="52"/>
      <c r="AL880" s="52"/>
      <c r="AM880" s="52"/>
      <c r="AN880" s="52"/>
      <c r="AO880" s="52"/>
      <c r="AP880" s="52"/>
      <c r="AQ880" s="52"/>
      <c r="AR880" s="52"/>
      <c r="AS880" s="52"/>
    </row>
    <row r="881" spans="1:45" customFormat="1" ht="12.75" customHeight="1" x14ac:dyDescent="0.2">
      <c r="A881" s="69" t="str">
        <f t="shared" si="76"/>
        <v>19-27</v>
      </c>
      <c r="B881" s="52">
        <v>27</v>
      </c>
      <c r="C881" s="76">
        <v>3</v>
      </c>
      <c r="D881" s="71" t="str">
        <f>IF(C881=1,K!$D$1,IF(C881=2,K!$D$2,IF(C881=3,K!$D$3,IF(C881=4,K!$D$4,IF(C881=5,K!$D$5,IF(C881=6,K!$D$6,IF(C881=7,K!$D$7,IF(C881=8,K!$D$8))))))))</f>
        <v>Vihmutus</v>
      </c>
      <c r="E881" s="72" t="s">
        <v>333</v>
      </c>
      <c r="F881" s="73" t="str">
        <f>LOOKUP(E881,K!$A$1:$B$19)</f>
        <v>Ülenurme vald</v>
      </c>
      <c r="G881" s="74" t="str">
        <f t="shared" si="77"/>
        <v>PP-951A</v>
      </c>
      <c r="H881" s="72" t="s">
        <v>11</v>
      </c>
      <c r="I881" s="70" t="s">
        <v>5265</v>
      </c>
      <c r="J881" s="75" t="s">
        <v>5266</v>
      </c>
      <c r="K881" s="75" t="s">
        <v>5267</v>
      </c>
      <c r="L881" s="90" t="str">
        <f t="shared" si="73"/>
        <v>19</v>
      </c>
      <c r="M881" s="52">
        <v>1973</v>
      </c>
      <c r="N881" s="52">
        <v>49</v>
      </c>
      <c r="P881" s="52"/>
      <c r="Q881" s="52"/>
      <c r="R881" s="52"/>
      <c r="S881" s="52"/>
      <c r="T881" s="52"/>
      <c r="U881" s="52"/>
      <c r="V881" s="52"/>
      <c r="W881" s="52"/>
      <c r="X881" s="52"/>
      <c r="Y881" s="52"/>
      <c r="Z881" s="52"/>
      <c r="AA881" s="52"/>
      <c r="AB881" s="52"/>
      <c r="AC881" s="52"/>
      <c r="AD881" s="52"/>
      <c r="AE881" s="52"/>
      <c r="AF881" s="52"/>
      <c r="AG881" s="52"/>
      <c r="AH881" s="52"/>
      <c r="AI881" s="52"/>
      <c r="AJ881" s="52"/>
      <c r="AK881" s="52"/>
      <c r="AL881" s="52"/>
      <c r="AM881" s="52"/>
      <c r="AN881" s="52"/>
      <c r="AO881" s="52"/>
      <c r="AP881" s="52"/>
      <c r="AQ881" s="52"/>
      <c r="AR881" s="52"/>
      <c r="AS881" s="52"/>
    </row>
    <row r="882" spans="1:45" customFormat="1" ht="12.75" customHeight="1" x14ac:dyDescent="0.2">
      <c r="A882" s="69" t="str">
        <f t="shared" si="76"/>
        <v>19-27</v>
      </c>
      <c r="B882" s="52">
        <v>27</v>
      </c>
      <c r="C882" s="76">
        <v>3</v>
      </c>
      <c r="D882" s="71" t="str">
        <f>IF(C882=1,K!$D$1,IF(C882=2,K!$D$2,IF(C882=3,K!$D$3,IF(C882=4,K!$D$4,IF(C882=5,K!$D$5,IF(C882=6,K!$D$6,IF(C882=7,K!$D$7,IF(C882=8,K!$D$8))))))))</f>
        <v>Vihmutus</v>
      </c>
      <c r="E882" s="72" t="s">
        <v>333</v>
      </c>
      <c r="F882" s="73" t="str">
        <f>LOOKUP(E882,K!$A$1:$B$19)</f>
        <v>Ülenurme vald</v>
      </c>
      <c r="G882" s="74" t="str">
        <f t="shared" si="77"/>
        <v>PP-951B</v>
      </c>
      <c r="H882" s="72" t="s">
        <v>11</v>
      </c>
      <c r="I882" s="70" t="s">
        <v>5268</v>
      </c>
      <c r="J882" s="75" t="s">
        <v>5269</v>
      </c>
      <c r="K882" s="75" t="s">
        <v>5267</v>
      </c>
      <c r="L882" s="90" t="str">
        <f t="shared" si="73"/>
        <v>19</v>
      </c>
      <c r="M882" s="52">
        <v>1971</v>
      </c>
      <c r="N882" s="52">
        <v>1</v>
      </c>
      <c r="P882" s="52"/>
      <c r="Q882" s="52"/>
      <c r="R882" s="52"/>
      <c r="S882" s="52"/>
      <c r="T882" s="52"/>
      <c r="U882" s="52"/>
      <c r="V882" s="52"/>
      <c r="W882" s="52"/>
      <c r="X882" s="52"/>
      <c r="Y882" s="52"/>
      <c r="Z882" s="52"/>
      <c r="AA882" s="52"/>
      <c r="AB882" s="52"/>
      <c r="AC882" s="52"/>
      <c r="AD882" s="52"/>
      <c r="AE882" s="52"/>
      <c r="AF882" s="52"/>
      <c r="AG882" s="52"/>
      <c r="AH882" s="52"/>
      <c r="AI882" s="52"/>
      <c r="AJ882" s="52"/>
      <c r="AK882" s="52"/>
      <c r="AL882" s="52"/>
      <c r="AM882" s="52"/>
      <c r="AN882" s="52"/>
      <c r="AO882" s="52"/>
      <c r="AP882" s="52"/>
      <c r="AQ882" s="52"/>
      <c r="AR882" s="52"/>
      <c r="AS882" s="52"/>
    </row>
    <row r="883" spans="1:45" customFormat="1" ht="12.75" customHeight="1" x14ac:dyDescent="0.2">
      <c r="A883" s="24" t="str">
        <f t="shared" si="76"/>
        <v>01-27</v>
      </c>
      <c r="B883">
        <v>27</v>
      </c>
      <c r="C883" s="14">
        <v>1</v>
      </c>
      <c r="D883" s="71" t="str">
        <f>IF(C883=1,K!$D$1,IF(C883=2,K!$D$2,IF(C883=3,K!$D$3,IF(C883=4,K!$D$4,IF(C883=5,K!$D$5,IF(C883=6,K!$D$6,IF(C883=7,K!$D$7,IF(C883=8,K!$D$8))))))))</f>
        <v>Maaparandus</v>
      </c>
      <c r="E883" s="12" t="s">
        <v>291</v>
      </c>
      <c r="F883" s="18" t="str">
        <f>LOOKUP(E883,K!$A$1:$B$19)</f>
        <v>Alatskivi vald</v>
      </c>
      <c r="G883" s="16" t="str">
        <f t="shared" si="77"/>
        <v>PP-1127</v>
      </c>
      <c r="H883" s="12" t="s">
        <v>11</v>
      </c>
      <c r="I883" s="14">
        <v>1127</v>
      </c>
      <c r="J883" s="1" t="s">
        <v>1831</v>
      </c>
      <c r="K883" s="1" t="s">
        <v>1830</v>
      </c>
      <c r="L883" s="91" t="str">
        <f t="shared" si="73"/>
        <v>01</v>
      </c>
      <c r="M883">
        <v>1975</v>
      </c>
      <c r="N883">
        <v>11</v>
      </c>
      <c r="P883">
        <v>77130</v>
      </c>
      <c r="Q883">
        <v>4</v>
      </c>
    </row>
    <row r="884" spans="1:45" customFormat="1" ht="12.75" customHeight="1" x14ac:dyDescent="0.2">
      <c r="A884" s="24" t="str">
        <f t="shared" si="76"/>
        <v>03-27</v>
      </c>
      <c r="B884">
        <v>27</v>
      </c>
      <c r="C884" s="14">
        <v>1</v>
      </c>
      <c r="D884" s="71" t="str">
        <f>IF(C884=1,K!$D$1,IF(C884=2,K!$D$2,IF(C884=3,K!$D$3,IF(C884=4,K!$D$4,IF(C884=5,K!$D$5,IF(C884=6,K!$D$6,IF(C884=7,K!$D$7,IF(C884=8,K!$D$8))))))))</f>
        <v>Maaparandus</v>
      </c>
      <c r="E884" s="12" t="s">
        <v>317</v>
      </c>
      <c r="F884" s="18" t="str">
        <f>LOOKUP(E884,K!$A$1:$B$19)</f>
        <v>Kambja vald</v>
      </c>
      <c r="G884" s="16" t="str">
        <f t="shared" si="77"/>
        <v>PP-220</v>
      </c>
      <c r="H884" s="12" t="s">
        <v>11</v>
      </c>
      <c r="I884" s="14">
        <v>220</v>
      </c>
      <c r="J884" s="1" t="s">
        <v>2248</v>
      </c>
      <c r="K884" s="1" t="s">
        <v>1883</v>
      </c>
      <c r="L884" s="91" t="str">
        <f t="shared" si="73"/>
        <v>03</v>
      </c>
      <c r="M884">
        <v>1961</v>
      </c>
      <c r="N884">
        <v>13</v>
      </c>
      <c r="P884" t="s">
        <v>4592</v>
      </c>
    </row>
    <row r="885" spans="1:45" customFormat="1" ht="25.5" customHeight="1" x14ac:dyDescent="0.2">
      <c r="A885" s="24" t="str">
        <f t="shared" si="76"/>
        <v>17-27</v>
      </c>
      <c r="B885">
        <v>27</v>
      </c>
      <c r="C885" s="14">
        <v>1</v>
      </c>
      <c r="D885" s="71" t="str">
        <f>IF(C885=1,K!$D$1,IF(C885=2,K!$D$2,IF(C885=3,K!$D$3,IF(C885=4,K!$D$4,IF(C885=5,K!$D$5,IF(C885=6,K!$D$6,IF(C885=7,K!$D$7,IF(C885=8,K!$D$8))))))))</f>
        <v>Maaparandus</v>
      </c>
      <c r="E885" s="12" t="s">
        <v>331</v>
      </c>
      <c r="F885" s="18" t="str">
        <f>LOOKUP(E885,K!$A$1:$B$19)</f>
        <v xml:space="preserve">Vara vald </v>
      </c>
      <c r="G885" s="16" t="str">
        <f t="shared" si="77"/>
        <v>PP-758</v>
      </c>
      <c r="H885" s="12" t="s">
        <v>11</v>
      </c>
      <c r="I885" s="14">
        <v>758</v>
      </c>
      <c r="J885" s="26" t="s">
        <v>5009</v>
      </c>
      <c r="K885" s="26" t="s">
        <v>5006</v>
      </c>
      <c r="L885" s="91" t="str">
        <f t="shared" si="73"/>
        <v>17</v>
      </c>
      <c r="M885">
        <v>1969</v>
      </c>
      <c r="N885">
        <v>10</v>
      </c>
    </row>
    <row r="886" spans="1:45" customFormat="1" ht="12.75" customHeight="1" x14ac:dyDescent="0.2">
      <c r="A886" s="24" t="str">
        <f t="shared" si="76"/>
        <v>17-27</v>
      </c>
      <c r="B886">
        <v>27</v>
      </c>
      <c r="C886" s="14">
        <v>1</v>
      </c>
      <c r="D886" s="71" t="str">
        <f>IF(C886=1,K!$D$1,IF(C886=2,K!$D$2,IF(C886=3,K!$D$3,IF(C886=4,K!$D$4,IF(C886=5,K!$D$5,IF(C886=6,K!$D$6,IF(C886=7,K!$D$7,IF(C886=8,K!$D$8))))))))</f>
        <v>Maaparandus</v>
      </c>
      <c r="E886" s="12" t="s">
        <v>331</v>
      </c>
      <c r="F886" s="18" t="str">
        <f>LOOKUP(E886,K!$A$1:$B$19)</f>
        <v xml:space="preserve">Vara vald </v>
      </c>
      <c r="G886" s="16" t="str">
        <f t="shared" si="77"/>
        <v>PP-759</v>
      </c>
      <c r="H886" s="12" t="s">
        <v>11</v>
      </c>
      <c r="I886" s="14">
        <v>759</v>
      </c>
      <c r="J886" s="26" t="s">
        <v>5010</v>
      </c>
      <c r="K886" s="26" t="s">
        <v>5006</v>
      </c>
      <c r="L886" s="91" t="str">
        <f t="shared" si="73"/>
        <v>17</v>
      </c>
      <c r="M886">
        <v>1976</v>
      </c>
      <c r="N886">
        <v>5</v>
      </c>
      <c r="O886">
        <v>1</v>
      </c>
      <c r="P886" t="s">
        <v>194</v>
      </c>
    </row>
    <row r="887" spans="1:45" customFormat="1" ht="25.5" x14ac:dyDescent="0.2">
      <c r="A887" s="24" t="str">
        <f t="shared" si="76"/>
        <v>03-27</v>
      </c>
      <c r="B887">
        <v>27</v>
      </c>
      <c r="C887" s="14">
        <v>1</v>
      </c>
      <c r="D887" s="71" t="str">
        <f>IF(C887=1,K!$D$1,IF(C887=2,K!$D$2,IF(C887=3,K!$D$3,IF(C887=4,K!$D$4,IF(C887=5,K!$D$5,IF(C887=6,K!$D$6,IF(C887=7,K!$D$7,IF(C887=8,K!$D$8))))))))</f>
        <v>Maaparandus</v>
      </c>
      <c r="E887" s="12" t="s">
        <v>317</v>
      </c>
      <c r="F887" s="18" t="str">
        <f>LOOKUP(E887,K!$A$1:$B$19)</f>
        <v>Kambja vald</v>
      </c>
      <c r="G887" s="16" t="str">
        <f t="shared" si="77"/>
        <v>PP-220 u</v>
      </c>
      <c r="H887" s="12" t="s">
        <v>11</v>
      </c>
      <c r="I887" s="14" t="s">
        <v>2249</v>
      </c>
      <c r="J887" s="1" t="s">
        <v>2250</v>
      </c>
      <c r="K887" s="1" t="s">
        <v>1883</v>
      </c>
      <c r="L887" s="91" t="str">
        <f t="shared" si="73"/>
        <v>03</v>
      </c>
      <c r="M887">
        <v>1963</v>
      </c>
      <c r="N887">
        <v>2</v>
      </c>
      <c r="O887">
        <v>1</v>
      </c>
      <c r="P887" t="s">
        <v>1012</v>
      </c>
    </row>
    <row r="888" spans="1:45" customFormat="1" ht="12.75" customHeight="1" x14ac:dyDescent="0.2">
      <c r="A888" s="24" t="str">
        <f t="shared" si="76"/>
        <v>03-27</v>
      </c>
      <c r="B888">
        <v>27</v>
      </c>
      <c r="C888" s="14">
        <v>1</v>
      </c>
      <c r="D888" s="71" t="str">
        <f>IF(C888=1,K!$D$1,IF(C888=2,K!$D$2,IF(C888=3,K!$D$3,IF(C888=4,K!$D$4,IF(C888=5,K!$D$5,IF(C888=6,K!$D$6,IF(C888=7,K!$D$7,IF(C888=8,K!$D$8))))))))</f>
        <v>Maaparandus</v>
      </c>
      <c r="E888" s="12" t="s">
        <v>317</v>
      </c>
      <c r="F888" s="18" t="str">
        <f>LOOKUP(E888,K!$A$1:$B$19)</f>
        <v>Kambja vald</v>
      </c>
      <c r="G888" s="16" t="str">
        <f t="shared" si="77"/>
        <v>PP-102</v>
      </c>
      <c r="H888" s="12" t="s">
        <v>11</v>
      </c>
      <c r="I888" s="14">
        <v>102</v>
      </c>
      <c r="J888" s="1" t="s">
        <v>1041</v>
      </c>
      <c r="K888" s="1" t="s">
        <v>1883</v>
      </c>
      <c r="L888" s="91" t="str">
        <f t="shared" si="73"/>
        <v>03</v>
      </c>
      <c r="M888">
        <v>1958</v>
      </c>
      <c r="N888">
        <v>3</v>
      </c>
    </row>
    <row r="889" spans="1:45" customFormat="1" ht="12.75" customHeight="1" x14ac:dyDescent="0.2">
      <c r="A889" s="24" t="str">
        <f t="shared" si="76"/>
        <v>03-27</v>
      </c>
      <c r="B889">
        <v>27</v>
      </c>
      <c r="C889" s="14">
        <v>1</v>
      </c>
      <c r="D889" s="71" t="str">
        <f>IF(C889=1,K!$D$1,IF(C889=2,K!$D$2,IF(C889=3,K!$D$3,IF(C889=4,K!$D$4,IF(C889=5,K!$D$5,IF(C889=6,K!$D$6,IF(C889=7,K!$D$7,IF(C889=8,K!$D$8))))))))</f>
        <v>Maaparandus</v>
      </c>
      <c r="E889" s="12" t="s">
        <v>317</v>
      </c>
      <c r="F889" s="18" t="str">
        <f>LOOKUP(E889,K!$A$1:$B$19)</f>
        <v>Kambja vald</v>
      </c>
      <c r="G889" s="16" t="str">
        <f t="shared" si="77"/>
        <v>PP-174</v>
      </c>
      <c r="H889" s="12" t="s">
        <v>11</v>
      </c>
      <c r="I889" s="14">
        <v>174</v>
      </c>
      <c r="J889" s="1" t="s">
        <v>2247</v>
      </c>
      <c r="K889" s="1" t="s">
        <v>1883</v>
      </c>
      <c r="L889" s="91" t="str">
        <f t="shared" ref="L889:L943" si="78">E889</f>
        <v>03</v>
      </c>
      <c r="M889">
        <v>1960</v>
      </c>
      <c r="N889">
        <v>5</v>
      </c>
    </row>
    <row r="890" spans="1:45" customFormat="1" ht="12.75" customHeight="1" x14ac:dyDescent="0.2">
      <c r="A890" s="24" t="str">
        <f t="shared" si="76"/>
        <v>04-27</v>
      </c>
      <c r="B890">
        <v>27</v>
      </c>
      <c r="C890" s="14">
        <v>1</v>
      </c>
      <c r="D890" s="71" t="str">
        <f>IF(C890=1,K!$D$1,IF(C890=2,K!$D$2,IF(C890=3,K!$D$3,IF(C890=4,K!$D$4,IF(C890=5,K!$D$5,IF(C890=6,K!$D$6,IF(C890=7,K!$D$7,IF(C890=8,K!$D$8))))))))</f>
        <v>Maaparandus</v>
      </c>
      <c r="E890" s="12" t="s">
        <v>318</v>
      </c>
      <c r="F890" s="18" t="str">
        <f>LOOKUP(E890,K!$A$1:$B$19)</f>
        <v>Konguta vald</v>
      </c>
      <c r="G890" s="16" t="str">
        <f t="shared" si="77"/>
        <v>PP-131</v>
      </c>
      <c r="H890" s="12" t="s">
        <v>11</v>
      </c>
      <c r="I890" s="14">
        <v>131</v>
      </c>
      <c r="J890" s="1" t="s">
        <v>3484</v>
      </c>
      <c r="K890" s="1" t="s">
        <v>3485</v>
      </c>
      <c r="L890" s="91" t="str">
        <f t="shared" si="78"/>
        <v>04</v>
      </c>
      <c r="M890">
        <v>1959</v>
      </c>
      <c r="N890">
        <v>3</v>
      </c>
    </row>
    <row r="891" spans="1:45" customFormat="1" ht="12.75" customHeight="1" x14ac:dyDescent="0.2">
      <c r="A891" s="24" t="str">
        <f t="shared" si="76"/>
        <v>03-27</v>
      </c>
      <c r="B891">
        <v>27</v>
      </c>
      <c r="C891" s="14">
        <v>1</v>
      </c>
      <c r="D891" s="71" t="str">
        <f>IF(C891=1,K!$D$1,IF(C891=2,K!$D$2,IF(C891=3,K!$D$3,IF(C891=4,K!$D$4,IF(C891=5,K!$D$5,IF(C891=6,K!$D$6,IF(C891=7,K!$D$7,IF(C891=8,K!$D$8))))))))</f>
        <v>Maaparandus</v>
      </c>
      <c r="E891" s="12" t="s">
        <v>317</v>
      </c>
      <c r="F891" s="18" t="str">
        <f>LOOKUP(E891,K!$A$1:$B$19)</f>
        <v>Kambja vald</v>
      </c>
      <c r="G891" s="16" t="str">
        <f t="shared" si="77"/>
        <v>PP-481</v>
      </c>
      <c r="H891" s="12" t="s">
        <v>11</v>
      </c>
      <c r="I891" s="14">
        <v>481</v>
      </c>
      <c r="J891" s="1" t="s">
        <v>2251</v>
      </c>
      <c r="K891" s="1" t="s">
        <v>1883</v>
      </c>
      <c r="L891" s="91" t="str">
        <f t="shared" si="78"/>
        <v>03</v>
      </c>
      <c r="M891">
        <v>1965</v>
      </c>
      <c r="N891">
        <v>4</v>
      </c>
    </row>
    <row r="892" spans="1:45" customFormat="1" ht="12.75" customHeight="1" x14ac:dyDescent="0.2">
      <c r="A892" s="24" t="str">
        <f t="shared" si="76"/>
        <v>06-27</v>
      </c>
      <c r="B892">
        <v>27</v>
      </c>
      <c r="C892" s="14">
        <v>1</v>
      </c>
      <c r="D892" s="71" t="str">
        <f>IF(C892=1,K!$D$1,IF(C892=2,K!$D$2,IF(C892=3,K!$D$3,IF(C892=4,K!$D$4,IF(C892=5,K!$D$5,IF(C892=6,K!$D$6,IF(C892=7,K!$D$7,IF(C892=8,K!$D$8))))))))</f>
        <v>Maaparandus</v>
      </c>
      <c r="E892" s="12" t="s">
        <v>320</v>
      </c>
      <c r="F892" s="18" t="str">
        <f>LOOKUP(E892,K!$A$1:$B$19)</f>
        <v>Luunja vald</v>
      </c>
      <c r="G892" s="16" t="str">
        <f t="shared" si="77"/>
        <v>PP-1528</v>
      </c>
      <c r="H892" s="12" t="s">
        <v>11</v>
      </c>
      <c r="I892" s="14">
        <v>1528</v>
      </c>
      <c r="J892" s="1" t="s">
        <v>3124</v>
      </c>
      <c r="K892" s="1" t="s">
        <v>3107</v>
      </c>
      <c r="L892" s="91" t="str">
        <f t="shared" si="78"/>
        <v>06</v>
      </c>
      <c r="M892">
        <v>1986</v>
      </c>
      <c r="N892">
        <v>39</v>
      </c>
    </row>
    <row r="893" spans="1:45" customFormat="1" ht="25.5" customHeight="1" x14ac:dyDescent="0.2">
      <c r="A893" s="24" t="str">
        <f t="shared" si="76"/>
        <v>02-27</v>
      </c>
      <c r="B893">
        <v>27</v>
      </c>
      <c r="C893" s="14">
        <v>1</v>
      </c>
      <c r="D893" s="71" t="str">
        <f>IF(C893=1,K!$D$1,IF(C893=2,K!$D$2,IF(C893=3,K!$D$3,IF(C893=4,K!$D$4,IF(C893=5,K!$D$5,IF(C893=6,K!$D$6,IF(C893=7,K!$D$7,IF(C893=8,K!$D$8))))))))</f>
        <v>Maaparandus</v>
      </c>
      <c r="E893" s="12" t="s">
        <v>294</v>
      </c>
      <c r="F893" s="18" t="str">
        <f>LOOKUP(E893,K!$A$1:$B$19)</f>
        <v>Haaslava vald</v>
      </c>
      <c r="G893" s="16" t="str">
        <f t="shared" si="77"/>
        <v>PP-148</v>
      </c>
      <c r="H893" s="12" t="s">
        <v>11</v>
      </c>
      <c r="I893" s="14">
        <v>148</v>
      </c>
      <c r="J893" s="1" t="s">
        <v>1544</v>
      </c>
      <c r="K893" s="1" t="s">
        <v>2896</v>
      </c>
      <c r="L893" s="91" t="str">
        <f t="shared" si="78"/>
        <v>02</v>
      </c>
      <c r="M893">
        <v>1960</v>
      </c>
      <c r="N893">
        <v>9</v>
      </c>
      <c r="O893">
        <v>1</v>
      </c>
      <c r="P893" t="s">
        <v>1012</v>
      </c>
    </row>
    <row r="894" spans="1:45" customFormat="1" ht="12.75" customHeight="1" x14ac:dyDescent="0.2">
      <c r="A894" s="24" t="str">
        <f t="shared" si="76"/>
        <v>14-27</v>
      </c>
      <c r="B894">
        <v>27</v>
      </c>
      <c r="C894" s="14">
        <v>1</v>
      </c>
      <c r="D894" s="71" t="str">
        <f>IF(C894=1,K!$D$1,IF(C894=2,K!$D$2,IF(C894=3,K!$D$3,IF(C894=4,K!$D$4,IF(C894=5,K!$D$5,IF(C894=6,K!$D$6,IF(C894=7,K!$D$7,IF(C894=8,K!$D$8))))))))</f>
        <v>Maaparandus</v>
      </c>
      <c r="E894" s="12" t="s">
        <v>328</v>
      </c>
      <c r="F894" s="18" t="str">
        <f>LOOKUP(E894,K!$A$1:$B$19)</f>
        <v>Rõngu vald</v>
      </c>
      <c r="G894" s="16" t="str">
        <f t="shared" si="77"/>
        <v>PP-535</v>
      </c>
      <c r="H894" s="12" t="s">
        <v>11</v>
      </c>
      <c r="I894" s="14">
        <v>535</v>
      </c>
      <c r="J894" s="1" t="s">
        <v>3535</v>
      </c>
      <c r="K894" s="1" t="s">
        <v>3536</v>
      </c>
      <c r="L894" s="91" t="str">
        <f t="shared" si="78"/>
        <v>14</v>
      </c>
      <c r="M894">
        <v>1966</v>
      </c>
      <c r="N894">
        <v>3</v>
      </c>
      <c r="O894">
        <v>1</v>
      </c>
      <c r="P894" t="s">
        <v>1012</v>
      </c>
    </row>
    <row r="895" spans="1:45" customFormat="1" ht="25.5" customHeight="1" x14ac:dyDescent="0.2">
      <c r="A895" s="24" t="str">
        <f t="shared" si="76"/>
        <v>14-27</v>
      </c>
      <c r="B895">
        <v>27</v>
      </c>
      <c r="C895" s="14">
        <v>5</v>
      </c>
      <c r="D895" s="71" t="str">
        <f>IF(C895=1,K!$D$1,IF(C895=2,K!$D$2,IF(C895=3,K!$D$3,IF(C895=4,K!$D$4,IF(C895=5,K!$D$5,IF(C895=6,K!$D$6,IF(C895=7,K!$D$7,IF(C895=8,K!$D$8))))))))</f>
        <v>Muud maap.ehit.projektid</v>
      </c>
      <c r="E895" s="12" t="s">
        <v>328</v>
      </c>
      <c r="F895" s="18" t="str">
        <f>LOOKUP(E895,K!$A$1:$B$19)</f>
        <v>Rõngu vald</v>
      </c>
      <c r="G895" s="16" t="str">
        <f t="shared" si="77"/>
        <v>PP-591</v>
      </c>
      <c r="H895" s="12" t="s">
        <v>11</v>
      </c>
      <c r="I895" s="14">
        <v>591</v>
      </c>
      <c r="J895" s="1" t="s">
        <v>3539</v>
      </c>
      <c r="K895" s="1" t="s">
        <v>3536</v>
      </c>
      <c r="L895" s="91" t="str">
        <f t="shared" si="78"/>
        <v>14</v>
      </c>
      <c r="M895">
        <v>1967</v>
      </c>
      <c r="N895">
        <v>2</v>
      </c>
    </row>
    <row r="896" spans="1:45" customFormat="1" ht="12.75" customHeight="1" x14ac:dyDescent="0.2">
      <c r="A896" s="24" t="str">
        <f t="shared" si="76"/>
        <v>14-27</v>
      </c>
      <c r="B896">
        <v>27</v>
      </c>
      <c r="C896" s="14">
        <v>6</v>
      </c>
      <c r="D896" s="71" t="str">
        <f>IF(C896=1,K!$D$1,IF(C896=2,K!$D$2,IF(C896=3,K!$D$3,IF(C896=4,K!$D$4,IF(C896=5,K!$D$5,IF(C896=6,K!$D$6,IF(C896=7,K!$D$7,IF(C896=8,K!$D$8))))))))</f>
        <v>Kultuurtehnikaprojektid</v>
      </c>
      <c r="E896" s="12" t="s">
        <v>328</v>
      </c>
      <c r="F896" s="18" t="str">
        <f>LOOKUP(E896,K!$A$1:$B$19)</f>
        <v>Rõngu vald</v>
      </c>
      <c r="G896" s="16" t="str">
        <f t="shared" si="77"/>
        <v>MV-1597</v>
      </c>
      <c r="H896" s="12" t="s">
        <v>32</v>
      </c>
      <c r="I896" s="14">
        <v>1597</v>
      </c>
      <c r="J896" s="1" t="s">
        <v>3546</v>
      </c>
      <c r="K896" s="1" t="s">
        <v>3536</v>
      </c>
      <c r="L896" s="91" t="str">
        <f t="shared" si="78"/>
        <v>14</v>
      </c>
      <c r="M896">
        <v>1985</v>
      </c>
      <c r="N896">
        <v>3</v>
      </c>
    </row>
    <row r="897" spans="1:45" ht="12.75" customHeight="1" x14ac:dyDescent="0.2">
      <c r="A897" s="24" t="str">
        <f t="shared" si="76"/>
        <v>04-27</v>
      </c>
      <c r="B897">
        <v>27</v>
      </c>
      <c r="C897" s="14">
        <v>1</v>
      </c>
      <c r="D897" s="71" t="str">
        <f>IF(C897=1,K!$D$1,IF(C897=2,K!$D$2,IF(C897=3,K!$D$3,IF(C897=4,K!$D$4,IF(C897=5,K!$D$5,IF(C897=6,K!$D$6,IF(C897=7,K!$D$7,IF(C897=8,K!$D$8))))))))</f>
        <v>Maaparandus</v>
      </c>
      <c r="E897" s="12" t="s">
        <v>318</v>
      </c>
      <c r="F897" s="18" t="str">
        <f>LOOKUP(E897,K!$A$1:$B$19)</f>
        <v>Konguta vald</v>
      </c>
      <c r="G897" s="16" t="str">
        <f t="shared" si="77"/>
        <v>MV-282</v>
      </c>
      <c r="H897" s="12" t="s">
        <v>32</v>
      </c>
      <c r="I897" s="14">
        <v>282</v>
      </c>
      <c r="J897" s="1" t="s">
        <v>116</v>
      </c>
      <c r="K897" s="1" t="s">
        <v>3485</v>
      </c>
      <c r="L897" s="91" t="str">
        <f t="shared" si="78"/>
        <v>04</v>
      </c>
      <c r="M897">
        <v>1962</v>
      </c>
      <c r="N897">
        <v>1</v>
      </c>
      <c r="P897"/>
      <c r="Q897"/>
      <c r="R897"/>
      <c r="S897"/>
      <c r="T897"/>
      <c r="U897"/>
      <c r="V897"/>
      <c r="W897"/>
      <c r="X897"/>
      <c r="Y897"/>
      <c r="Z897"/>
      <c r="AA897"/>
      <c r="AB897"/>
      <c r="AC897"/>
      <c r="AD897"/>
      <c r="AE897"/>
      <c r="AF897"/>
      <c r="AG897"/>
      <c r="AH897"/>
      <c r="AI897"/>
      <c r="AJ897"/>
      <c r="AK897"/>
      <c r="AL897"/>
      <c r="AM897"/>
      <c r="AN897"/>
      <c r="AO897"/>
      <c r="AP897"/>
      <c r="AQ897"/>
      <c r="AR897"/>
      <c r="AS897"/>
    </row>
    <row r="898" spans="1:45" ht="12.75" customHeight="1" x14ac:dyDescent="0.2">
      <c r="A898" s="24" t="str">
        <f t="shared" si="76"/>
        <v>03-27</v>
      </c>
      <c r="B898">
        <v>27</v>
      </c>
      <c r="C898" s="14">
        <v>6</v>
      </c>
      <c r="D898" s="71" t="str">
        <f>IF(C898=1,K!$D$1,IF(C898=2,K!$D$2,IF(C898=3,K!$D$3,IF(C898=4,K!$D$4,IF(C898=5,K!$D$5,IF(C898=6,K!$D$6,IF(C898=7,K!$D$7,IF(C898=8,K!$D$8))))))))</f>
        <v>Kultuurtehnikaprojektid</v>
      </c>
      <c r="E898" s="12" t="s">
        <v>317</v>
      </c>
      <c r="F898" s="18" t="str">
        <f>LOOKUP(E898,K!$A$1:$B$19)</f>
        <v>Kambja vald</v>
      </c>
      <c r="G898" s="16" t="str">
        <f t="shared" si="77"/>
        <v>MV-1728</v>
      </c>
      <c r="H898" s="12" t="s">
        <v>32</v>
      </c>
      <c r="I898" s="14">
        <v>1728</v>
      </c>
      <c r="J898" s="1" t="s">
        <v>2253</v>
      </c>
      <c r="K898" s="1" t="s">
        <v>1883</v>
      </c>
      <c r="L898" s="91" t="str">
        <f t="shared" si="78"/>
        <v>03</v>
      </c>
      <c r="M898">
        <v>1987</v>
      </c>
      <c r="N898">
        <v>3</v>
      </c>
      <c r="P898"/>
      <c r="Q898"/>
      <c r="R898"/>
      <c r="S898"/>
      <c r="T898"/>
      <c r="U898"/>
      <c r="V898"/>
      <c r="W898"/>
      <c r="X898"/>
      <c r="Y898"/>
      <c r="Z898"/>
      <c r="AA898"/>
      <c r="AB898"/>
      <c r="AC898"/>
      <c r="AD898"/>
      <c r="AE898"/>
      <c r="AF898"/>
      <c r="AG898"/>
      <c r="AH898"/>
      <c r="AI898"/>
      <c r="AJ898"/>
      <c r="AK898"/>
      <c r="AL898"/>
      <c r="AM898"/>
      <c r="AN898"/>
      <c r="AO898"/>
      <c r="AP898"/>
      <c r="AQ898"/>
      <c r="AR898"/>
      <c r="AS898"/>
    </row>
    <row r="899" spans="1:45" ht="12.75" customHeight="1" x14ac:dyDescent="0.2">
      <c r="A899" s="24" t="str">
        <f t="shared" si="76"/>
        <v>01-27</v>
      </c>
      <c r="B899">
        <v>27</v>
      </c>
      <c r="C899" s="14">
        <v>1</v>
      </c>
      <c r="D899" s="71" t="str">
        <f>IF(C899=1,K!$D$1,IF(C899=2,K!$D$2,IF(C899=3,K!$D$3,IF(C899=4,K!$D$4,IF(C899=5,K!$D$5,IF(C899=6,K!$D$6,IF(C899=7,K!$D$7,IF(C899=8,K!$D$8))))))))</f>
        <v>Maaparandus</v>
      </c>
      <c r="E899" s="12" t="s">
        <v>291</v>
      </c>
      <c r="F899" s="18" t="str">
        <f>LOOKUP(E899,K!$A$1:$B$19)</f>
        <v>Alatskivi vald</v>
      </c>
      <c r="G899" s="16" t="str">
        <f t="shared" si="77"/>
        <v>MS-66</v>
      </c>
      <c r="H899" s="12" t="s">
        <v>1650</v>
      </c>
      <c r="I899" s="14" t="s">
        <v>1832</v>
      </c>
      <c r="J899" s="1" t="s">
        <v>1833</v>
      </c>
      <c r="K899" s="1" t="s">
        <v>1830</v>
      </c>
      <c r="L899" s="91" t="str">
        <f t="shared" si="78"/>
        <v>01</v>
      </c>
      <c r="M899">
        <v>1981</v>
      </c>
      <c r="N899">
        <v>1</v>
      </c>
      <c r="O899">
        <v>1</v>
      </c>
      <c r="P899" t="s">
        <v>979</v>
      </c>
      <c r="Q899"/>
      <c r="R899"/>
      <c r="S899"/>
      <c r="T899"/>
      <c r="U899"/>
      <c r="V899"/>
      <c r="W899"/>
      <c r="X899"/>
      <c r="Y899"/>
      <c r="Z899"/>
      <c r="AA899"/>
      <c r="AB899"/>
      <c r="AC899"/>
      <c r="AD899"/>
      <c r="AE899"/>
      <c r="AF899"/>
      <c r="AG899"/>
      <c r="AH899"/>
      <c r="AI899"/>
      <c r="AJ899"/>
      <c r="AK899"/>
      <c r="AL899"/>
      <c r="AM899"/>
      <c r="AN899"/>
      <c r="AO899"/>
      <c r="AP899"/>
      <c r="AQ899"/>
      <c r="AR899"/>
      <c r="AS899"/>
    </row>
    <row r="900" spans="1:45" ht="25.5" customHeight="1" x14ac:dyDescent="0.2">
      <c r="A900" s="24" t="str">
        <f t="shared" si="76"/>
        <v>02-27</v>
      </c>
      <c r="B900">
        <v>27</v>
      </c>
      <c r="C900" s="9">
        <v>5</v>
      </c>
      <c r="D900" s="71" t="str">
        <f>IF(C900=1,K!$D$1,IF(C900=2,K!$D$2,IF(C900=3,K!$D$3,IF(C900=4,K!$D$4,IF(C900=5,K!$D$5,IF(C900=6,K!$D$6,IF(C900=7,K!$D$7,IF(C900=8,K!$D$8))))))))</f>
        <v>Muud maap.ehit.projektid</v>
      </c>
      <c r="E900" s="12" t="s">
        <v>294</v>
      </c>
      <c r="F900" s="18" t="str">
        <f>LOOKUP(E900,K!$A$1:$B$19)</f>
        <v>Haaslava vald</v>
      </c>
      <c r="G900" s="16" t="str">
        <f t="shared" si="77"/>
        <v>U-26</v>
      </c>
      <c r="H900" s="12" t="s">
        <v>2527</v>
      </c>
      <c r="I900" s="14" t="s">
        <v>2897</v>
      </c>
      <c r="J900" s="1" t="s">
        <v>2898</v>
      </c>
      <c r="K900" s="1" t="s">
        <v>2899</v>
      </c>
      <c r="L900" s="91" t="str">
        <f t="shared" si="78"/>
        <v>02</v>
      </c>
      <c r="M900">
        <v>1980</v>
      </c>
      <c r="N900">
        <v>1</v>
      </c>
      <c r="O900">
        <v>1</v>
      </c>
      <c r="P900" t="s">
        <v>1014</v>
      </c>
      <c r="Q900"/>
      <c r="R900"/>
      <c r="S900"/>
      <c r="T900"/>
      <c r="U900"/>
      <c r="V900"/>
      <c r="W900"/>
      <c r="X900"/>
      <c r="Y900"/>
      <c r="Z900"/>
      <c r="AA900"/>
      <c r="AB900"/>
      <c r="AC900"/>
      <c r="AD900"/>
      <c r="AE900"/>
      <c r="AF900"/>
      <c r="AG900"/>
      <c r="AH900"/>
      <c r="AI900"/>
      <c r="AJ900"/>
      <c r="AK900"/>
      <c r="AL900"/>
      <c r="AM900"/>
      <c r="AN900"/>
      <c r="AO900"/>
      <c r="AP900"/>
      <c r="AQ900"/>
      <c r="AR900"/>
      <c r="AS900"/>
    </row>
    <row r="901" spans="1:45" customFormat="1" ht="25.5" customHeight="1" x14ac:dyDescent="0.2">
      <c r="A901" s="24" t="str">
        <f t="shared" si="76"/>
        <v>02-27</v>
      </c>
      <c r="B901">
        <v>27</v>
      </c>
      <c r="C901" s="9">
        <v>1</v>
      </c>
      <c r="D901" s="71" t="str">
        <f>IF(C901=1,K!$D$1,IF(C901=2,K!$D$2,IF(C901=3,K!$D$3,IF(C901=4,K!$D$4,IF(C901=5,K!$D$5,IF(C901=6,K!$D$6,IF(C901=7,K!$D$7,IF(C901=8,K!$D$8))))))))</f>
        <v>Maaparandus</v>
      </c>
      <c r="E901" s="12" t="s">
        <v>294</v>
      </c>
      <c r="F901" s="18" t="str">
        <f>LOOKUP(E901,K!$A$1:$B$19)</f>
        <v>Haaslava vald</v>
      </c>
      <c r="G901" s="16" t="str">
        <f t="shared" si="77"/>
        <v>P-284</v>
      </c>
      <c r="H901" s="12" t="s">
        <v>31</v>
      </c>
      <c r="I901" s="14" t="s">
        <v>2905</v>
      </c>
      <c r="J901" s="1" t="s">
        <v>2906</v>
      </c>
      <c r="K901" t="s">
        <v>2907</v>
      </c>
      <c r="L901" s="91" t="str">
        <f t="shared" si="78"/>
        <v>02</v>
      </c>
      <c r="M901">
        <v>1956</v>
      </c>
      <c r="N901">
        <v>4</v>
      </c>
    </row>
    <row r="902" spans="1:45" ht="12.75" customHeight="1" x14ac:dyDescent="0.2">
      <c r="A902" s="24" t="str">
        <f t="shared" si="76"/>
        <v>12-27</v>
      </c>
      <c r="B902">
        <v>27</v>
      </c>
      <c r="C902" s="9">
        <v>7</v>
      </c>
      <c r="D902" s="71" t="str">
        <f>IF(C902=1,K!$D$1,IF(C902=2,K!$D$2,IF(C902=3,K!$D$3,IF(C902=4,K!$D$4,IF(C902=5,K!$D$5,IF(C902=6,K!$D$6,IF(C902=7,K!$D$7,IF(C902=8,K!$D$8))))))))</f>
        <v>Ehitusgeoloogia aruanne</v>
      </c>
      <c r="E902" s="12" t="s">
        <v>326</v>
      </c>
      <c r="F902" s="18" t="str">
        <f>LOOKUP(E902,K!$A$1:$B$19)</f>
        <v>Puhja vald</v>
      </c>
      <c r="G902" s="16" t="str">
        <f t="shared" si="77"/>
        <v>PP-1454</v>
      </c>
      <c r="H902" s="12" t="s">
        <v>11</v>
      </c>
      <c r="I902" s="14" t="s">
        <v>3969</v>
      </c>
      <c r="J902" s="1" t="s">
        <v>3964</v>
      </c>
      <c r="K902" s="1" t="s">
        <v>3954</v>
      </c>
      <c r="L902" s="91" t="str">
        <f t="shared" si="78"/>
        <v>12</v>
      </c>
      <c r="M902">
        <v>1983</v>
      </c>
      <c r="N902">
        <v>22</v>
      </c>
      <c r="P902"/>
      <c r="Q902"/>
      <c r="R902"/>
      <c r="S902"/>
      <c r="T902"/>
      <c r="U902"/>
      <c r="V902"/>
      <c r="W902"/>
      <c r="X902"/>
      <c r="Y902"/>
      <c r="Z902"/>
      <c r="AA902"/>
      <c r="AB902"/>
      <c r="AC902"/>
      <c r="AD902"/>
      <c r="AE902"/>
      <c r="AF902"/>
      <c r="AG902"/>
      <c r="AH902"/>
      <c r="AI902"/>
      <c r="AJ902"/>
      <c r="AK902"/>
      <c r="AL902"/>
      <c r="AM902"/>
      <c r="AN902"/>
      <c r="AO902"/>
      <c r="AP902"/>
      <c r="AQ902"/>
      <c r="AR902"/>
      <c r="AS902"/>
    </row>
    <row r="903" spans="1:45" customFormat="1" ht="12.75" customHeight="1" x14ac:dyDescent="0.2">
      <c r="A903" s="24" t="str">
        <f t="shared" ref="A903:A934" si="79">CONCATENATE(E903,"-",B903)</f>
        <v>12-27</v>
      </c>
      <c r="B903">
        <v>27</v>
      </c>
      <c r="C903" s="9">
        <v>4</v>
      </c>
      <c r="D903" s="71" t="str">
        <f>IF(C903=1,K!$D$1,IF(C903=2,K!$D$2,IF(C903=3,K!$D$3,IF(C903=4,K!$D$4,IF(C903=5,K!$D$5,IF(C903=6,K!$D$6,IF(C903=7,K!$D$7,IF(C903=8,K!$D$8))))))))</f>
        <v>Polder</v>
      </c>
      <c r="E903" s="12" t="s">
        <v>326</v>
      </c>
      <c r="F903" s="18" t="str">
        <f>LOOKUP(E903,K!$A$1:$B$19)</f>
        <v>Puhja vald</v>
      </c>
      <c r="G903" s="16" t="str">
        <f t="shared" ref="G903:G934" si="80">CONCATENATE(H903,"-",I903)</f>
        <v>PP-1635</v>
      </c>
      <c r="H903" s="12" t="s">
        <v>11</v>
      </c>
      <c r="I903" s="14" t="s">
        <v>3970</v>
      </c>
      <c r="J903" s="1" t="s">
        <v>3971</v>
      </c>
      <c r="K903" s="1" t="s">
        <v>3954</v>
      </c>
      <c r="L903" s="91" t="str">
        <f t="shared" si="78"/>
        <v>12</v>
      </c>
      <c r="M903">
        <v>1989</v>
      </c>
      <c r="N903">
        <v>4</v>
      </c>
    </row>
    <row r="904" spans="1:45" customFormat="1" ht="12.75" customHeight="1" x14ac:dyDescent="0.2">
      <c r="A904" s="24" t="str">
        <f t="shared" si="79"/>
        <v>12-27</v>
      </c>
      <c r="B904">
        <v>27</v>
      </c>
      <c r="C904" s="9">
        <v>4</v>
      </c>
      <c r="D904" s="71" t="str">
        <f>IF(C904=1,K!$D$1,IF(C904=2,K!$D$2,IF(C904=3,K!$D$3,IF(C904=4,K!$D$4,IF(C904=5,K!$D$5,IF(C904=6,K!$D$6,IF(C904=7,K!$D$7,IF(C904=8,K!$D$8))))))))</f>
        <v>Polder</v>
      </c>
      <c r="E904" s="12" t="s">
        <v>326</v>
      </c>
      <c r="F904" s="18" t="str">
        <f>LOOKUP(E904,K!$A$1:$B$19)</f>
        <v>Puhja vald</v>
      </c>
      <c r="G904" s="16" t="str">
        <f t="shared" si="80"/>
        <v>PP-1451</v>
      </c>
      <c r="H904" s="12" t="s">
        <v>11</v>
      </c>
      <c r="I904" s="14" t="s">
        <v>3962</v>
      </c>
      <c r="J904" s="1" t="s">
        <v>3972</v>
      </c>
      <c r="K904" s="1" t="s">
        <v>3954</v>
      </c>
      <c r="L904" s="91" t="str">
        <f t="shared" si="78"/>
        <v>12</v>
      </c>
      <c r="M904">
        <v>1984</v>
      </c>
      <c r="N904">
        <v>30</v>
      </c>
      <c r="P904" t="s">
        <v>2576</v>
      </c>
    </row>
    <row r="905" spans="1:45" customFormat="1" ht="12.75" customHeight="1" x14ac:dyDescent="0.2">
      <c r="A905" s="24" t="str">
        <f t="shared" si="79"/>
        <v>12-27</v>
      </c>
      <c r="B905">
        <v>27</v>
      </c>
      <c r="C905" s="9">
        <v>7</v>
      </c>
      <c r="D905" s="71" t="str">
        <f>IF(C905=1,K!$D$1,IF(C905=2,K!$D$2,IF(C905=3,K!$D$3,IF(C905=4,K!$D$4,IF(C905=5,K!$D$5,IF(C905=6,K!$D$6,IF(C905=7,K!$D$7,IF(C905=8,K!$D$8))))))))</f>
        <v>Ehitusgeoloogia aruanne</v>
      </c>
      <c r="E905" s="12" t="s">
        <v>326</v>
      </c>
      <c r="F905" s="18" t="str">
        <f>LOOKUP(E905,K!$A$1:$B$19)</f>
        <v>Puhja vald</v>
      </c>
      <c r="G905" s="16" t="str">
        <f t="shared" si="80"/>
        <v>EG-328</v>
      </c>
      <c r="H905" s="12" t="s">
        <v>3973</v>
      </c>
      <c r="I905" s="14" t="s">
        <v>3960</v>
      </c>
      <c r="J905" s="1" t="s">
        <v>3974</v>
      </c>
      <c r="K905" s="1" t="s">
        <v>3954</v>
      </c>
      <c r="L905" s="91" t="str">
        <f t="shared" si="78"/>
        <v>12</v>
      </c>
      <c r="M905">
        <v>1984</v>
      </c>
      <c r="N905">
        <v>4</v>
      </c>
    </row>
    <row r="906" spans="1:45" customFormat="1" ht="25.5" customHeight="1" x14ac:dyDescent="0.2">
      <c r="A906" s="24" t="str">
        <f t="shared" si="79"/>
        <v>12-27</v>
      </c>
      <c r="B906">
        <v>27</v>
      </c>
      <c r="C906" s="9">
        <v>4</v>
      </c>
      <c r="D906" s="71" t="str">
        <f>IF(C906=1,K!$D$1,IF(C906=2,K!$D$2,IF(C906=3,K!$D$3,IF(C906=4,K!$D$4,IF(C906=5,K!$D$5,IF(C906=6,K!$D$6,IF(C906=7,K!$D$7,IF(C906=8,K!$D$8))))))))</f>
        <v>Polder</v>
      </c>
      <c r="E906" s="12" t="s">
        <v>326</v>
      </c>
      <c r="F906" s="18" t="str">
        <f>LOOKUP(E906,K!$A$1:$B$19)</f>
        <v>Puhja vald</v>
      </c>
      <c r="G906" s="16" t="str">
        <f t="shared" si="80"/>
        <v>PP-1454</v>
      </c>
      <c r="H906" s="12" t="s">
        <v>11</v>
      </c>
      <c r="I906" s="14" t="s">
        <v>3969</v>
      </c>
      <c r="J906" s="1" t="s">
        <v>3975</v>
      </c>
      <c r="K906" s="1" t="s">
        <v>3954</v>
      </c>
      <c r="L906" s="91" t="str">
        <f t="shared" si="78"/>
        <v>12</v>
      </c>
      <c r="M906">
        <v>1984</v>
      </c>
      <c r="N906">
        <v>18</v>
      </c>
    </row>
    <row r="907" spans="1:45" customFormat="1" ht="12.75" customHeight="1" x14ac:dyDescent="0.2">
      <c r="A907" s="24" t="str">
        <f t="shared" si="79"/>
        <v>13-27</v>
      </c>
      <c r="B907">
        <v>27</v>
      </c>
      <c r="C907" s="9">
        <v>1</v>
      </c>
      <c r="D907" s="71" t="str">
        <f>IF(C907=1,K!$D$1,IF(C907=2,K!$D$2,IF(C907=3,K!$D$3,IF(C907=4,K!$D$4,IF(C907=5,K!$D$5,IF(C907=6,K!$D$6,IF(C907=7,K!$D$7,IF(C907=8,K!$D$8))))))))</f>
        <v>Maaparandus</v>
      </c>
      <c r="E907" s="12" t="s">
        <v>327</v>
      </c>
      <c r="F907" s="18" t="str">
        <f>LOOKUP(E907,K!$A$1:$B$19)</f>
        <v>Rannu vald</v>
      </c>
      <c r="G907" s="16" t="str">
        <f t="shared" si="80"/>
        <v>PK-43</v>
      </c>
      <c r="H907" s="12" t="s">
        <v>34</v>
      </c>
      <c r="I907" s="14" t="s">
        <v>4279</v>
      </c>
      <c r="J907" s="1" t="s">
        <v>4280</v>
      </c>
      <c r="K907" s="1" t="s">
        <v>4248</v>
      </c>
      <c r="L907" s="91" t="str">
        <f t="shared" si="78"/>
        <v>13</v>
      </c>
      <c r="M907">
        <v>1955</v>
      </c>
      <c r="N907">
        <v>5</v>
      </c>
    </row>
    <row r="908" spans="1:45" customFormat="1" ht="12.75" customHeight="1" x14ac:dyDescent="0.2">
      <c r="A908" s="24" t="str">
        <f t="shared" si="79"/>
        <v>13-27</v>
      </c>
      <c r="B908">
        <v>27</v>
      </c>
      <c r="C908" s="9">
        <v>1</v>
      </c>
      <c r="D908" s="71" t="str">
        <f>IF(C908=1,K!$D$1,IF(C908=2,K!$D$2,IF(C908=3,K!$D$3,IF(C908=4,K!$D$4,IF(C908=5,K!$D$5,IF(C908=6,K!$D$6,IF(C908=7,K!$D$7,IF(C908=8,K!$D$8))))))))</f>
        <v>Maaparandus</v>
      </c>
      <c r="E908" s="12" t="s">
        <v>327</v>
      </c>
      <c r="F908" s="18" t="str">
        <f>LOOKUP(E908,K!$A$1:$B$19)</f>
        <v>Rannu vald</v>
      </c>
      <c r="G908" s="16" t="str">
        <f t="shared" si="80"/>
        <v>PP-183</v>
      </c>
      <c r="H908" s="12" t="s">
        <v>11</v>
      </c>
      <c r="I908" s="14" t="s">
        <v>1904</v>
      </c>
      <c r="J908" s="1" t="s">
        <v>4284</v>
      </c>
      <c r="K908" s="1" t="s">
        <v>4248</v>
      </c>
      <c r="L908" s="91" t="str">
        <f t="shared" si="78"/>
        <v>13</v>
      </c>
      <c r="M908">
        <v>1960</v>
      </c>
      <c r="N908">
        <v>3</v>
      </c>
    </row>
    <row r="909" spans="1:45" customFormat="1" ht="12.75" customHeight="1" x14ac:dyDescent="0.2">
      <c r="A909" s="24" t="str">
        <f t="shared" si="79"/>
        <v>09-27</v>
      </c>
      <c r="B909">
        <v>27</v>
      </c>
      <c r="C909" s="9">
        <v>1</v>
      </c>
      <c r="D909" s="71" t="str">
        <f>IF(C909=1,K!$D$1,IF(C909=2,K!$D$2,IF(C909=3,K!$D$3,IF(C909=4,K!$D$4,IF(C909=5,K!$D$5,IF(C909=6,K!$D$6,IF(C909=7,K!$D$7,IF(C909=8,K!$D$8))))))))</f>
        <v>Maaparandus</v>
      </c>
      <c r="E909" s="12" t="s">
        <v>323</v>
      </c>
      <c r="F909" s="18" t="str">
        <f>LOOKUP(E909,K!$A$1:$B$19)</f>
        <v>Nõo vald</v>
      </c>
      <c r="G909" s="16" t="str">
        <f t="shared" si="80"/>
        <v>PP-193</v>
      </c>
      <c r="H909" s="12" t="s">
        <v>11</v>
      </c>
      <c r="I909" s="14" t="s">
        <v>2049</v>
      </c>
      <c r="J909" s="1" t="s">
        <v>4441</v>
      </c>
      <c r="K909" s="1" t="s">
        <v>4396</v>
      </c>
      <c r="L909" s="91" t="str">
        <f t="shared" si="78"/>
        <v>09</v>
      </c>
      <c r="M909">
        <v>1958</v>
      </c>
      <c r="N909">
        <v>14</v>
      </c>
    </row>
    <row r="910" spans="1:45" customFormat="1" ht="12.75" customHeight="1" x14ac:dyDescent="0.2">
      <c r="A910" s="24" t="str">
        <f t="shared" si="79"/>
        <v>09-27</v>
      </c>
      <c r="B910">
        <v>27</v>
      </c>
      <c r="C910" s="9">
        <v>2</v>
      </c>
      <c r="D910" s="71" t="str">
        <f>IF(C910=1,K!$D$1,IF(C910=2,K!$D$2,IF(C910=3,K!$D$3,IF(C910=4,K!$D$4,IF(C910=5,K!$D$5,IF(C910=6,K!$D$6,IF(C910=7,K!$D$7,IF(C910=8,K!$D$8))))))))</f>
        <v xml:space="preserve">Maaparanduse rek </v>
      </c>
      <c r="E910" s="12" t="s">
        <v>323</v>
      </c>
      <c r="F910" s="18" t="str">
        <f>LOOKUP(E910,K!$A$1:$B$19)</f>
        <v>Nõo vald</v>
      </c>
      <c r="G910" s="16" t="str">
        <f t="shared" si="80"/>
        <v>MS-104</v>
      </c>
      <c r="H910" s="12" t="s">
        <v>1650</v>
      </c>
      <c r="I910" s="14" t="s">
        <v>4347</v>
      </c>
      <c r="J910" s="1" t="s">
        <v>4398</v>
      </c>
      <c r="K910" s="1" t="s">
        <v>4396</v>
      </c>
      <c r="L910" s="91" t="str">
        <f t="shared" si="78"/>
        <v>09</v>
      </c>
      <c r="M910">
        <v>1983</v>
      </c>
      <c r="N910">
        <v>5</v>
      </c>
    </row>
    <row r="911" spans="1:45" customFormat="1" ht="12.75" customHeight="1" x14ac:dyDescent="0.2">
      <c r="A911" s="24" t="str">
        <f t="shared" si="79"/>
        <v>09-27</v>
      </c>
      <c r="B911">
        <v>27</v>
      </c>
      <c r="C911" s="9">
        <v>1</v>
      </c>
      <c r="D911" s="71" t="str">
        <f>IF(C911=1,K!$D$1,IF(C911=2,K!$D$2,IF(C911=3,K!$D$3,IF(C911=4,K!$D$4,IF(C911=5,K!$D$5,IF(C911=6,K!$D$6,IF(C911=7,K!$D$7,IF(C911=8,K!$D$8))))))))</f>
        <v>Maaparandus</v>
      </c>
      <c r="E911" s="12" t="s">
        <v>323</v>
      </c>
      <c r="F911" s="18" t="str">
        <f>LOOKUP(E911,K!$A$1:$B$19)</f>
        <v>Nõo vald</v>
      </c>
      <c r="G911" s="16" t="str">
        <f t="shared" si="80"/>
        <v>PP-350</v>
      </c>
      <c r="H911" s="12" t="s">
        <v>11</v>
      </c>
      <c r="I911" s="14" t="s">
        <v>4401</v>
      </c>
      <c r="J911" s="1" t="s">
        <v>4543</v>
      </c>
      <c r="K911" s="1" t="s">
        <v>4396</v>
      </c>
      <c r="L911" s="91" t="str">
        <f t="shared" si="78"/>
        <v>09</v>
      </c>
      <c r="M911">
        <v>1963</v>
      </c>
      <c r="N911">
        <v>4</v>
      </c>
    </row>
    <row r="912" spans="1:45" customFormat="1" ht="12.75" customHeight="1" x14ac:dyDescent="0.2">
      <c r="A912" s="24" t="str">
        <f t="shared" si="79"/>
        <v>17-27</v>
      </c>
      <c r="B912">
        <v>27</v>
      </c>
      <c r="C912" s="9">
        <v>1</v>
      </c>
      <c r="D912" s="71" t="str">
        <f>IF(C912=1,K!$D$1,IF(C912=2,K!$D$2,IF(C912=3,K!$D$3,IF(C912=4,K!$D$4,IF(C912=5,K!$D$5,IF(C912=6,K!$D$6,IF(C912=7,K!$D$7,IF(C912=8,K!$D$8))))))))</f>
        <v>Maaparandus</v>
      </c>
      <c r="E912" s="27" t="s">
        <v>331</v>
      </c>
      <c r="F912" s="18" t="str">
        <f>LOOKUP(E912,K!$A$1:$B$19)</f>
        <v xml:space="preserve">Vara vald </v>
      </c>
      <c r="G912" s="16" t="str">
        <f t="shared" si="80"/>
        <v>PP-759</v>
      </c>
      <c r="H912" s="27" t="s">
        <v>11</v>
      </c>
      <c r="I912" s="133" t="s">
        <v>5011</v>
      </c>
      <c r="J912" s="1" t="s">
        <v>5008</v>
      </c>
      <c r="K912" s="26" t="s">
        <v>5006</v>
      </c>
      <c r="L912" s="91" t="str">
        <f t="shared" si="78"/>
        <v>17</v>
      </c>
      <c r="M912">
        <v>1970</v>
      </c>
      <c r="N912">
        <v>6</v>
      </c>
    </row>
    <row r="913" spans="1:45" customFormat="1" ht="12.75" customHeight="1" x14ac:dyDescent="0.2">
      <c r="A913" s="24" t="str">
        <f t="shared" si="79"/>
        <v>15-27</v>
      </c>
      <c r="B913">
        <v>27</v>
      </c>
      <c r="C913" s="14">
        <v>1</v>
      </c>
      <c r="D913" s="71" t="str">
        <f>IF(C913=1,K!$D$1,IF(C913=2,K!$D$2,IF(C913=3,K!$D$3,IF(C913=4,K!$D$4,IF(C913=5,K!$D$5,IF(C913=6,K!$D$6,IF(C913=7,K!$D$7,IF(C913=8,K!$D$8))))))))</f>
        <v>Maaparandus</v>
      </c>
      <c r="E913" s="12" t="s">
        <v>329</v>
      </c>
      <c r="F913" s="18" t="str">
        <f>LOOKUP(E913,K!$A$1:$B$19)</f>
        <v>Tartu vald</v>
      </c>
      <c r="G913" s="16" t="str">
        <f t="shared" si="80"/>
        <v>PP-259</v>
      </c>
      <c r="H913" s="12" t="s">
        <v>11</v>
      </c>
      <c r="I913" s="14">
        <v>259</v>
      </c>
      <c r="J913" s="1" t="s">
        <v>1547</v>
      </c>
      <c r="K913" s="1" t="s">
        <v>7155</v>
      </c>
      <c r="L913" s="91" t="str">
        <f t="shared" si="78"/>
        <v>15</v>
      </c>
      <c r="M913">
        <v>1962</v>
      </c>
      <c r="N913">
        <v>9</v>
      </c>
      <c r="O913">
        <v>1</v>
      </c>
      <c r="P913" t="s">
        <v>2521</v>
      </c>
      <c r="Q913">
        <v>4</v>
      </c>
      <c r="R913" t="s">
        <v>7156</v>
      </c>
    </row>
    <row r="914" spans="1:45" customFormat="1" ht="12.75" customHeight="1" x14ac:dyDescent="0.2">
      <c r="A914" s="69" t="str">
        <f t="shared" si="79"/>
        <v>15-27</v>
      </c>
      <c r="B914" s="52">
        <v>27</v>
      </c>
      <c r="C914" s="76">
        <v>1</v>
      </c>
      <c r="D914" s="71" t="str">
        <f>IF(C914=1,K!$D$1,IF(C914=2,K!$D$2,IF(C914=3,K!$D$3,IF(C914=4,K!$D$4,IF(C914=5,K!$D$5,IF(C914=6,K!$D$6,IF(C914=7,K!$D$7,IF(C914=8,K!$D$8))))))))</f>
        <v>Maaparandus</v>
      </c>
      <c r="E914" s="72" t="s">
        <v>329</v>
      </c>
      <c r="F914" s="18" t="str">
        <f>LOOKUP(E914,K!$A$1:$B$19)</f>
        <v>Tartu vald</v>
      </c>
      <c r="G914" s="74" t="str">
        <f t="shared" si="80"/>
        <v>MV-246</v>
      </c>
      <c r="H914" s="72" t="s">
        <v>32</v>
      </c>
      <c r="I914" s="70">
        <v>246</v>
      </c>
      <c r="J914" s="75" t="s">
        <v>7157</v>
      </c>
      <c r="K914" s="75" t="s">
        <v>7155</v>
      </c>
      <c r="L914" s="157" t="str">
        <f t="shared" si="78"/>
        <v>15</v>
      </c>
      <c r="M914" s="52">
        <v>1961</v>
      </c>
      <c r="N914" s="52">
        <v>2</v>
      </c>
      <c r="P914" s="52"/>
      <c r="Q914" s="52"/>
      <c r="R914" s="52"/>
      <c r="S914" s="52"/>
      <c r="T914" s="52"/>
      <c r="U914" s="52"/>
      <c r="V914" s="52"/>
      <c r="W914" s="52"/>
      <c r="X914" s="52"/>
      <c r="Y914" s="52"/>
      <c r="Z914" s="52"/>
      <c r="AA914" s="52"/>
      <c r="AB914" s="52"/>
      <c r="AC914" s="52"/>
      <c r="AD914" s="52"/>
      <c r="AE914" s="52"/>
      <c r="AF914" s="52"/>
      <c r="AG914" s="52"/>
      <c r="AH914" s="52"/>
      <c r="AI914" s="52"/>
      <c r="AJ914" s="52"/>
      <c r="AK914" s="52"/>
      <c r="AL914" s="52"/>
      <c r="AM914" s="52"/>
      <c r="AN914" s="52"/>
      <c r="AO914" s="52"/>
      <c r="AP914" s="52"/>
      <c r="AQ914" s="52"/>
      <c r="AR914" s="52"/>
      <c r="AS914" s="52"/>
    </row>
    <row r="915" spans="1:45" customFormat="1" ht="12.75" customHeight="1" x14ac:dyDescent="0.2">
      <c r="A915" s="69" t="str">
        <f t="shared" si="79"/>
        <v>15-27</v>
      </c>
      <c r="B915" s="52">
        <v>27</v>
      </c>
      <c r="C915" s="76">
        <v>1</v>
      </c>
      <c r="D915" s="71" t="str">
        <f>IF(C915=1,K!$D$1,IF(C915=2,K!$D$2,IF(C915=3,K!$D$3,IF(C915=4,K!$D$4,IF(C915=5,K!$D$5,IF(C915=6,K!$D$6,IF(C915=7,K!$D$7,IF(C915=8,K!$D$8))))))))</f>
        <v>Maaparandus</v>
      </c>
      <c r="E915" s="72" t="s">
        <v>329</v>
      </c>
      <c r="F915" s="18" t="str">
        <f>LOOKUP(E915,K!$A$1:$B$19)</f>
        <v>Tartu vald</v>
      </c>
      <c r="G915" s="74" t="str">
        <f t="shared" si="80"/>
        <v>MS-153</v>
      </c>
      <c r="H915" s="72" t="s">
        <v>1650</v>
      </c>
      <c r="I915" s="70">
        <v>153</v>
      </c>
      <c r="J915" s="75" t="s">
        <v>7158</v>
      </c>
      <c r="K915" s="75" t="s">
        <v>7155</v>
      </c>
      <c r="L915" s="157" t="str">
        <f t="shared" si="78"/>
        <v>15</v>
      </c>
      <c r="M915" s="52">
        <v>1985</v>
      </c>
      <c r="N915" s="52">
        <v>6</v>
      </c>
      <c r="P915" s="52"/>
      <c r="Q915" s="52"/>
      <c r="R915" s="52"/>
      <c r="S915" s="52"/>
      <c r="T915" s="52"/>
      <c r="U915" s="52"/>
      <c r="V915" s="52"/>
      <c r="W915" s="52"/>
      <c r="X915" s="52"/>
      <c r="Y915" s="52"/>
      <c r="Z915" s="52"/>
      <c r="AA915" s="52"/>
      <c r="AB915" s="52"/>
      <c r="AC915" s="52"/>
      <c r="AD915" s="52"/>
      <c r="AE915" s="52"/>
      <c r="AF915" s="52"/>
      <c r="AG915" s="52"/>
      <c r="AH915" s="52"/>
      <c r="AI915" s="52"/>
      <c r="AJ915" s="52"/>
      <c r="AK915" s="52"/>
      <c r="AL915" s="52"/>
      <c r="AM915" s="52"/>
      <c r="AN915" s="52"/>
      <c r="AO915" s="52"/>
      <c r="AP915" s="52"/>
      <c r="AQ915" s="52"/>
      <c r="AR915" s="52"/>
      <c r="AS915" s="52"/>
    </row>
    <row r="916" spans="1:45" customFormat="1" ht="12.75" customHeight="1" x14ac:dyDescent="0.2">
      <c r="A916" s="69" t="str">
        <f t="shared" si="79"/>
        <v>19-28</v>
      </c>
      <c r="B916" s="52">
        <v>28</v>
      </c>
      <c r="C916" s="76">
        <v>3</v>
      </c>
      <c r="D916" s="71" t="str">
        <f>IF(C916=1,K!$D$1,IF(C916=2,K!$D$2,IF(C916=3,K!$D$3,IF(C916=4,K!$D$4,IF(C916=5,K!$D$5,IF(C916=6,K!$D$6,IF(C916=7,K!$D$7,IF(C916=8,K!$D$8))))))))</f>
        <v>Vihmutus</v>
      </c>
      <c r="E916" s="72" t="s">
        <v>333</v>
      </c>
      <c r="F916" s="73" t="str">
        <f>LOOKUP(E916,K!$A$1:$B$19)</f>
        <v>Ülenurme vald</v>
      </c>
      <c r="G916" s="74" t="str">
        <f t="shared" si="80"/>
        <v>-2921</v>
      </c>
      <c r="H916" s="72"/>
      <c r="I916" s="70" t="s">
        <v>5274</v>
      </c>
      <c r="J916" s="75" t="s">
        <v>5275</v>
      </c>
      <c r="K916" s="75" t="s">
        <v>5276</v>
      </c>
      <c r="L916" s="90" t="str">
        <f t="shared" si="78"/>
        <v>19</v>
      </c>
      <c r="M916" s="52">
        <v>1971</v>
      </c>
      <c r="N916" s="52">
        <v>7</v>
      </c>
      <c r="P916" s="52"/>
      <c r="Q916" s="52"/>
      <c r="R916" s="52"/>
      <c r="S916" s="52"/>
      <c r="T916" s="52"/>
      <c r="U916" s="52"/>
      <c r="V916" s="52"/>
      <c r="W916" s="52"/>
      <c r="X916" s="52"/>
      <c r="Y916" s="52"/>
      <c r="Z916" s="52"/>
      <c r="AA916" s="52"/>
      <c r="AB916" s="52"/>
      <c r="AC916" s="52"/>
      <c r="AD916" s="52"/>
      <c r="AE916" s="52"/>
      <c r="AF916" s="52"/>
      <c r="AG916" s="52"/>
      <c r="AH916" s="52"/>
      <c r="AI916" s="52"/>
      <c r="AJ916" s="52"/>
      <c r="AK916" s="52"/>
      <c r="AL916" s="52"/>
      <c r="AM916" s="52"/>
      <c r="AN916" s="52"/>
      <c r="AO916" s="52"/>
      <c r="AP916" s="52"/>
      <c r="AQ916" s="52"/>
      <c r="AR916" s="52"/>
      <c r="AS916" s="52"/>
    </row>
    <row r="917" spans="1:45" customFormat="1" ht="12.75" customHeight="1" x14ac:dyDescent="0.2">
      <c r="A917" s="69" t="str">
        <f t="shared" si="79"/>
        <v>19-28</v>
      </c>
      <c r="B917" s="52">
        <v>28</v>
      </c>
      <c r="C917" s="76">
        <v>3</v>
      </c>
      <c r="D917" s="71" t="str">
        <f>IF(C917=1,K!$D$1,IF(C917=2,K!$D$2,IF(C917=3,K!$D$3,IF(C917=4,K!$D$4,IF(C917=5,K!$D$5,IF(C917=6,K!$D$6,IF(C917=7,K!$D$7,IF(C917=8,K!$D$8))))))))</f>
        <v>Vihmutus</v>
      </c>
      <c r="E917" s="72" t="s">
        <v>333</v>
      </c>
      <c r="F917" s="73" t="str">
        <f>LOOKUP(E917,K!$A$1:$B$19)</f>
        <v>Ülenurme vald</v>
      </c>
      <c r="G917" s="74" t="str">
        <f t="shared" si="80"/>
        <v>PP-952A</v>
      </c>
      <c r="H917" s="72" t="s">
        <v>11</v>
      </c>
      <c r="I917" s="70" t="s">
        <v>5277</v>
      </c>
      <c r="J917" s="75" t="s">
        <v>5278</v>
      </c>
      <c r="K917" s="75" t="s">
        <v>5279</v>
      </c>
      <c r="L917" s="90" t="str">
        <f t="shared" si="78"/>
        <v>19</v>
      </c>
      <c r="M917" s="52">
        <v>1973</v>
      </c>
      <c r="N917" s="52">
        <v>13</v>
      </c>
      <c r="P917" s="52" t="s">
        <v>4607</v>
      </c>
      <c r="Q917" s="52"/>
      <c r="R917" s="52"/>
      <c r="S917" s="52"/>
      <c r="T917" s="52"/>
      <c r="U917" s="52"/>
      <c r="V917" s="52"/>
      <c r="W917" s="52"/>
      <c r="X917" s="52"/>
      <c r="Y917" s="52"/>
      <c r="Z917" s="52"/>
      <c r="AA917" s="52"/>
      <c r="AB917" s="52"/>
      <c r="AC917" s="52"/>
      <c r="AD917" s="52"/>
      <c r="AE917" s="52"/>
      <c r="AF917" s="52"/>
      <c r="AG917" s="52"/>
      <c r="AH917" s="52"/>
      <c r="AI917" s="52"/>
      <c r="AJ917" s="52"/>
      <c r="AK917" s="52"/>
      <c r="AL917" s="52"/>
      <c r="AM917" s="52"/>
      <c r="AN917" s="52"/>
      <c r="AO917" s="52"/>
      <c r="AP917" s="52"/>
      <c r="AQ917" s="52"/>
      <c r="AR917" s="52"/>
      <c r="AS917" s="52"/>
    </row>
    <row r="918" spans="1:45" customFormat="1" ht="12.75" customHeight="1" x14ac:dyDescent="0.2">
      <c r="A918" s="24" t="str">
        <f t="shared" si="79"/>
        <v>14-28</v>
      </c>
      <c r="B918">
        <v>28</v>
      </c>
      <c r="C918" s="14">
        <v>1</v>
      </c>
      <c r="D918" s="71" t="str">
        <f>IF(C918=1,K!$D$1,IF(C918=2,K!$D$2,IF(C918=3,K!$D$3,IF(C918=4,K!$D$4,IF(C918=5,K!$D$5,IF(C918=6,K!$D$6,IF(C918=7,K!$D$7,IF(C918=8,K!$D$8))))))))</f>
        <v>Maaparandus</v>
      </c>
      <c r="E918" s="12" t="s">
        <v>328</v>
      </c>
      <c r="F918" s="18" t="str">
        <f>LOOKUP(E918,K!$A$1:$B$19)</f>
        <v>Rõngu vald</v>
      </c>
      <c r="G918" s="16" t="str">
        <f t="shared" si="80"/>
        <v>PP-340</v>
      </c>
      <c r="H918" s="12" t="s">
        <v>11</v>
      </c>
      <c r="I918" s="14">
        <v>340</v>
      </c>
      <c r="J918" s="1" t="s">
        <v>3547</v>
      </c>
      <c r="K918" s="1" t="s">
        <v>3548</v>
      </c>
      <c r="L918" s="91" t="str">
        <f t="shared" si="78"/>
        <v>14</v>
      </c>
      <c r="M918">
        <v>1963</v>
      </c>
      <c r="N918">
        <v>9</v>
      </c>
    </row>
    <row r="919" spans="1:45" customFormat="1" ht="25.5" customHeight="1" x14ac:dyDescent="0.2">
      <c r="A919" s="24" t="str">
        <f t="shared" si="79"/>
        <v>03-28</v>
      </c>
      <c r="B919">
        <v>28</v>
      </c>
      <c r="C919" s="14">
        <v>1</v>
      </c>
      <c r="D919" s="71" t="str">
        <f>IF(C919=1,K!$D$1,IF(C919=2,K!$D$2,IF(C919=3,K!$D$3,IF(C919=4,K!$D$4,IF(C919=5,K!$D$5,IF(C919=6,K!$D$6,IF(C919=7,K!$D$7,IF(C919=8,K!$D$8))))))))</f>
        <v>Maaparandus</v>
      </c>
      <c r="E919" s="12" t="s">
        <v>317</v>
      </c>
      <c r="F919" s="18" t="str">
        <f>LOOKUP(E919,K!$A$1:$B$19)</f>
        <v>Kambja vald</v>
      </c>
      <c r="G919" s="16" t="str">
        <f t="shared" si="80"/>
        <v>PP-1122</v>
      </c>
      <c r="H919" s="12" t="s">
        <v>11</v>
      </c>
      <c r="I919" s="14">
        <v>1122</v>
      </c>
      <c r="J919" s="1" t="s">
        <v>2846</v>
      </c>
      <c r="K919" s="1" t="s">
        <v>2845</v>
      </c>
      <c r="L919" s="91" t="str">
        <f t="shared" si="78"/>
        <v>03</v>
      </c>
      <c r="M919">
        <v>1975</v>
      </c>
      <c r="N919">
        <v>11</v>
      </c>
    </row>
    <row r="920" spans="1:45" customFormat="1" ht="12.75" customHeight="1" x14ac:dyDescent="0.2">
      <c r="A920" s="24" t="str">
        <f t="shared" si="79"/>
        <v>02-28</v>
      </c>
      <c r="B920">
        <v>28</v>
      </c>
      <c r="C920" s="14">
        <v>1</v>
      </c>
      <c r="D920" s="71" t="str">
        <f>IF(C920=1,K!$D$1,IF(C920=2,K!$D$2,IF(C920=3,K!$D$3,IF(C920=4,K!$D$4,IF(C920=5,K!$D$5,IF(C920=6,K!$D$6,IF(C920=7,K!$D$7,IF(C920=8,K!$D$8))))))))</f>
        <v>Maaparandus</v>
      </c>
      <c r="E920" s="12" t="s">
        <v>294</v>
      </c>
      <c r="F920" s="18" t="str">
        <f>LOOKUP(E920,K!$A$1:$B$19)</f>
        <v>Haaslava vald</v>
      </c>
      <c r="G920" s="16" t="str">
        <f t="shared" si="80"/>
        <v>PP-52</v>
      </c>
      <c r="H920" s="12" t="s">
        <v>11</v>
      </c>
      <c r="I920" s="14">
        <v>52</v>
      </c>
      <c r="J920" s="1" t="s">
        <v>2903</v>
      </c>
      <c r="K920" s="1" t="s">
        <v>2904</v>
      </c>
      <c r="L920" s="91" t="str">
        <f t="shared" si="78"/>
        <v>02</v>
      </c>
      <c r="M920">
        <v>1956</v>
      </c>
      <c r="N920">
        <v>5</v>
      </c>
    </row>
    <row r="921" spans="1:45" customFormat="1" ht="12.75" customHeight="1" x14ac:dyDescent="0.2">
      <c r="A921" s="24" t="str">
        <f t="shared" si="79"/>
        <v>14-28</v>
      </c>
      <c r="B921">
        <v>28</v>
      </c>
      <c r="C921" s="14">
        <v>1</v>
      </c>
      <c r="D921" s="71" t="str">
        <f>IF(C921=1,K!$D$1,IF(C921=2,K!$D$2,IF(C921=3,K!$D$3,IF(C921=4,K!$D$4,IF(C921=5,K!$D$5,IF(C921=6,K!$D$6,IF(C921=7,K!$D$7,IF(C921=8,K!$D$8))))))))</f>
        <v>Maaparandus</v>
      </c>
      <c r="E921" s="12" t="s">
        <v>328</v>
      </c>
      <c r="F921" s="18" t="str">
        <f>LOOKUP(E921,K!$A$1:$B$19)</f>
        <v>Rõngu vald</v>
      </c>
      <c r="G921" s="16" t="str">
        <f t="shared" si="80"/>
        <v>MV-581</v>
      </c>
      <c r="H921" s="12" t="s">
        <v>32</v>
      </c>
      <c r="I921" s="14">
        <v>581</v>
      </c>
      <c r="J921" s="1" t="s">
        <v>3554</v>
      </c>
      <c r="K921" s="1" t="s">
        <v>3548</v>
      </c>
      <c r="L921" s="91" t="str">
        <f t="shared" si="78"/>
        <v>14</v>
      </c>
      <c r="M921">
        <v>1967</v>
      </c>
      <c r="N921">
        <v>2</v>
      </c>
    </row>
    <row r="922" spans="1:45" ht="12.75" customHeight="1" x14ac:dyDescent="0.2">
      <c r="A922" s="24" t="str">
        <f t="shared" si="79"/>
        <v>14-28</v>
      </c>
      <c r="B922">
        <v>28</v>
      </c>
      <c r="C922" s="14">
        <v>6</v>
      </c>
      <c r="D922" s="71" t="str">
        <f>IF(C922=1,K!$D$1,IF(C922=2,K!$D$2,IF(C922=3,K!$D$3,IF(C922=4,K!$D$4,IF(C922=5,K!$D$5,IF(C922=6,K!$D$6,IF(C922=7,K!$D$7,IF(C922=8,K!$D$8))))))))</f>
        <v>Kultuurtehnikaprojektid</v>
      </c>
      <c r="E922" s="12" t="s">
        <v>328</v>
      </c>
      <c r="F922" s="18" t="str">
        <f>LOOKUP(E922,K!$A$1:$B$19)</f>
        <v>Rõngu vald</v>
      </c>
      <c r="G922" s="16" t="str">
        <f t="shared" si="80"/>
        <v>MV-1596</v>
      </c>
      <c r="H922" s="12" t="s">
        <v>32</v>
      </c>
      <c r="I922" s="14">
        <v>1596</v>
      </c>
      <c r="J922" s="1" t="s">
        <v>3558</v>
      </c>
      <c r="K922" s="1" t="s">
        <v>3548</v>
      </c>
      <c r="L922" s="91" t="str">
        <f t="shared" si="78"/>
        <v>14</v>
      </c>
      <c r="M922">
        <v>1985</v>
      </c>
      <c r="N922">
        <v>3</v>
      </c>
      <c r="P922"/>
      <c r="Q922"/>
      <c r="R922"/>
      <c r="S922"/>
      <c r="T922"/>
      <c r="U922"/>
      <c r="V922"/>
      <c r="W922"/>
      <c r="X922"/>
      <c r="Y922"/>
      <c r="Z922"/>
      <c r="AA922"/>
      <c r="AB922"/>
      <c r="AC922"/>
      <c r="AD922"/>
      <c r="AE922"/>
      <c r="AF922"/>
      <c r="AG922"/>
      <c r="AH922"/>
      <c r="AI922"/>
      <c r="AJ922"/>
      <c r="AK922"/>
      <c r="AL922"/>
      <c r="AM922"/>
      <c r="AN922"/>
      <c r="AO922"/>
      <c r="AP922"/>
      <c r="AQ922"/>
      <c r="AR922"/>
      <c r="AS922"/>
    </row>
    <row r="923" spans="1:45" ht="12.75" customHeight="1" x14ac:dyDescent="0.2">
      <c r="A923" s="24" t="str">
        <f t="shared" si="79"/>
        <v>02-28</v>
      </c>
      <c r="B923">
        <v>28</v>
      </c>
      <c r="C923" s="14">
        <v>1</v>
      </c>
      <c r="D923" s="71" t="str">
        <f>IF(C923=1,K!$D$1,IF(C923=2,K!$D$2,IF(C923=3,K!$D$3,IF(C923=4,K!$D$4,IF(C923=5,K!$D$5,IF(C923=6,K!$D$6,IF(C923=7,K!$D$7,IF(C923=8,K!$D$8))))))))</f>
        <v>Maaparandus</v>
      </c>
      <c r="E923" s="12" t="s">
        <v>294</v>
      </c>
      <c r="F923" s="18" t="str">
        <f>LOOKUP(E923,K!$A$1:$B$19)</f>
        <v>Haaslava vald</v>
      </c>
      <c r="G923" s="16" t="str">
        <f t="shared" si="80"/>
        <v>MV-174</v>
      </c>
      <c r="H923" s="12" t="s">
        <v>32</v>
      </c>
      <c r="I923" s="14">
        <v>174</v>
      </c>
      <c r="J923" s="1" t="s">
        <v>2908</v>
      </c>
      <c r="K923" s="1" t="s">
        <v>2909</v>
      </c>
      <c r="L923" s="91" t="str">
        <f t="shared" si="78"/>
        <v>02</v>
      </c>
      <c r="M923">
        <v>1960</v>
      </c>
      <c r="N923">
        <v>3</v>
      </c>
      <c r="P923"/>
      <c r="Q923"/>
      <c r="R923"/>
      <c r="S923"/>
      <c r="T923"/>
      <c r="U923"/>
      <c r="V923"/>
      <c r="W923"/>
      <c r="X923"/>
      <c r="Y923"/>
      <c r="Z923"/>
      <c r="AA923"/>
      <c r="AB923"/>
      <c r="AC923"/>
      <c r="AD923"/>
      <c r="AE923"/>
      <c r="AF923"/>
      <c r="AG923"/>
      <c r="AH923"/>
      <c r="AI923"/>
      <c r="AJ923"/>
      <c r="AK923"/>
      <c r="AL923"/>
      <c r="AM923"/>
      <c r="AN923"/>
      <c r="AO923"/>
      <c r="AP923"/>
      <c r="AQ923"/>
      <c r="AR923"/>
      <c r="AS923"/>
    </row>
    <row r="924" spans="1:45" ht="12.75" customHeight="1" x14ac:dyDescent="0.2">
      <c r="A924" s="24" t="str">
        <f t="shared" si="79"/>
        <v>02-28</v>
      </c>
      <c r="B924">
        <v>28</v>
      </c>
      <c r="C924" s="14">
        <v>1</v>
      </c>
      <c r="D924" s="71" t="str">
        <f>IF(C924=1,K!$D$1,IF(C924=2,K!$D$2,IF(C924=3,K!$D$3,IF(C924=4,K!$D$4,IF(C924=5,K!$D$5,IF(C924=6,K!$D$6,IF(C924=7,K!$D$7,IF(C924=8,K!$D$8))))))))</f>
        <v>Maaparandus</v>
      </c>
      <c r="E924" s="12" t="s">
        <v>294</v>
      </c>
      <c r="F924" s="18" t="str">
        <f>LOOKUP(E924,K!$A$1:$B$19)</f>
        <v>Haaslava vald</v>
      </c>
      <c r="G924" s="16" t="str">
        <f t="shared" si="80"/>
        <v>MV-957</v>
      </c>
      <c r="H924" s="12" t="s">
        <v>32</v>
      </c>
      <c r="I924" s="14">
        <v>957</v>
      </c>
      <c r="J924" s="1" t="s">
        <v>2911</v>
      </c>
      <c r="K924" s="1" t="s">
        <v>2912</v>
      </c>
      <c r="L924" s="91" t="str">
        <f t="shared" si="78"/>
        <v>02</v>
      </c>
      <c r="M924">
        <v>1972</v>
      </c>
      <c r="N924">
        <v>2</v>
      </c>
      <c r="P924"/>
      <c r="Q924"/>
      <c r="R924"/>
      <c r="S924"/>
      <c r="T924"/>
      <c r="U924"/>
      <c r="V924"/>
      <c r="W924"/>
      <c r="X924"/>
      <c r="Y924"/>
      <c r="Z924"/>
      <c r="AA924"/>
      <c r="AB924"/>
      <c r="AC924"/>
      <c r="AD924"/>
      <c r="AE924"/>
      <c r="AF924"/>
      <c r="AG924"/>
      <c r="AH924"/>
      <c r="AI924"/>
      <c r="AJ924"/>
      <c r="AK924"/>
      <c r="AL924"/>
      <c r="AM924"/>
      <c r="AN924"/>
      <c r="AO924"/>
      <c r="AP924"/>
      <c r="AQ924"/>
      <c r="AR924"/>
      <c r="AS924"/>
    </row>
    <row r="925" spans="1:45" customFormat="1" ht="12.75" customHeight="1" x14ac:dyDescent="0.2">
      <c r="A925" s="24" t="str">
        <f t="shared" si="79"/>
        <v>06-28</v>
      </c>
      <c r="B925">
        <v>28</v>
      </c>
      <c r="C925" s="14">
        <v>1</v>
      </c>
      <c r="D925" s="71" t="str">
        <f>IF(C925=1,K!$D$1,IF(C925=2,K!$D$2,IF(C925=3,K!$D$3,IF(C925=4,K!$D$4,IF(C925=5,K!$D$5,IF(C925=6,K!$D$6,IF(C925=7,K!$D$7,IF(C925=8,K!$D$8))))))))</f>
        <v>Maaparandus</v>
      </c>
      <c r="E925" s="12" t="s">
        <v>320</v>
      </c>
      <c r="F925" s="18" t="str">
        <f>LOOKUP(E925,K!$A$1:$B$19)</f>
        <v>Luunja vald</v>
      </c>
      <c r="G925" s="16" t="str">
        <f t="shared" si="80"/>
        <v>PP-1590</v>
      </c>
      <c r="H925" s="12" t="s">
        <v>11</v>
      </c>
      <c r="I925" s="14">
        <v>1590</v>
      </c>
      <c r="J925" s="1" t="s">
        <v>3129</v>
      </c>
      <c r="K925" s="1" t="s">
        <v>3126</v>
      </c>
      <c r="L925" s="91" t="str">
        <f t="shared" si="78"/>
        <v>06</v>
      </c>
      <c r="M925">
        <v>1988</v>
      </c>
      <c r="N925">
        <v>20</v>
      </c>
    </row>
    <row r="926" spans="1:45" customFormat="1" ht="12.75" customHeight="1" x14ac:dyDescent="0.2">
      <c r="A926" s="24" t="str">
        <f t="shared" si="79"/>
        <v>02-28</v>
      </c>
      <c r="B926">
        <v>28</v>
      </c>
      <c r="C926" s="14">
        <v>2</v>
      </c>
      <c r="D926" s="71" t="str">
        <f>IF(C926=1,K!$D$1,IF(C926=2,K!$D$2,IF(C926=3,K!$D$3,IF(C926=4,K!$D$4,IF(C926=5,K!$D$5,IF(C926=6,K!$D$6,IF(C926=7,K!$D$7,IF(C926=8,K!$D$8))))))))</f>
        <v xml:space="preserve">Maaparanduse rek </v>
      </c>
      <c r="E926" s="12" t="s">
        <v>294</v>
      </c>
      <c r="F926" s="18" t="str">
        <f>LOOKUP(E926,K!$A$1:$B$19)</f>
        <v>Haaslava vald</v>
      </c>
      <c r="G926" s="16" t="str">
        <f t="shared" si="80"/>
        <v>MV-467</v>
      </c>
      <c r="H926" s="12" t="s">
        <v>32</v>
      </c>
      <c r="I926" s="14">
        <v>467</v>
      </c>
      <c r="J926" s="1" t="s">
        <v>2910</v>
      </c>
      <c r="K926" s="1" t="s">
        <v>1628</v>
      </c>
      <c r="L926" s="91" t="str">
        <f t="shared" si="78"/>
        <v>02</v>
      </c>
      <c r="M926">
        <v>1965</v>
      </c>
      <c r="N926">
        <v>4</v>
      </c>
      <c r="P926" t="s">
        <v>2333</v>
      </c>
    </row>
    <row r="927" spans="1:45" customFormat="1" ht="12.75" customHeight="1" x14ac:dyDescent="0.2">
      <c r="A927" s="24" t="str">
        <f t="shared" si="79"/>
        <v>14-28</v>
      </c>
      <c r="B927">
        <v>28</v>
      </c>
      <c r="C927" s="9">
        <v>2</v>
      </c>
      <c r="D927" s="71" t="str">
        <f>IF(C927=1,K!$D$1,IF(C927=2,K!$D$2,IF(C927=3,K!$D$3,IF(C927=4,K!$D$4,IF(C927=5,K!$D$5,IF(C927=6,K!$D$6,IF(C927=7,K!$D$7,IF(C927=8,K!$D$8))))))))</f>
        <v xml:space="preserve">Maaparanduse rek </v>
      </c>
      <c r="E927" s="12" t="s">
        <v>328</v>
      </c>
      <c r="F927" s="18" t="str">
        <f>LOOKUP(E927,K!$A$1:$B$19)</f>
        <v>Rõngu vald</v>
      </c>
      <c r="G927" s="16" t="str">
        <f t="shared" si="80"/>
        <v>MS-150</v>
      </c>
      <c r="H927" s="12" t="s">
        <v>1650</v>
      </c>
      <c r="I927" s="14" t="s">
        <v>3552</v>
      </c>
      <c r="J927" s="1" t="s">
        <v>3553</v>
      </c>
      <c r="K927" s="1" t="s">
        <v>3548</v>
      </c>
      <c r="L927" s="91" t="str">
        <f t="shared" si="78"/>
        <v>14</v>
      </c>
      <c r="M927">
        <v>1985</v>
      </c>
      <c r="N927">
        <v>4</v>
      </c>
    </row>
    <row r="928" spans="1:45" customFormat="1" ht="12.75" customHeight="1" x14ac:dyDescent="0.2">
      <c r="A928" s="24" t="str">
        <f t="shared" si="79"/>
        <v>12-28</v>
      </c>
      <c r="B928">
        <v>28</v>
      </c>
      <c r="C928" s="9">
        <v>1</v>
      </c>
      <c r="D928" s="71" t="str">
        <f>IF(C928=1,K!$D$1,IF(C928=2,K!$D$2,IF(C928=3,K!$D$3,IF(C928=4,K!$D$4,IF(C928=5,K!$D$5,IF(C928=6,K!$D$6,IF(C928=7,K!$D$7,IF(C928=8,K!$D$8))))))))</f>
        <v>Maaparandus</v>
      </c>
      <c r="E928" s="12" t="s">
        <v>326</v>
      </c>
      <c r="F928" s="18" t="str">
        <f>LOOKUP(E928,K!$A$1:$B$19)</f>
        <v>Puhja vald</v>
      </c>
      <c r="G928" s="16" t="str">
        <f t="shared" si="80"/>
        <v>PP-1699</v>
      </c>
      <c r="H928" s="12" t="s">
        <v>11</v>
      </c>
      <c r="I928" s="14" t="s">
        <v>3976</v>
      </c>
      <c r="J928" s="26" t="s">
        <v>7092</v>
      </c>
      <c r="K928" s="1" t="s">
        <v>3977</v>
      </c>
      <c r="L928" s="91" t="str">
        <f t="shared" si="78"/>
        <v>12</v>
      </c>
      <c r="M928">
        <v>1999</v>
      </c>
    </row>
    <row r="929" spans="1:45" customFormat="1" ht="12.75" customHeight="1" x14ac:dyDescent="0.2">
      <c r="A929" s="24" t="str">
        <f t="shared" si="79"/>
        <v>09-28</v>
      </c>
      <c r="B929">
        <v>28</v>
      </c>
      <c r="C929" s="9">
        <v>2</v>
      </c>
      <c r="D929" s="71" t="str">
        <f>IF(C929=1,K!$D$1,IF(C929=2,K!$D$2,IF(C929=3,K!$D$3,IF(C929=4,K!$D$4,IF(C929=5,K!$D$5,IF(C929=6,K!$D$6,IF(C929=7,K!$D$7,IF(C929=8,K!$D$8))))))))</f>
        <v xml:space="preserve">Maaparanduse rek </v>
      </c>
      <c r="E929" s="12" t="s">
        <v>323</v>
      </c>
      <c r="F929" s="18" t="str">
        <f>LOOKUP(E929,K!$A$1:$B$19)</f>
        <v>Nõo vald</v>
      </c>
      <c r="G929" s="16" t="str">
        <f t="shared" si="80"/>
        <v>MS-125</v>
      </c>
      <c r="H929" s="12" t="s">
        <v>1650</v>
      </c>
      <c r="I929" s="14" t="s">
        <v>3137</v>
      </c>
      <c r="J929" s="1" t="s">
        <v>4404</v>
      </c>
      <c r="K929" s="1" t="s">
        <v>4403</v>
      </c>
      <c r="L929" s="91" t="str">
        <f t="shared" si="78"/>
        <v>09</v>
      </c>
      <c r="M929">
        <v>1984</v>
      </c>
      <c r="N929">
        <v>2</v>
      </c>
    </row>
    <row r="930" spans="1:45" ht="12.75" customHeight="1" x14ac:dyDescent="0.2">
      <c r="A930" s="24" t="str">
        <f t="shared" si="79"/>
        <v>09-28</v>
      </c>
      <c r="B930">
        <v>28</v>
      </c>
      <c r="C930" s="9">
        <v>1</v>
      </c>
      <c r="D930" s="71" t="str">
        <f>IF(C930=1,K!$D$1,IF(C930=2,K!$D$2,IF(C930=3,K!$D$3,IF(C930=4,K!$D$4,IF(C930=5,K!$D$5,IF(C930=6,K!$D$6,IF(C930=7,K!$D$7,IF(C930=8,K!$D$8))))))))</f>
        <v>Maaparandus</v>
      </c>
      <c r="E930" s="12" t="s">
        <v>323</v>
      </c>
      <c r="F930" s="18" t="str">
        <f>LOOKUP(E930,K!$A$1:$B$19)</f>
        <v>Nõo vald</v>
      </c>
      <c r="G930" s="16" t="str">
        <f t="shared" si="80"/>
        <v>PP-705</v>
      </c>
      <c r="H930" s="12" t="s">
        <v>11</v>
      </c>
      <c r="I930" s="14" t="s">
        <v>4406</v>
      </c>
      <c r="J930" s="1" t="s">
        <v>4407</v>
      </c>
      <c r="K930" s="1" t="s">
        <v>4403</v>
      </c>
      <c r="L930" s="91" t="str">
        <f t="shared" si="78"/>
        <v>09</v>
      </c>
      <c r="M930">
        <v>1969</v>
      </c>
      <c r="N930">
        <v>18</v>
      </c>
      <c r="P930"/>
      <c r="Q930"/>
      <c r="R930"/>
      <c r="S930"/>
      <c r="T930"/>
      <c r="U930"/>
      <c r="V930"/>
      <c r="W930"/>
      <c r="X930"/>
      <c r="Y930"/>
      <c r="Z930"/>
      <c r="AA930"/>
      <c r="AB930"/>
      <c r="AC930"/>
      <c r="AD930"/>
      <c r="AE930"/>
      <c r="AF930"/>
      <c r="AG930"/>
      <c r="AH930"/>
      <c r="AI930"/>
      <c r="AJ930"/>
      <c r="AK930"/>
      <c r="AL930"/>
      <c r="AM930"/>
      <c r="AN930"/>
      <c r="AO930"/>
      <c r="AP930"/>
      <c r="AQ930"/>
      <c r="AR930"/>
      <c r="AS930"/>
    </row>
    <row r="931" spans="1:45" ht="12.75" customHeight="1" x14ac:dyDescent="0.2">
      <c r="A931" s="24" t="str">
        <f t="shared" si="79"/>
        <v>17-28</v>
      </c>
      <c r="B931">
        <v>28</v>
      </c>
      <c r="C931" s="9">
        <v>4</v>
      </c>
      <c r="D931" s="71" t="str">
        <f>IF(C931=1,K!$D$1,IF(C931=2,K!$D$2,IF(C931=3,K!$D$3,IF(C931=4,K!$D$4,IF(C931=5,K!$D$5,IF(C931=6,K!$D$6,IF(C931=7,K!$D$7,IF(C931=8,K!$D$8))))))))</f>
        <v>Polder</v>
      </c>
      <c r="E931" s="27" t="s">
        <v>331</v>
      </c>
      <c r="F931" s="18" t="str">
        <f>LOOKUP(E931,K!$A$1:$B$19)</f>
        <v xml:space="preserve">Vara vald </v>
      </c>
      <c r="G931" s="16" t="str">
        <f t="shared" si="80"/>
        <v>-</v>
      </c>
      <c r="H931" s="12"/>
      <c r="I931" s="14"/>
      <c r="J931" s="26" t="s">
        <v>5014</v>
      </c>
      <c r="K931" s="26" t="s">
        <v>5022</v>
      </c>
      <c r="L931" s="91" t="str">
        <f t="shared" si="78"/>
        <v>17</v>
      </c>
      <c r="M931">
        <v>1978</v>
      </c>
      <c r="N931">
        <v>5</v>
      </c>
      <c r="P931"/>
      <c r="Q931"/>
      <c r="R931"/>
      <c r="S931"/>
      <c r="T931"/>
      <c r="U931"/>
      <c r="V931"/>
      <c r="W931"/>
      <c r="X931"/>
      <c r="Y931"/>
      <c r="Z931"/>
      <c r="AA931"/>
      <c r="AB931"/>
      <c r="AC931"/>
      <c r="AD931"/>
      <c r="AE931"/>
      <c r="AF931"/>
      <c r="AG931"/>
      <c r="AH931"/>
      <c r="AI931"/>
      <c r="AJ931"/>
      <c r="AK931"/>
      <c r="AL931"/>
      <c r="AM931"/>
      <c r="AN931"/>
      <c r="AO931"/>
      <c r="AP931"/>
      <c r="AQ931"/>
      <c r="AR931"/>
      <c r="AS931"/>
    </row>
    <row r="932" spans="1:45" ht="12.75" customHeight="1" x14ac:dyDescent="0.2">
      <c r="A932" s="24" t="str">
        <f t="shared" si="79"/>
        <v>17-28</v>
      </c>
      <c r="B932">
        <v>28</v>
      </c>
      <c r="C932" s="9">
        <v>4</v>
      </c>
      <c r="D932" s="71" t="str">
        <f>IF(C932=1,K!$D$1,IF(C932=2,K!$D$2,IF(C932=3,K!$D$3,IF(C932=4,K!$D$4,IF(C932=5,K!$D$5,IF(C932=6,K!$D$6,IF(C932=7,K!$D$7,IF(C932=8,K!$D$8))))))))</f>
        <v>Polder</v>
      </c>
      <c r="E932" s="27" t="s">
        <v>331</v>
      </c>
      <c r="F932" s="18" t="str">
        <f>LOOKUP(E932,K!$A$1:$B$19)</f>
        <v xml:space="preserve">Vara vald </v>
      </c>
      <c r="G932" s="16" t="str">
        <f t="shared" si="80"/>
        <v>-</v>
      </c>
      <c r="H932" s="12"/>
      <c r="I932" s="14"/>
      <c r="J932" s="26" t="s">
        <v>5015</v>
      </c>
      <c r="K932" s="26" t="s">
        <v>5022</v>
      </c>
      <c r="L932" s="91" t="str">
        <f t="shared" si="78"/>
        <v>17</v>
      </c>
      <c r="M932">
        <v>1978</v>
      </c>
      <c r="N932">
        <v>5</v>
      </c>
      <c r="P932"/>
      <c r="Q932"/>
      <c r="R932"/>
      <c r="S932"/>
      <c r="T932"/>
      <c r="U932"/>
      <c r="V932"/>
      <c r="W932"/>
      <c r="X932"/>
      <c r="Y932"/>
      <c r="Z932"/>
      <c r="AA932"/>
      <c r="AB932"/>
      <c r="AC932"/>
      <c r="AD932"/>
      <c r="AE932"/>
      <c r="AF932"/>
      <c r="AG932"/>
      <c r="AH932"/>
      <c r="AI932"/>
      <c r="AJ932"/>
      <c r="AK932"/>
      <c r="AL932"/>
      <c r="AM932"/>
      <c r="AN932"/>
      <c r="AO932"/>
      <c r="AP932"/>
      <c r="AQ932"/>
      <c r="AR932"/>
      <c r="AS932"/>
    </row>
    <row r="933" spans="1:45" customFormat="1" ht="12.75" customHeight="1" x14ac:dyDescent="0.2">
      <c r="A933" s="24" t="str">
        <f t="shared" si="79"/>
        <v>17-28</v>
      </c>
      <c r="B933">
        <v>28</v>
      </c>
      <c r="C933" s="9">
        <v>4</v>
      </c>
      <c r="D933" s="71" t="str">
        <f>IF(C933=1,K!$D$1,IF(C933=2,K!$D$2,IF(C933=3,K!$D$3,IF(C933=4,K!$D$4,IF(C933=5,K!$D$5,IF(C933=6,K!$D$6,IF(C933=7,K!$D$7,IF(C933=8,K!$D$8))))))))</f>
        <v>Polder</v>
      </c>
      <c r="E933" s="27" t="s">
        <v>331</v>
      </c>
      <c r="F933" s="18" t="str">
        <f>LOOKUP(E933,K!$A$1:$B$19)</f>
        <v xml:space="preserve">Vara vald </v>
      </c>
      <c r="G933" s="16" t="str">
        <f t="shared" si="80"/>
        <v>-</v>
      </c>
      <c r="H933" s="12"/>
      <c r="I933" s="14"/>
      <c r="J933" s="26" t="s">
        <v>5017</v>
      </c>
      <c r="K933" s="26" t="s">
        <v>5022</v>
      </c>
      <c r="L933" s="91" t="str">
        <f t="shared" si="78"/>
        <v>17</v>
      </c>
      <c r="M933">
        <v>1978</v>
      </c>
      <c r="N933">
        <v>22</v>
      </c>
    </row>
    <row r="934" spans="1:45" customFormat="1" ht="12.75" customHeight="1" x14ac:dyDescent="0.2">
      <c r="A934" s="24" t="str">
        <f t="shared" si="79"/>
        <v>17-28</v>
      </c>
      <c r="B934">
        <v>28</v>
      </c>
      <c r="C934" s="9">
        <v>4</v>
      </c>
      <c r="D934" s="71" t="str">
        <f>IF(C934=1,K!$D$1,IF(C934=2,K!$D$2,IF(C934=3,K!$D$3,IF(C934=4,K!$D$4,IF(C934=5,K!$D$5,IF(C934=6,K!$D$6,IF(C934=7,K!$D$7,IF(C934=8,K!$D$8))))))))</f>
        <v>Polder</v>
      </c>
      <c r="E934" s="27" t="s">
        <v>331</v>
      </c>
      <c r="F934" s="18" t="str">
        <f>LOOKUP(E934,K!$A$1:$B$19)</f>
        <v xml:space="preserve">Vara vald </v>
      </c>
      <c r="G934" s="16" t="str">
        <f t="shared" si="80"/>
        <v>-</v>
      </c>
      <c r="H934" s="12"/>
      <c r="I934" s="14"/>
      <c r="J934" s="26" t="s">
        <v>5018</v>
      </c>
      <c r="K934" s="26" t="s">
        <v>5022</v>
      </c>
      <c r="L934" s="91" t="str">
        <f t="shared" si="78"/>
        <v>17</v>
      </c>
      <c r="M934">
        <v>1978</v>
      </c>
      <c r="N934">
        <v>18</v>
      </c>
      <c r="P934" t="s">
        <v>2330</v>
      </c>
    </row>
    <row r="935" spans="1:45" customFormat="1" ht="12.75" customHeight="1" x14ac:dyDescent="0.2">
      <c r="A935" s="24" t="str">
        <f t="shared" ref="A935:A943" si="81">CONCATENATE(E935,"-",B935)</f>
        <v>17-28</v>
      </c>
      <c r="B935">
        <v>28</v>
      </c>
      <c r="C935" s="9">
        <v>3</v>
      </c>
      <c r="D935" s="71" t="str">
        <f>IF(C935=1,K!$D$1,IF(C935=2,K!$D$2,IF(C935=3,K!$D$3,IF(C935=4,K!$D$4,IF(C935=5,K!$D$5,IF(C935=6,K!$D$6,IF(C935=7,K!$D$7,IF(C935=8,K!$D$8))))))))</f>
        <v>Vihmutus</v>
      </c>
      <c r="E935" s="27" t="s">
        <v>331</v>
      </c>
      <c r="F935" s="18" t="str">
        <f>LOOKUP(E935,K!$A$1:$B$19)</f>
        <v xml:space="preserve">Vara vald </v>
      </c>
      <c r="G935" s="16" t="str">
        <f t="shared" ref="G935:G943" si="82">CONCATENATE(H935,"-",I935)</f>
        <v>-</v>
      </c>
      <c r="H935" s="12"/>
      <c r="I935" s="14"/>
      <c r="J935" s="26" t="s">
        <v>5019</v>
      </c>
      <c r="K935" s="26" t="s">
        <v>5022</v>
      </c>
      <c r="L935" s="91" t="str">
        <f t="shared" si="78"/>
        <v>17</v>
      </c>
      <c r="M935">
        <v>1974</v>
      </c>
      <c r="N935">
        <v>13</v>
      </c>
      <c r="P935" t="s">
        <v>3432</v>
      </c>
    </row>
    <row r="936" spans="1:45" customFormat="1" ht="12.75" customHeight="1" x14ac:dyDescent="0.2">
      <c r="A936" s="24" t="str">
        <f t="shared" si="81"/>
        <v>17-28</v>
      </c>
      <c r="B936">
        <v>28</v>
      </c>
      <c r="C936" s="9">
        <v>3</v>
      </c>
      <c r="D936" s="71" t="str">
        <f>IF(C936=1,K!$D$1,IF(C936=2,K!$D$2,IF(C936=3,K!$D$3,IF(C936=4,K!$D$4,IF(C936=5,K!$D$5,IF(C936=6,K!$D$6,IF(C936=7,K!$D$7,IF(C936=8,K!$D$8))))))))</f>
        <v>Vihmutus</v>
      </c>
      <c r="E936" s="27" t="s">
        <v>331</v>
      </c>
      <c r="F936" s="18" t="str">
        <f>LOOKUP(E936,K!$A$1:$B$19)</f>
        <v xml:space="preserve">Vara vald </v>
      </c>
      <c r="G936" s="16" t="str">
        <f t="shared" si="82"/>
        <v>-</v>
      </c>
      <c r="H936" s="12"/>
      <c r="I936" s="14"/>
      <c r="J936" s="26" t="s">
        <v>5020</v>
      </c>
      <c r="K936" s="26" t="s">
        <v>5022</v>
      </c>
      <c r="L936" s="91" t="str">
        <f t="shared" si="78"/>
        <v>17</v>
      </c>
      <c r="M936">
        <v>1974</v>
      </c>
      <c r="N936">
        <v>10</v>
      </c>
    </row>
    <row r="937" spans="1:45" customFormat="1" ht="12.75" customHeight="1" x14ac:dyDescent="0.2">
      <c r="A937" s="24" t="str">
        <f t="shared" si="81"/>
        <v>17-28</v>
      </c>
      <c r="B937">
        <v>28</v>
      </c>
      <c r="C937" s="9">
        <v>2</v>
      </c>
      <c r="D937" s="71" t="str">
        <f>IF(C937=1,K!$D$1,IF(C937=2,K!$D$2,IF(C937=3,K!$D$3,IF(C937=4,K!$D$4,IF(C937=5,K!$D$5,IF(C937=6,K!$D$6,IF(C937=7,K!$D$7,IF(C937=8,K!$D$8))))))))</f>
        <v xml:space="preserve">Maaparanduse rek </v>
      </c>
      <c r="E937" s="27" t="s">
        <v>331</v>
      </c>
      <c r="F937" s="18" t="str">
        <f>LOOKUP(E937,K!$A$1:$B$19)</f>
        <v xml:space="preserve">Vara vald </v>
      </c>
      <c r="G937" s="16" t="str">
        <f t="shared" si="82"/>
        <v>-</v>
      </c>
      <c r="H937" s="12"/>
      <c r="I937" s="14"/>
      <c r="J937" s="26" t="s">
        <v>5021</v>
      </c>
      <c r="K937" s="26" t="s">
        <v>5022</v>
      </c>
      <c r="L937" s="91" t="str">
        <f t="shared" si="78"/>
        <v>17</v>
      </c>
      <c r="M937">
        <v>1962</v>
      </c>
      <c r="N937">
        <v>1</v>
      </c>
    </row>
    <row r="938" spans="1:45" customFormat="1" ht="12.75" customHeight="1" x14ac:dyDescent="0.2">
      <c r="A938" s="24" t="str">
        <f t="shared" si="81"/>
        <v>12-28</v>
      </c>
      <c r="B938">
        <v>28</v>
      </c>
      <c r="C938" s="14">
        <v>2</v>
      </c>
      <c r="D938" s="71" t="str">
        <f>IF(C938=1,K!$D$1,IF(C938=2,K!$D$2,IF(C938=3,K!$D$3,IF(C938=4,K!$D$4,IF(C938=5,K!$D$5,IF(C938=6,K!$D$6,IF(C938=7,K!$D$7,IF(C938=8,K!$D$8))))))))</f>
        <v xml:space="preserve">Maaparanduse rek </v>
      </c>
      <c r="E938" s="12" t="s">
        <v>326</v>
      </c>
      <c r="F938" s="18" t="str">
        <f>LOOKUP(E938,K!$A$1:$B$19)</f>
        <v>Puhja vald</v>
      </c>
      <c r="G938" s="16" t="str">
        <f t="shared" si="82"/>
        <v>PP-1699</v>
      </c>
      <c r="H938" s="12" t="s">
        <v>11</v>
      </c>
      <c r="I938" s="14">
        <v>1699</v>
      </c>
      <c r="J938" s="26" t="s">
        <v>7091</v>
      </c>
      <c r="K938" s="26" t="s">
        <v>4185</v>
      </c>
      <c r="L938" s="91" t="str">
        <f t="shared" si="78"/>
        <v>12</v>
      </c>
      <c r="M938">
        <v>1999</v>
      </c>
      <c r="N938">
        <v>10</v>
      </c>
    </row>
    <row r="939" spans="1:45" customFormat="1" ht="12.75" customHeight="1" x14ac:dyDescent="0.2">
      <c r="A939" s="24" t="str">
        <f t="shared" si="81"/>
        <v>15-28</v>
      </c>
      <c r="B939">
        <v>28</v>
      </c>
      <c r="C939" s="14">
        <v>1</v>
      </c>
      <c r="D939" s="71" t="str">
        <f>IF(C939=1,K!$D$1,IF(C939=2,K!$D$2,IF(C939=3,K!$D$3,IF(C939=4,K!$D$4,IF(C939=5,K!$D$5,IF(C939=6,K!$D$6,IF(C939=7,K!$D$7,IF(C939=8,K!$D$8))))))))</f>
        <v>Maaparandus</v>
      </c>
      <c r="E939" s="12" t="s">
        <v>329</v>
      </c>
      <c r="F939" s="18" t="str">
        <f>LOOKUP(E939,K!$A$1:$B$19)</f>
        <v>Tartu vald</v>
      </c>
      <c r="G939" s="16" t="str">
        <f t="shared" si="82"/>
        <v>MV-434</v>
      </c>
      <c r="H939" s="12" t="s">
        <v>32</v>
      </c>
      <c r="I939" s="14">
        <v>434</v>
      </c>
      <c r="J939" s="1" t="s">
        <v>1346</v>
      </c>
      <c r="K939" s="1" t="s">
        <v>7166</v>
      </c>
      <c r="L939" s="91" t="str">
        <f t="shared" si="78"/>
        <v>15</v>
      </c>
      <c r="M939">
        <v>1965</v>
      </c>
      <c r="N939">
        <v>4</v>
      </c>
      <c r="O939">
        <v>1</v>
      </c>
      <c r="P939" t="s">
        <v>1021</v>
      </c>
      <c r="Q939">
        <v>2</v>
      </c>
    </row>
    <row r="940" spans="1:45" customFormat="1" ht="12.75" customHeight="1" x14ac:dyDescent="0.2">
      <c r="A940" s="69" t="str">
        <f t="shared" si="81"/>
        <v>15-28</v>
      </c>
      <c r="B940" s="52">
        <v>28</v>
      </c>
      <c r="C940" s="76">
        <v>1</v>
      </c>
      <c r="D940" s="71" t="str">
        <f>IF(C940=1,K!$D$1,IF(C940=2,K!$D$2,IF(C940=3,K!$D$3,IF(C940=4,K!$D$4,IF(C940=5,K!$D$5,IF(C940=6,K!$D$6,IF(C940=7,K!$D$7,IF(C940=8,K!$D$8))))))))</f>
        <v>Maaparandus</v>
      </c>
      <c r="E940" s="72" t="s">
        <v>329</v>
      </c>
      <c r="F940" s="18" t="str">
        <f>LOOKUP(E940,K!$A$1:$B$19)</f>
        <v>Tartu vald</v>
      </c>
      <c r="G940" s="74" t="str">
        <f t="shared" si="82"/>
        <v>TA-78</v>
      </c>
      <c r="H940" s="72" t="s">
        <v>3165</v>
      </c>
      <c r="I940" s="70">
        <v>78</v>
      </c>
      <c r="J940" s="75" t="s">
        <v>7168</v>
      </c>
      <c r="K940" s="75" t="s">
        <v>7166</v>
      </c>
      <c r="L940" s="157" t="str">
        <f t="shared" si="78"/>
        <v>15</v>
      </c>
      <c r="M940" s="52">
        <v>1990</v>
      </c>
      <c r="N940" s="52">
        <v>8</v>
      </c>
      <c r="P940" s="52" t="s">
        <v>7169</v>
      </c>
      <c r="Q940" s="52">
        <v>10</v>
      </c>
      <c r="R940" s="52" t="s">
        <v>7170</v>
      </c>
      <c r="S940" s="52"/>
      <c r="T940" s="52"/>
      <c r="U940" s="52"/>
      <c r="V940" s="52"/>
      <c r="W940" s="52"/>
      <c r="X940" s="52"/>
      <c r="Y940" s="52"/>
      <c r="Z940" s="52"/>
      <c r="AA940" s="52"/>
      <c r="AB940" s="52"/>
      <c r="AC940" s="52"/>
      <c r="AD940" s="52"/>
      <c r="AE940" s="52"/>
      <c r="AF940" s="52"/>
      <c r="AG940" s="52"/>
      <c r="AH940" s="52"/>
      <c r="AI940" s="52"/>
      <c r="AJ940" s="52"/>
      <c r="AK940" s="52"/>
      <c r="AL940" s="52"/>
      <c r="AM940" s="52"/>
      <c r="AN940" s="52"/>
      <c r="AO940" s="52"/>
      <c r="AP940" s="52"/>
      <c r="AQ940" s="52"/>
      <c r="AR940" s="52"/>
      <c r="AS940" s="52"/>
    </row>
    <row r="941" spans="1:45" customFormat="1" ht="12.75" customHeight="1" x14ac:dyDescent="0.2">
      <c r="A941" s="69" t="str">
        <f t="shared" si="81"/>
        <v>19-29</v>
      </c>
      <c r="B941" s="52">
        <v>29</v>
      </c>
      <c r="C941" s="70">
        <v>3</v>
      </c>
      <c r="D941" s="71" t="str">
        <f>IF(C941=1,K!$D$1,IF(C941=2,K!$D$2,IF(C941=3,K!$D$3,IF(C941=4,K!$D$4,IF(C941=5,K!$D$5,IF(C941=6,K!$D$6,IF(C941=7,K!$D$7,IF(C941=8,K!$D$8))))))))</f>
        <v>Vihmutus</v>
      </c>
      <c r="E941" s="72" t="s">
        <v>333</v>
      </c>
      <c r="F941" s="73" t="str">
        <f>LOOKUP(E941,K!$A$1:$B$19)</f>
        <v>Ülenurme vald</v>
      </c>
      <c r="G941" s="74" t="str">
        <f t="shared" si="82"/>
        <v>PP-1343</v>
      </c>
      <c r="H941" s="72" t="s">
        <v>11</v>
      </c>
      <c r="I941" s="70">
        <v>1343</v>
      </c>
      <c r="J941" s="75" t="s">
        <v>1068</v>
      </c>
      <c r="K941" s="75" t="s">
        <v>5281</v>
      </c>
      <c r="L941" s="90" t="str">
        <f t="shared" si="78"/>
        <v>19</v>
      </c>
      <c r="M941" s="52">
        <v>1980</v>
      </c>
      <c r="N941" s="52">
        <v>2</v>
      </c>
      <c r="P941" s="52"/>
      <c r="Q941" s="52"/>
      <c r="R941" s="52"/>
      <c r="S941" s="52"/>
      <c r="T941" s="52"/>
      <c r="U941" s="52"/>
      <c r="V941" s="52"/>
      <c r="W941" s="52"/>
      <c r="X941" s="52"/>
      <c r="Y941" s="52"/>
      <c r="Z941" s="52"/>
      <c r="AA941" s="52"/>
      <c r="AB941" s="52"/>
      <c r="AC941" s="52"/>
      <c r="AD941" s="52"/>
      <c r="AE941" s="52"/>
      <c r="AF941" s="52"/>
      <c r="AG941" s="52"/>
      <c r="AH941" s="52"/>
      <c r="AI941" s="52"/>
      <c r="AJ941" s="52"/>
      <c r="AK941" s="52"/>
      <c r="AL941" s="52"/>
      <c r="AM941" s="52"/>
      <c r="AN941" s="52"/>
      <c r="AO941" s="52"/>
      <c r="AP941" s="52"/>
      <c r="AQ941" s="52"/>
      <c r="AR941" s="52"/>
      <c r="AS941" s="52"/>
    </row>
    <row r="942" spans="1:45" customFormat="1" ht="12.75" customHeight="1" x14ac:dyDescent="0.2">
      <c r="A942" s="69" t="str">
        <f t="shared" si="81"/>
        <v>19-29</v>
      </c>
      <c r="B942" s="52">
        <v>29</v>
      </c>
      <c r="C942" s="70">
        <v>3</v>
      </c>
      <c r="D942" s="71" t="str">
        <f>IF(C942=1,K!$D$1,IF(C942=2,K!$D$2,IF(C942=3,K!$D$3,IF(C942=4,K!$D$4,IF(C942=5,K!$D$5,IF(C942=6,K!$D$6,IF(C942=7,K!$D$7,IF(C942=8,K!$D$8))))))))</f>
        <v>Vihmutus</v>
      </c>
      <c r="E942" s="72" t="s">
        <v>333</v>
      </c>
      <c r="F942" s="73" t="str">
        <f>LOOKUP(E942,K!$A$1:$B$19)</f>
        <v>Ülenurme vald</v>
      </c>
      <c r="G942" s="74" t="str">
        <f t="shared" si="82"/>
        <v>PP-1344</v>
      </c>
      <c r="H942" s="72" t="s">
        <v>11</v>
      </c>
      <c r="I942" s="70">
        <v>1344</v>
      </c>
      <c r="J942" s="75" t="s">
        <v>1069</v>
      </c>
      <c r="K942" s="75" t="s">
        <v>5281</v>
      </c>
      <c r="L942" s="90" t="str">
        <f t="shared" si="78"/>
        <v>19</v>
      </c>
      <c r="M942" s="52">
        <v>1980</v>
      </c>
      <c r="N942" s="52">
        <v>3</v>
      </c>
      <c r="P942" s="52"/>
      <c r="Q942" s="52"/>
      <c r="R942" s="52"/>
      <c r="S942" s="52"/>
      <c r="T942" s="52"/>
      <c r="U942" s="52"/>
      <c r="V942" s="52"/>
      <c r="W942" s="52"/>
      <c r="X942" s="52"/>
      <c r="Y942" s="52"/>
      <c r="Z942" s="52"/>
      <c r="AA942" s="52"/>
      <c r="AB942" s="52"/>
      <c r="AC942" s="52"/>
      <c r="AD942" s="52"/>
      <c r="AE942" s="52"/>
      <c r="AF942" s="52"/>
      <c r="AG942" s="52"/>
      <c r="AH942" s="52"/>
      <c r="AI942" s="52"/>
      <c r="AJ942" s="52"/>
      <c r="AK942" s="52"/>
      <c r="AL942" s="52"/>
      <c r="AM942" s="52"/>
      <c r="AN942" s="52"/>
      <c r="AO942" s="52"/>
      <c r="AP942" s="52"/>
      <c r="AQ942" s="52"/>
      <c r="AR942" s="52"/>
      <c r="AS942" s="52"/>
    </row>
    <row r="943" spans="1:45" customFormat="1" ht="12.75" customHeight="1" x14ac:dyDescent="0.2">
      <c r="A943" s="69" t="str">
        <f t="shared" si="81"/>
        <v>19-29</v>
      </c>
      <c r="B943" s="52">
        <v>29</v>
      </c>
      <c r="C943" s="76">
        <v>3</v>
      </c>
      <c r="D943" s="71" t="str">
        <f>IF(C943=1,K!$D$1,IF(C943=2,K!$D$2,IF(C943=3,K!$D$3,IF(C943=4,K!$D$4,IF(C943=5,K!$D$5,IF(C943=6,K!$D$6,IF(C943=7,K!$D$7,IF(C943=8,K!$D$8))))))))</f>
        <v>Vihmutus</v>
      </c>
      <c r="E943" s="72" t="s">
        <v>333</v>
      </c>
      <c r="F943" s="73" t="str">
        <f>LOOKUP(E943,K!$A$1:$B$19)</f>
        <v>Ülenurme vald</v>
      </c>
      <c r="G943" s="74" t="str">
        <f t="shared" si="82"/>
        <v>-3938</v>
      </c>
      <c r="H943" s="72"/>
      <c r="I943" s="70" t="s">
        <v>5283</v>
      </c>
      <c r="J943" s="75" t="s">
        <v>5282</v>
      </c>
      <c r="K943" s="75" t="s">
        <v>5281</v>
      </c>
      <c r="L943" s="90" t="str">
        <f t="shared" si="78"/>
        <v>19</v>
      </c>
      <c r="M943" s="52">
        <v>1980</v>
      </c>
      <c r="N943" s="52">
        <v>1</v>
      </c>
      <c r="P943" s="52"/>
      <c r="Q943" s="52"/>
      <c r="R943" s="52"/>
      <c r="S943" s="52"/>
      <c r="T943" s="52"/>
      <c r="U943" s="52"/>
      <c r="V943" s="52"/>
      <c r="W943" s="52"/>
      <c r="X943" s="52"/>
      <c r="Y943" s="52"/>
      <c r="Z943" s="52"/>
      <c r="AA943" s="52"/>
      <c r="AB943" s="52"/>
      <c r="AC943" s="52"/>
      <c r="AD943" s="52"/>
      <c r="AE943" s="52"/>
      <c r="AF943" s="52"/>
      <c r="AG943" s="52"/>
      <c r="AH943" s="52"/>
      <c r="AI943" s="52"/>
      <c r="AJ943" s="52"/>
      <c r="AK943" s="52"/>
      <c r="AL943" s="52"/>
      <c r="AM943" s="52"/>
      <c r="AN943" s="52"/>
      <c r="AO943" s="52"/>
      <c r="AP943" s="52"/>
      <c r="AQ943" s="52"/>
      <c r="AR943" s="52"/>
      <c r="AS943" s="52"/>
    </row>
    <row r="944" spans="1:45" customFormat="1" ht="12.75" customHeight="1" x14ac:dyDescent="0.2">
      <c r="A944" s="69" t="s">
        <v>5286</v>
      </c>
      <c r="B944" s="52">
        <v>29</v>
      </c>
      <c r="C944" s="70">
        <v>3</v>
      </c>
      <c r="D944" s="71" t="str">
        <f>IF(C944=1,K!$D$1,IF(C944=2,K!$D$2,IF(C944=3,K!$D$3,IF(C944=4,K!$D$4,IF(C944=5,K!$D$5,IF(C944=6,K!$D$6,IF(C944=7,K!$D$7,IF(C944=8,K!$D$8))))))))</f>
        <v>Vihmutus</v>
      </c>
      <c r="E944" s="72" t="s">
        <v>333</v>
      </c>
      <c r="F944" s="73" t="s">
        <v>5090</v>
      </c>
      <c r="G944" s="74" t="s">
        <v>5287</v>
      </c>
      <c r="H944" s="72" t="s">
        <v>11</v>
      </c>
      <c r="I944" s="70">
        <v>1343</v>
      </c>
      <c r="J944" s="75" t="s">
        <v>5288</v>
      </c>
      <c r="K944" s="75" t="s">
        <v>5281</v>
      </c>
      <c r="L944" s="90" t="s">
        <v>333</v>
      </c>
      <c r="M944" s="52">
        <v>1980</v>
      </c>
      <c r="N944" s="52">
        <v>13</v>
      </c>
      <c r="P944" s="52"/>
      <c r="Q944" s="52"/>
      <c r="R944" s="52"/>
      <c r="S944" s="52"/>
      <c r="T944" s="52"/>
      <c r="U944" s="52"/>
      <c r="V944" s="52"/>
      <c r="W944" s="52"/>
      <c r="X944" s="52"/>
      <c r="Y944" s="52"/>
      <c r="Z944" s="52"/>
      <c r="AA944" s="52"/>
      <c r="AB944" s="52"/>
      <c r="AC944" s="52"/>
      <c r="AD944" s="52"/>
      <c r="AE944" s="52"/>
      <c r="AF944" s="52"/>
      <c r="AG944" s="52"/>
      <c r="AH944" s="52"/>
      <c r="AI944" s="52"/>
      <c r="AJ944" s="52"/>
      <c r="AK944" s="52"/>
      <c r="AL944" s="52"/>
      <c r="AM944" s="52"/>
      <c r="AN944" s="52"/>
      <c r="AO944" s="52"/>
      <c r="AP944" s="52"/>
      <c r="AQ944" s="52"/>
      <c r="AR944" s="52"/>
      <c r="AS944" s="52"/>
    </row>
    <row r="945" spans="1:45" customFormat="1" ht="12.75" customHeight="1" x14ac:dyDescent="0.2">
      <c r="A945" s="69" t="s">
        <v>5286</v>
      </c>
      <c r="B945" s="52">
        <v>29</v>
      </c>
      <c r="C945" s="70">
        <v>3</v>
      </c>
      <c r="D945" s="71" t="str">
        <f>IF(C945=1,K!$D$1,IF(C945=2,K!$D$2,IF(C945=3,K!$D$3,IF(C945=4,K!$D$4,IF(C945=5,K!$D$5,IF(C945=6,K!$D$6,IF(C945=7,K!$D$7,IF(C945=8,K!$D$8))))))))</f>
        <v>Vihmutus</v>
      </c>
      <c r="E945" s="72" t="s">
        <v>333</v>
      </c>
      <c r="F945" s="73" t="s">
        <v>5090</v>
      </c>
      <c r="G945" s="74" t="s">
        <v>5287</v>
      </c>
      <c r="H945" s="72" t="s">
        <v>11</v>
      </c>
      <c r="I945" s="70">
        <v>1343</v>
      </c>
      <c r="J945" s="75" t="s">
        <v>5288</v>
      </c>
      <c r="K945" s="75" t="s">
        <v>5281</v>
      </c>
      <c r="L945" s="90" t="s">
        <v>333</v>
      </c>
      <c r="M945" s="52">
        <v>1980</v>
      </c>
      <c r="N945" s="52">
        <v>34</v>
      </c>
      <c r="P945" s="52"/>
      <c r="Q945" s="52"/>
      <c r="R945" s="52"/>
      <c r="S945" s="52"/>
      <c r="T945" s="52"/>
      <c r="U945" s="52"/>
      <c r="V945" s="52"/>
      <c r="W945" s="52"/>
      <c r="X945" s="52"/>
      <c r="Y945" s="52"/>
      <c r="Z945" s="52"/>
      <c r="AA945" s="52"/>
      <c r="AB945" s="52"/>
      <c r="AC945" s="52"/>
      <c r="AD945" s="52"/>
      <c r="AE945" s="52"/>
      <c r="AF945" s="52"/>
      <c r="AG945" s="52"/>
      <c r="AH945" s="52"/>
      <c r="AI945" s="52"/>
      <c r="AJ945" s="52"/>
      <c r="AK945" s="52"/>
      <c r="AL945" s="52"/>
      <c r="AM945" s="52"/>
      <c r="AN945" s="52"/>
      <c r="AO945" s="52"/>
      <c r="AP945" s="52"/>
      <c r="AQ945" s="52"/>
      <c r="AR945" s="52"/>
      <c r="AS945" s="52"/>
    </row>
    <row r="946" spans="1:45" customFormat="1" ht="12.75" customHeight="1" x14ac:dyDescent="0.2">
      <c r="A946" s="24" t="str">
        <f t="shared" ref="A946:A977" si="83">CONCATENATE(E946,"-",B946)</f>
        <v>17-29</v>
      </c>
      <c r="B946">
        <v>29</v>
      </c>
      <c r="C946" s="14">
        <v>1</v>
      </c>
      <c r="D946" s="71" t="str">
        <f>IF(C946=1,K!$D$1,IF(C946=2,K!$D$2,IF(C946=3,K!$D$3,IF(C946=4,K!$D$4,IF(C946=5,K!$D$5,IF(C946=6,K!$D$6,IF(C946=7,K!$D$7,IF(C946=8,K!$D$8))))))))</f>
        <v>Maaparandus</v>
      </c>
      <c r="E946" s="12" t="s">
        <v>331</v>
      </c>
      <c r="F946" s="18" t="str">
        <f>LOOKUP(E946,K!$A$1:$B$19)</f>
        <v xml:space="preserve">Vara vald </v>
      </c>
      <c r="G946" s="16" t="str">
        <f t="shared" ref="G946:G977" si="84">CONCATENATE(H946,"-",I946)</f>
        <v>PP-742</v>
      </c>
      <c r="H946" s="12" t="s">
        <v>11</v>
      </c>
      <c r="I946" s="14">
        <v>742</v>
      </c>
      <c r="J946" s="26" t="s">
        <v>5024</v>
      </c>
      <c r="K946" s="26" t="s">
        <v>5023</v>
      </c>
      <c r="L946" s="91" t="str">
        <f t="shared" ref="L946:L977" si="85">E946</f>
        <v>17</v>
      </c>
      <c r="M946">
        <v>1969</v>
      </c>
      <c r="N946">
        <v>8</v>
      </c>
      <c r="P946">
        <v>1204791</v>
      </c>
    </row>
    <row r="947" spans="1:45" ht="12.75" customHeight="1" x14ac:dyDescent="0.2">
      <c r="A947" s="24" t="str">
        <f t="shared" si="83"/>
        <v>01-29</v>
      </c>
      <c r="B947">
        <v>29</v>
      </c>
      <c r="C947" s="14">
        <v>6</v>
      </c>
      <c r="D947" s="71" t="str">
        <f>IF(C947=1,K!$D$1,IF(C947=2,K!$D$2,IF(C947=3,K!$D$3,IF(C947=4,K!$D$4,IF(C947=5,K!$D$5,IF(C947=6,K!$D$6,IF(C947=7,K!$D$7,IF(C947=8,K!$D$8))))))))</f>
        <v>Kultuurtehnikaprojektid</v>
      </c>
      <c r="E947" s="12" t="s">
        <v>291</v>
      </c>
      <c r="F947" s="18" t="str">
        <f>LOOKUP(E947,K!$A$1:$B$19)</f>
        <v>Alatskivi vald</v>
      </c>
      <c r="G947" s="16" t="str">
        <f t="shared" si="84"/>
        <v>MV-1260</v>
      </c>
      <c r="H947" s="12" t="s">
        <v>32</v>
      </c>
      <c r="I947" s="14">
        <v>1260</v>
      </c>
      <c r="J947" s="1" t="s">
        <v>1838</v>
      </c>
      <c r="K947" s="1" t="s">
        <v>1837</v>
      </c>
      <c r="L947" s="91" t="str">
        <f t="shared" si="85"/>
        <v>01</v>
      </c>
      <c r="M947">
        <v>1977</v>
      </c>
      <c r="N947">
        <v>3</v>
      </c>
      <c r="P947"/>
      <c r="Q947"/>
      <c r="R947"/>
      <c r="S947"/>
      <c r="T947"/>
      <c r="U947"/>
      <c r="V947"/>
      <c r="W947"/>
      <c r="X947"/>
      <c r="Y947"/>
      <c r="Z947"/>
      <c r="AA947"/>
      <c r="AB947"/>
      <c r="AC947"/>
      <c r="AD947"/>
      <c r="AE947"/>
      <c r="AF947"/>
      <c r="AG947"/>
      <c r="AH947"/>
      <c r="AI947"/>
      <c r="AJ947"/>
      <c r="AK947"/>
      <c r="AL947"/>
      <c r="AM947"/>
      <c r="AN947"/>
      <c r="AO947"/>
      <c r="AP947"/>
      <c r="AQ947"/>
      <c r="AR947"/>
      <c r="AS947"/>
    </row>
    <row r="948" spans="1:45" customFormat="1" ht="12.75" customHeight="1" x14ac:dyDescent="0.2">
      <c r="A948" s="24" t="str">
        <f t="shared" si="83"/>
        <v>14-29</v>
      </c>
      <c r="B948">
        <v>29</v>
      </c>
      <c r="C948" s="14">
        <v>1</v>
      </c>
      <c r="D948" s="71" t="str">
        <f>IF(C948=1,K!$D$1,IF(C948=2,K!$D$2,IF(C948=3,K!$D$3,IF(C948=4,K!$D$4,IF(C948=5,K!$D$5,IF(C948=6,K!$D$6,IF(C948=7,K!$D$7,IF(C948=8,K!$D$8))))))))</f>
        <v>Maaparandus</v>
      </c>
      <c r="E948" s="12" t="s">
        <v>328</v>
      </c>
      <c r="F948" s="18" t="str">
        <f>LOOKUP(E948,K!$A$1:$B$19)</f>
        <v>Rõngu vald</v>
      </c>
      <c r="G948" s="16" t="str">
        <f t="shared" si="84"/>
        <v>MV-383</v>
      </c>
      <c r="H948" s="12" t="s">
        <v>32</v>
      </c>
      <c r="I948" s="14">
        <v>383</v>
      </c>
      <c r="J948" s="1" t="s">
        <v>3565</v>
      </c>
      <c r="K948" s="1" t="s">
        <v>3566</v>
      </c>
      <c r="L948" s="91" t="str">
        <f t="shared" si="85"/>
        <v>14</v>
      </c>
      <c r="M948">
        <v>1965</v>
      </c>
      <c r="N948">
        <v>3</v>
      </c>
    </row>
    <row r="949" spans="1:45" customFormat="1" ht="12.75" customHeight="1" x14ac:dyDescent="0.2">
      <c r="A949" s="24" t="str">
        <f t="shared" si="83"/>
        <v>03-29</v>
      </c>
      <c r="B949">
        <v>29</v>
      </c>
      <c r="C949" s="14">
        <v>6</v>
      </c>
      <c r="D949" s="71" t="str">
        <f>IF(C949=1,K!$D$1,IF(C949=2,K!$D$2,IF(C949=3,K!$D$3,IF(C949=4,K!$D$4,IF(C949=5,K!$D$5,IF(C949=6,K!$D$6,IF(C949=7,K!$D$7,IF(C949=8,K!$D$8))))))))</f>
        <v>Kultuurtehnikaprojektid</v>
      </c>
      <c r="E949" s="12" t="s">
        <v>317</v>
      </c>
      <c r="F949" s="18" t="str">
        <f>LOOKUP(E949,K!$A$1:$B$19)</f>
        <v>Kambja vald</v>
      </c>
      <c r="G949" s="16" t="str">
        <f t="shared" si="84"/>
        <v>MV-1433</v>
      </c>
      <c r="H949" s="12" t="s">
        <v>32</v>
      </c>
      <c r="I949" s="14">
        <v>1433</v>
      </c>
      <c r="J949" s="1" t="s">
        <v>2858</v>
      </c>
      <c r="K949" s="1" t="s">
        <v>2859</v>
      </c>
      <c r="L949" s="91" t="str">
        <f t="shared" si="85"/>
        <v>03</v>
      </c>
      <c r="M949">
        <v>1982</v>
      </c>
      <c r="N949">
        <v>5</v>
      </c>
    </row>
    <row r="950" spans="1:45" customFormat="1" ht="25.5" customHeight="1" x14ac:dyDescent="0.2">
      <c r="A950" s="24" t="str">
        <f t="shared" si="83"/>
        <v>03-29</v>
      </c>
      <c r="B950">
        <v>29</v>
      </c>
      <c r="C950" s="14">
        <v>6</v>
      </c>
      <c r="D950" s="71" t="str">
        <f>IF(C950=1,K!$D$1,IF(C950=2,K!$D$2,IF(C950=3,K!$D$3,IF(C950=4,K!$D$4,IF(C950=5,K!$D$5,IF(C950=6,K!$D$6,IF(C950=7,K!$D$7,IF(C950=8,K!$D$8))))))))</f>
        <v>Kultuurtehnikaprojektid</v>
      </c>
      <c r="E950" s="12" t="s">
        <v>317</v>
      </c>
      <c r="F950" s="18" t="str">
        <f>LOOKUP(E950,K!$A$1:$B$19)</f>
        <v>Kambja vald</v>
      </c>
      <c r="G950" s="16" t="str">
        <f t="shared" si="84"/>
        <v>MV-1480</v>
      </c>
      <c r="H950" s="12" t="s">
        <v>32</v>
      </c>
      <c r="I950" s="14">
        <v>1480</v>
      </c>
      <c r="J950" s="1" t="s">
        <v>2856</v>
      </c>
      <c r="K950" s="1" t="s">
        <v>2857</v>
      </c>
      <c r="L950" s="91" t="str">
        <f t="shared" si="85"/>
        <v>03</v>
      </c>
      <c r="M950">
        <v>1983</v>
      </c>
      <c r="N950">
        <v>6</v>
      </c>
      <c r="P950" t="s">
        <v>2340</v>
      </c>
    </row>
    <row r="951" spans="1:45" customFormat="1" ht="12.75" customHeight="1" x14ac:dyDescent="0.2">
      <c r="A951" s="24" t="str">
        <f t="shared" si="83"/>
        <v>03-29</v>
      </c>
      <c r="B951">
        <v>29</v>
      </c>
      <c r="C951" s="9">
        <v>1</v>
      </c>
      <c r="D951" s="71" t="str">
        <f>IF(C951=1,K!$D$1,IF(C951=2,K!$D$2,IF(C951=3,K!$D$3,IF(C951=4,K!$D$4,IF(C951=5,K!$D$5,IF(C951=6,K!$D$6,IF(C951=7,K!$D$7,IF(C951=8,K!$D$8))))))))</f>
        <v>Maaparandus</v>
      </c>
      <c r="E951" s="12" t="s">
        <v>317</v>
      </c>
      <c r="F951" s="18" t="str">
        <f>LOOKUP(E951,K!$A$1:$B$19)</f>
        <v>Kambja vald</v>
      </c>
      <c r="G951" s="16" t="str">
        <f t="shared" si="84"/>
        <v>PP-122</v>
      </c>
      <c r="H951" s="12" t="s">
        <v>11</v>
      </c>
      <c r="I951" s="14" t="s">
        <v>2864</v>
      </c>
      <c r="J951" s="1" t="s">
        <v>2865</v>
      </c>
      <c r="K951" s="1" t="s">
        <v>2866</v>
      </c>
      <c r="L951" s="91" t="str">
        <f t="shared" si="85"/>
        <v>03</v>
      </c>
      <c r="M951">
        <v>1951</v>
      </c>
      <c r="N951">
        <v>0</v>
      </c>
    </row>
    <row r="952" spans="1:45" customFormat="1" ht="12.75" customHeight="1" x14ac:dyDescent="0.2">
      <c r="A952" s="24" t="str">
        <f t="shared" si="83"/>
        <v>06-29</v>
      </c>
      <c r="B952">
        <v>29</v>
      </c>
      <c r="C952" s="9">
        <v>2</v>
      </c>
      <c r="D952" s="71" t="str">
        <f>IF(C952=1,K!$D$1,IF(C952=2,K!$D$2,IF(C952=3,K!$D$3,IF(C952=4,K!$D$4,IF(C952=5,K!$D$5,IF(C952=6,K!$D$6,IF(C952=7,K!$D$7,IF(C952=8,K!$D$8))))))))</f>
        <v xml:space="preserve">Maaparanduse rek </v>
      </c>
      <c r="E952" s="12" t="s">
        <v>320</v>
      </c>
      <c r="F952" s="18" t="str">
        <f>LOOKUP(E952,K!$A$1:$B$19)</f>
        <v>Luunja vald</v>
      </c>
      <c r="G952" s="16" t="str">
        <f t="shared" si="84"/>
        <v>MS-168</v>
      </c>
      <c r="H952" s="12" t="s">
        <v>1650</v>
      </c>
      <c r="I952" s="14" t="s">
        <v>3131</v>
      </c>
      <c r="J952" s="1" t="s">
        <v>3132</v>
      </c>
      <c r="K952" s="1" t="s">
        <v>3133</v>
      </c>
      <c r="L952" s="91" t="str">
        <f t="shared" si="85"/>
        <v>06</v>
      </c>
      <c r="M952">
        <v>1986</v>
      </c>
      <c r="N952">
        <v>1</v>
      </c>
    </row>
    <row r="953" spans="1:45" customFormat="1" ht="12.75" customHeight="1" x14ac:dyDescent="0.2">
      <c r="A953" s="24" t="str">
        <f t="shared" si="83"/>
        <v>06-29</v>
      </c>
      <c r="B953">
        <v>29</v>
      </c>
      <c r="C953" s="9">
        <v>1</v>
      </c>
      <c r="D953" s="71" t="str">
        <f>IF(C953=1,K!$D$1,IF(C953=2,K!$D$2,IF(C953=3,K!$D$3,IF(C953=4,K!$D$4,IF(C953=5,K!$D$5,IF(C953=6,K!$D$6,IF(C953=7,K!$D$7,IF(C953=8,K!$D$8))))))))</f>
        <v>Maaparandus</v>
      </c>
      <c r="E953" s="12" t="s">
        <v>320</v>
      </c>
      <c r="F953" s="18" t="str">
        <f>LOOKUP(E953,K!$A$1:$B$19)</f>
        <v>Luunja vald</v>
      </c>
      <c r="G953" s="16" t="str">
        <f t="shared" si="84"/>
        <v>MV-125</v>
      </c>
      <c r="H953" s="12" t="s">
        <v>32</v>
      </c>
      <c r="I953" s="14" t="s">
        <v>3137</v>
      </c>
      <c r="J953" s="1" t="s">
        <v>3138</v>
      </c>
      <c r="K953" s="1" t="s">
        <v>3133</v>
      </c>
      <c r="L953" s="91" t="str">
        <f t="shared" si="85"/>
        <v>06</v>
      </c>
      <c r="M953">
        <v>1959</v>
      </c>
      <c r="N953">
        <v>5</v>
      </c>
    </row>
    <row r="954" spans="1:45" customFormat="1" ht="12.75" customHeight="1" x14ac:dyDescent="0.2">
      <c r="A954" s="24" t="str">
        <f t="shared" si="83"/>
        <v>12-29</v>
      </c>
      <c r="B954">
        <v>29</v>
      </c>
      <c r="C954" s="9">
        <v>5</v>
      </c>
      <c r="D954" s="71" t="str">
        <f>IF(C954=1,K!$D$1,IF(C954=2,K!$D$2,IF(C954=3,K!$D$3,IF(C954=4,K!$D$4,IF(C954=5,K!$D$5,IF(C954=6,K!$D$6,IF(C954=7,K!$D$7,IF(C954=8,K!$D$8))))))))</f>
        <v>Muud maap.ehit.projektid</v>
      </c>
      <c r="E954" s="12" t="s">
        <v>326</v>
      </c>
      <c r="F954" s="18" t="str">
        <f>LOOKUP(E954,K!$A$1:$B$19)</f>
        <v>Puhja vald</v>
      </c>
      <c r="G954" s="16" t="str">
        <f t="shared" si="84"/>
        <v>MV-1396</v>
      </c>
      <c r="H954" s="12" t="s">
        <v>32</v>
      </c>
      <c r="I954" s="14" t="s">
        <v>3985</v>
      </c>
      <c r="J954" s="1" t="s">
        <v>3986</v>
      </c>
      <c r="K954" s="1" t="s">
        <v>3987</v>
      </c>
      <c r="L954" s="91" t="str">
        <f t="shared" si="85"/>
        <v>12</v>
      </c>
      <c r="M954">
        <v>1980</v>
      </c>
      <c r="N954">
        <v>2</v>
      </c>
    </row>
    <row r="955" spans="1:45" ht="12.75" customHeight="1" x14ac:dyDescent="0.2">
      <c r="A955" s="24" t="str">
        <f t="shared" si="83"/>
        <v>12-29</v>
      </c>
      <c r="B955">
        <v>29</v>
      </c>
      <c r="C955" s="9">
        <v>5</v>
      </c>
      <c r="D955" s="71" t="str">
        <f>IF(C955=1,K!$D$1,IF(C955=2,K!$D$2,IF(C955=3,K!$D$3,IF(C955=4,K!$D$4,IF(C955=5,K!$D$5,IF(C955=6,K!$D$6,IF(C955=7,K!$D$7,IF(C955=8,K!$D$8))))))))</f>
        <v>Muud maap.ehit.projektid</v>
      </c>
      <c r="E955" s="12" t="s">
        <v>326</v>
      </c>
      <c r="F955" s="18" t="str">
        <f>LOOKUP(E955,K!$A$1:$B$19)</f>
        <v>Puhja vald</v>
      </c>
      <c r="G955" s="16" t="str">
        <f t="shared" si="84"/>
        <v>-</v>
      </c>
      <c r="H955" s="12"/>
      <c r="I955" s="14"/>
      <c r="J955" s="1" t="s">
        <v>3989</v>
      </c>
      <c r="K955" s="1" t="s">
        <v>3990</v>
      </c>
      <c r="L955" s="91" t="str">
        <f t="shared" si="85"/>
        <v>12</v>
      </c>
      <c r="M955">
        <v>1997</v>
      </c>
      <c r="N955">
        <v>2</v>
      </c>
      <c r="P955"/>
      <c r="Q955"/>
      <c r="R955"/>
      <c r="S955"/>
      <c r="T955"/>
      <c r="U955"/>
      <c r="V955"/>
      <c r="W955"/>
      <c r="X955"/>
      <c r="Y955"/>
      <c r="Z955"/>
      <c r="AA955"/>
      <c r="AB955"/>
      <c r="AC955"/>
      <c r="AD955"/>
      <c r="AE955"/>
      <c r="AF955"/>
      <c r="AG955"/>
      <c r="AH955"/>
      <c r="AI955"/>
      <c r="AJ955"/>
      <c r="AK955"/>
      <c r="AL955"/>
      <c r="AM955"/>
      <c r="AN955"/>
      <c r="AO955"/>
      <c r="AP955"/>
      <c r="AQ955"/>
      <c r="AR955"/>
      <c r="AS955"/>
    </row>
    <row r="956" spans="1:45" ht="12.75" customHeight="1" x14ac:dyDescent="0.2">
      <c r="A956" s="24" t="str">
        <f t="shared" si="83"/>
        <v>12-29</v>
      </c>
      <c r="B956">
        <v>29</v>
      </c>
      <c r="C956" s="9">
        <v>5</v>
      </c>
      <c r="D956" s="71" t="str">
        <f>IF(C956=1,K!$D$1,IF(C956=2,K!$D$2,IF(C956=3,K!$D$3,IF(C956=4,K!$D$4,IF(C956=5,K!$D$5,IF(C956=6,K!$D$6,IF(C956=7,K!$D$7,IF(C956=8,K!$D$8))))))))</f>
        <v>Muud maap.ehit.projektid</v>
      </c>
      <c r="E956" s="12" t="s">
        <v>326</v>
      </c>
      <c r="F956" s="18" t="str">
        <f>LOOKUP(E956,K!$A$1:$B$19)</f>
        <v>Puhja vald</v>
      </c>
      <c r="G956" s="16" t="str">
        <f t="shared" si="84"/>
        <v>MV-1646</v>
      </c>
      <c r="H956" s="12" t="s">
        <v>32</v>
      </c>
      <c r="I956" s="14" t="s">
        <v>3991</v>
      </c>
      <c r="J956" s="1" t="s">
        <v>3992</v>
      </c>
      <c r="K956" s="1" t="s">
        <v>3690</v>
      </c>
      <c r="L956" s="91" t="str">
        <f t="shared" si="85"/>
        <v>12</v>
      </c>
      <c r="M956">
        <v>1985</v>
      </c>
      <c r="N956">
        <v>2</v>
      </c>
      <c r="P956"/>
      <c r="Q956"/>
      <c r="R956"/>
      <c r="S956"/>
      <c r="T956"/>
      <c r="U956"/>
      <c r="V956"/>
      <c r="W956"/>
      <c r="X956"/>
      <c r="Y956"/>
      <c r="Z956"/>
      <c r="AA956"/>
      <c r="AB956"/>
      <c r="AC956"/>
      <c r="AD956"/>
      <c r="AE956"/>
      <c r="AF956"/>
      <c r="AG956"/>
      <c r="AH956"/>
      <c r="AI956"/>
      <c r="AJ956"/>
      <c r="AK956"/>
      <c r="AL956"/>
      <c r="AM956"/>
      <c r="AN956"/>
      <c r="AO956"/>
      <c r="AP956"/>
      <c r="AQ956"/>
      <c r="AR956"/>
      <c r="AS956"/>
    </row>
    <row r="957" spans="1:45" ht="25.5" customHeight="1" x14ac:dyDescent="0.2">
      <c r="A957" s="24" t="str">
        <f t="shared" si="83"/>
        <v>12-29</v>
      </c>
      <c r="B957">
        <v>29</v>
      </c>
      <c r="C957" s="9">
        <v>5</v>
      </c>
      <c r="D957" s="71" t="str">
        <f>IF(C957=1,K!$D$1,IF(C957=2,K!$D$2,IF(C957=3,K!$D$3,IF(C957=4,K!$D$4,IF(C957=5,K!$D$5,IF(C957=6,K!$D$6,IF(C957=7,K!$D$7,IF(C957=8,K!$D$8))))))))</f>
        <v>Muud maap.ehit.projektid</v>
      </c>
      <c r="E957" s="12" t="s">
        <v>326</v>
      </c>
      <c r="F957" s="18" t="str">
        <f>LOOKUP(E957,K!$A$1:$B$19)</f>
        <v>Puhja vald</v>
      </c>
      <c r="G957" s="16" t="str">
        <f t="shared" si="84"/>
        <v>PP-974</v>
      </c>
      <c r="H957" s="12" t="s">
        <v>11</v>
      </c>
      <c r="I957" s="14" t="s">
        <v>3994</v>
      </c>
      <c r="J957" s="1" t="s">
        <v>3995</v>
      </c>
      <c r="K957" s="1" t="s">
        <v>3996</v>
      </c>
      <c r="L957" s="91" t="str">
        <f t="shared" si="85"/>
        <v>12</v>
      </c>
      <c r="M957">
        <v>1972</v>
      </c>
      <c r="N957">
        <v>4</v>
      </c>
      <c r="P957"/>
      <c r="Q957">
        <v>72301</v>
      </c>
      <c r="R957"/>
      <c r="S957"/>
      <c r="T957"/>
      <c r="U957"/>
      <c r="V957"/>
      <c r="W957"/>
      <c r="X957"/>
      <c r="Y957"/>
      <c r="Z957"/>
      <c r="AA957"/>
      <c r="AB957"/>
      <c r="AC957"/>
      <c r="AD957"/>
      <c r="AE957"/>
      <c r="AF957"/>
      <c r="AG957"/>
      <c r="AH957"/>
      <c r="AI957"/>
      <c r="AJ957"/>
      <c r="AK957"/>
      <c r="AL957"/>
      <c r="AM957"/>
      <c r="AN957"/>
      <c r="AO957"/>
      <c r="AP957"/>
      <c r="AQ957"/>
      <c r="AR957"/>
      <c r="AS957"/>
    </row>
    <row r="958" spans="1:45" ht="25.5" customHeight="1" x14ac:dyDescent="0.2">
      <c r="A958" s="24" t="str">
        <f t="shared" si="83"/>
        <v>12-29</v>
      </c>
      <c r="B958">
        <v>29</v>
      </c>
      <c r="C958" s="9">
        <v>1</v>
      </c>
      <c r="D958" s="71" t="str">
        <f>IF(C958=1,K!$D$1,IF(C958=2,K!$D$2,IF(C958=3,K!$D$3,IF(C958=4,K!$D$4,IF(C958=5,K!$D$5,IF(C958=6,K!$D$6,IF(C958=7,K!$D$7,IF(C958=8,K!$D$8))))))))</f>
        <v>Maaparandus</v>
      </c>
      <c r="E958" s="12" t="s">
        <v>326</v>
      </c>
      <c r="F958" s="18" t="str">
        <f>LOOKUP(E958,K!$A$1:$B$19)</f>
        <v>Puhja vald</v>
      </c>
      <c r="G958" s="16" t="str">
        <f t="shared" si="84"/>
        <v>TS-24</v>
      </c>
      <c r="H958" s="12" t="s">
        <v>3214</v>
      </c>
      <c r="I958" s="14" t="s">
        <v>3998</v>
      </c>
      <c r="J958" s="1" t="s">
        <v>3999</v>
      </c>
      <c r="K958" s="1" t="s">
        <v>4000</v>
      </c>
      <c r="L958" s="91" t="str">
        <f t="shared" si="85"/>
        <v>12</v>
      </c>
      <c r="M958">
        <v>1984</v>
      </c>
      <c r="N958">
        <v>12</v>
      </c>
      <c r="P958" t="s">
        <v>1629</v>
      </c>
      <c r="Q958"/>
      <c r="R958"/>
      <c r="S958"/>
      <c r="T958"/>
      <c r="U958"/>
      <c r="V958"/>
      <c r="W958"/>
      <c r="X958"/>
      <c r="Y958"/>
      <c r="Z958"/>
      <c r="AA958"/>
      <c r="AB958"/>
      <c r="AC958"/>
      <c r="AD958"/>
      <c r="AE958"/>
      <c r="AF958"/>
      <c r="AG958"/>
      <c r="AH958"/>
      <c r="AI958"/>
      <c r="AJ958"/>
      <c r="AK958"/>
      <c r="AL958"/>
      <c r="AM958"/>
      <c r="AN958"/>
      <c r="AO958"/>
      <c r="AP958"/>
      <c r="AQ958"/>
      <c r="AR958"/>
      <c r="AS958"/>
    </row>
    <row r="959" spans="1:45" ht="12.75" customHeight="1" x14ac:dyDescent="0.2">
      <c r="A959" s="24" t="str">
        <f t="shared" si="83"/>
        <v>09-29</v>
      </c>
      <c r="B959">
        <v>29</v>
      </c>
      <c r="C959" s="9">
        <v>6</v>
      </c>
      <c r="D959" s="71" t="str">
        <f>IF(C959=1,K!$D$1,IF(C959=2,K!$D$2,IF(C959=3,K!$D$3,IF(C959=4,K!$D$4,IF(C959=5,K!$D$5,IF(C959=6,K!$D$6,IF(C959=7,K!$D$7,IF(C959=8,K!$D$8))))))))</f>
        <v>Kultuurtehnikaprojektid</v>
      </c>
      <c r="E959" s="12" t="s">
        <v>323</v>
      </c>
      <c r="F959" s="18" t="str">
        <f>LOOKUP(E959,K!$A$1:$B$19)</f>
        <v>Nõo vald</v>
      </c>
      <c r="G959" s="16" t="str">
        <f t="shared" si="84"/>
        <v>MV-1547</v>
      </c>
      <c r="H959" s="12" t="s">
        <v>32</v>
      </c>
      <c r="I959" s="14" t="s">
        <v>4415</v>
      </c>
      <c r="J959" s="1" t="s">
        <v>4416</v>
      </c>
      <c r="K959" s="1" t="s">
        <v>4417</v>
      </c>
      <c r="L959" s="91" t="str">
        <f t="shared" si="85"/>
        <v>09</v>
      </c>
      <c r="M959">
        <v>1984</v>
      </c>
      <c r="N959">
        <v>1</v>
      </c>
      <c r="P959"/>
      <c r="Q959"/>
      <c r="R959"/>
      <c r="S959"/>
      <c r="T959"/>
      <c r="U959"/>
      <c r="V959"/>
      <c r="W959"/>
      <c r="X959"/>
      <c r="Y959"/>
      <c r="Z959"/>
      <c r="AA959"/>
      <c r="AB959"/>
      <c r="AC959"/>
      <c r="AD959"/>
      <c r="AE959"/>
      <c r="AF959"/>
      <c r="AG959"/>
      <c r="AH959"/>
      <c r="AI959"/>
      <c r="AJ959"/>
      <c r="AK959"/>
      <c r="AL959"/>
      <c r="AM959"/>
      <c r="AN959"/>
      <c r="AO959"/>
      <c r="AP959"/>
      <c r="AQ959"/>
      <c r="AR959"/>
      <c r="AS959"/>
    </row>
    <row r="960" spans="1:45" ht="12.75" customHeight="1" x14ac:dyDescent="0.2">
      <c r="A960" s="24" t="str">
        <f t="shared" si="83"/>
        <v>09-29</v>
      </c>
      <c r="B960">
        <v>29</v>
      </c>
      <c r="C960" s="9">
        <v>1</v>
      </c>
      <c r="D960" s="71" t="str">
        <f>IF(C960=1,K!$D$1,IF(C960=2,K!$D$2,IF(C960=3,K!$D$3,IF(C960=4,K!$D$4,IF(C960=5,K!$D$5,IF(C960=6,K!$D$6,IF(C960=7,K!$D$7,IF(C960=8,K!$D$8))))))))</f>
        <v>Maaparandus</v>
      </c>
      <c r="E960" s="12" t="s">
        <v>323</v>
      </c>
      <c r="F960" s="18" t="str">
        <f>LOOKUP(E960,K!$A$1:$B$19)</f>
        <v>Nõo vald</v>
      </c>
      <c r="G960" s="16" t="str">
        <f t="shared" si="84"/>
        <v>PP-777</v>
      </c>
      <c r="H960" s="12" t="s">
        <v>11</v>
      </c>
      <c r="I960" s="14" t="s">
        <v>4419</v>
      </c>
      <c r="J960" s="1" t="s">
        <v>4420</v>
      </c>
      <c r="K960" s="1" t="s">
        <v>4417</v>
      </c>
      <c r="L960" s="91" t="str">
        <f t="shared" si="85"/>
        <v>09</v>
      </c>
      <c r="M960">
        <v>1970</v>
      </c>
      <c r="N960">
        <v>6</v>
      </c>
      <c r="P960"/>
      <c r="Q960"/>
      <c r="R960"/>
      <c r="S960"/>
      <c r="T960"/>
      <c r="U960"/>
      <c r="V960"/>
      <c r="W960"/>
      <c r="X960"/>
      <c r="Y960"/>
      <c r="Z960"/>
      <c r="AA960"/>
      <c r="AB960"/>
      <c r="AC960"/>
      <c r="AD960"/>
      <c r="AE960"/>
      <c r="AF960"/>
      <c r="AG960"/>
      <c r="AH960"/>
      <c r="AI960"/>
      <c r="AJ960"/>
      <c r="AK960"/>
      <c r="AL960"/>
      <c r="AM960"/>
      <c r="AN960"/>
      <c r="AO960"/>
      <c r="AP960"/>
      <c r="AQ960"/>
      <c r="AR960"/>
      <c r="AS960"/>
    </row>
    <row r="961" spans="1:45" ht="12.75" customHeight="1" x14ac:dyDescent="0.2">
      <c r="A961" s="24" t="str">
        <f t="shared" si="83"/>
        <v>09-29</v>
      </c>
      <c r="B961">
        <v>29</v>
      </c>
      <c r="C961" s="9">
        <v>1</v>
      </c>
      <c r="D961" s="71" t="str">
        <f>IF(C961=1,K!$D$1,IF(C961=2,K!$D$2,IF(C961=3,K!$D$3,IF(C961=4,K!$D$4,IF(C961=5,K!$D$5,IF(C961=6,K!$D$6,IF(C961=7,K!$D$7,IF(C961=8,K!$D$8))))))))</f>
        <v>Maaparandus</v>
      </c>
      <c r="E961" s="12" t="s">
        <v>323</v>
      </c>
      <c r="F961" s="18" t="str">
        <f>LOOKUP(E961,K!$A$1:$B$19)</f>
        <v>Nõo vald</v>
      </c>
      <c r="G961" s="16" t="str">
        <f t="shared" si="84"/>
        <v>PP-882</v>
      </c>
      <c r="H961" s="12" t="s">
        <v>11</v>
      </c>
      <c r="I961" s="14" t="s">
        <v>4421</v>
      </c>
      <c r="J961" s="1" t="s">
        <v>4422</v>
      </c>
      <c r="K961" s="1" t="s">
        <v>4417</v>
      </c>
      <c r="L961" s="91" t="str">
        <f t="shared" si="85"/>
        <v>09</v>
      </c>
      <c r="M961">
        <v>1969</v>
      </c>
      <c r="N961">
        <v>9</v>
      </c>
      <c r="P961">
        <v>72301</v>
      </c>
      <c r="Q961">
        <v>1</v>
      </c>
      <c r="R961" t="s">
        <v>5344</v>
      </c>
      <c r="S961"/>
      <c r="T961"/>
      <c r="U961"/>
      <c r="V961"/>
      <c r="W961"/>
      <c r="X961"/>
      <c r="Y961"/>
      <c r="Z961"/>
      <c r="AA961"/>
      <c r="AB961"/>
      <c r="AC961"/>
      <c r="AD961"/>
      <c r="AE961"/>
      <c r="AF961"/>
      <c r="AG961"/>
      <c r="AH961"/>
      <c r="AI961"/>
      <c r="AJ961"/>
      <c r="AK961"/>
      <c r="AL961"/>
      <c r="AM961"/>
      <c r="AN961"/>
      <c r="AO961"/>
      <c r="AP961"/>
      <c r="AQ961"/>
      <c r="AR961"/>
      <c r="AS961"/>
    </row>
    <row r="962" spans="1:45" customFormat="1" ht="12.75" customHeight="1" x14ac:dyDescent="0.2">
      <c r="A962" s="24" t="str">
        <f t="shared" si="83"/>
        <v>09-29</v>
      </c>
      <c r="B962">
        <v>29</v>
      </c>
      <c r="C962" s="9">
        <v>1</v>
      </c>
      <c r="D962" s="71" t="str">
        <f>IF(C962=1,K!$D$1,IF(C962=2,K!$D$2,IF(C962=3,K!$D$3,IF(C962=4,K!$D$4,IF(C962=5,K!$D$5,IF(C962=6,K!$D$6,IF(C962=7,K!$D$7,IF(C962=8,K!$D$8))))))))</f>
        <v>Maaparandus</v>
      </c>
      <c r="E962" s="12" t="s">
        <v>323</v>
      </c>
      <c r="F962" s="18" t="str">
        <f>LOOKUP(E962,K!$A$1:$B$19)</f>
        <v>Nõo vald</v>
      </c>
      <c r="G962" s="16" t="str">
        <f t="shared" si="84"/>
        <v>PP-883</v>
      </c>
      <c r="H962" s="12" t="s">
        <v>11</v>
      </c>
      <c r="I962" s="14" t="s">
        <v>4424</v>
      </c>
      <c r="J962" s="1" t="s">
        <v>4425</v>
      </c>
      <c r="K962" s="1" t="s">
        <v>4417</v>
      </c>
      <c r="L962" s="91" t="str">
        <f t="shared" si="85"/>
        <v>09</v>
      </c>
      <c r="M962">
        <v>1969</v>
      </c>
      <c r="N962">
        <v>57</v>
      </c>
    </row>
    <row r="963" spans="1:45" customFormat="1" ht="12.75" customHeight="1" x14ac:dyDescent="0.2">
      <c r="A963" s="24" t="str">
        <f t="shared" si="83"/>
        <v>17-29</v>
      </c>
      <c r="B963">
        <v>29</v>
      </c>
      <c r="C963" s="9">
        <v>1</v>
      </c>
      <c r="D963" s="71" t="str">
        <f>IF(C963=1,K!$D$1,IF(C963=2,K!$D$2,IF(C963=3,K!$D$3,IF(C963=4,K!$D$4,IF(C963=5,K!$D$5,IF(C963=6,K!$D$6,IF(C963=7,K!$D$7,IF(C963=8,K!$D$8))))))))</f>
        <v>Maaparandus</v>
      </c>
      <c r="E963" s="27" t="s">
        <v>331</v>
      </c>
      <c r="F963" s="18" t="str">
        <f>LOOKUP(E963,K!$A$1:$B$19)</f>
        <v xml:space="preserve">Vara vald </v>
      </c>
      <c r="G963" s="16" t="str">
        <f t="shared" si="84"/>
        <v>PP-742 a</v>
      </c>
      <c r="H963" s="27" t="s">
        <v>11</v>
      </c>
      <c r="I963" s="133" t="s">
        <v>5026</v>
      </c>
      <c r="J963" s="26" t="s">
        <v>5024</v>
      </c>
      <c r="K963" s="26" t="s">
        <v>5023</v>
      </c>
      <c r="L963" s="91" t="str">
        <f t="shared" si="85"/>
        <v>17</v>
      </c>
      <c r="M963">
        <v>1973</v>
      </c>
      <c r="N963">
        <v>7</v>
      </c>
      <c r="P963" t="s">
        <v>3162</v>
      </c>
    </row>
    <row r="964" spans="1:45" customFormat="1" ht="25.5" customHeight="1" x14ac:dyDescent="0.2">
      <c r="A964" s="24" t="str">
        <f t="shared" si="83"/>
        <v>17-29</v>
      </c>
      <c r="B964">
        <v>29</v>
      </c>
      <c r="C964" s="9">
        <v>7</v>
      </c>
      <c r="D964" s="71" t="str">
        <f>IF(C964=1,K!$D$1,IF(C964=2,K!$D$2,IF(C964=3,K!$D$3,IF(C964=4,K!$D$4,IF(C964=5,K!$D$5,IF(C964=6,K!$D$6,IF(C964=7,K!$D$7,IF(C964=8,K!$D$8))))))))</f>
        <v>Ehitusgeoloogia aruanne</v>
      </c>
      <c r="E964" s="27" t="s">
        <v>331</v>
      </c>
      <c r="F964" s="18" t="str">
        <f>LOOKUP(E964,K!$A$1:$B$19)</f>
        <v xml:space="preserve">Vara vald </v>
      </c>
      <c r="G964" s="16" t="str">
        <f t="shared" si="84"/>
        <v>MS-139</v>
      </c>
      <c r="H964" s="27" t="s">
        <v>1650</v>
      </c>
      <c r="I964" s="133" t="s">
        <v>3373</v>
      </c>
      <c r="J964" s="26" t="s">
        <v>5028</v>
      </c>
      <c r="K964" s="26" t="s">
        <v>5023</v>
      </c>
      <c r="L964" s="91" t="str">
        <f t="shared" si="85"/>
        <v>17</v>
      </c>
      <c r="M964">
        <v>1984</v>
      </c>
      <c r="N964">
        <v>2</v>
      </c>
      <c r="O964">
        <v>1</v>
      </c>
      <c r="Q964">
        <v>2</v>
      </c>
      <c r="R964" t="s">
        <v>1015</v>
      </c>
    </row>
    <row r="965" spans="1:45" customFormat="1" ht="12.75" customHeight="1" x14ac:dyDescent="0.2">
      <c r="A965" s="24" t="str">
        <f t="shared" si="83"/>
        <v>14-29</v>
      </c>
      <c r="B965">
        <v>29</v>
      </c>
      <c r="C965" s="14">
        <v>1</v>
      </c>
      <c r="D965" s="71" t="str">
        <f>IF(C965=1,K!$D$1,IF(C965=2,K!$D$2,IF(C965=3,K!$D$3,IF(C965=4,K!$D$4,IF(C965=5,K!$D$5,IF(C965=6,K!$D$6,IF(C965=7,K!$D$7,IF(C965=8,K!$D$8))))))))</f>
        <v>Maaparandus</v>
      </c>
      <c r="E965" s="12" t="s">
        <v>328</v>
      </c>
      <c r="F965" s="18" t="str">
        <f>LOOKUP(E965,K!$A$1:$B$19)</f>
        <v>Rõngu vald</v>
      </c>
      <c r="G965" s="16" t="str">
        <f t="shared" si="84"/>
        <v>PP-858</v>
      </c>
      <c r="H965" s="12" t="s">
        <v>11</v>
      </c>
      <c r="I965" s="14">
        <v>858</v>
      </c>
      <c r="J965" s="1" t="s">
        <v>1536</v>
      </c>
      <c r="K965" s="1" t="s">
        <v>3560</v>
      </c>
      <c r="L965" s="91" t="str">
        <f t="shared" si="85"/>
        <v>14</v>
      </c>
      <c r="M965">
        <v>1971</v>
      </c>
      <c r="N965">
        <v>6</v>
      </c>
      <c r="P965" t="s">
        <v>6569</v>
      </c>
      <c r="Q965">
        <v>6</v>
      </c>
    </row>
    <row r="966" spans="1:45" customFormat="1" ht="12.75" customHeight="1" x14ac:dyDescent="0.2">
      <c r="A966" s="24" t="str">
        <f t="shared" si="83"/>
        <v>15-29</v>
      </c>
      <c r="B966">
        <v>29</v>
      </c>
      <c r="C966" s="14">
        <v>6</v>
      </c>
      <c r="D966" s="71" t="str">
        <f>IF(C966=1,K!$D$1,IF(C966=2,K!$D$2,IF(C966=3,K!$D$3,IF(C966=4,K!$D$4,IF(C966=5,K!$D$5,IF(C966=6,K!$D$6,IF(C966=7,K!$D$7,IF(C966=8,K!$D$8))))))))</f>
        <v>Kultuurtehnikaprojektid</v>
      </c>
      <c r="E966" s="12" t="s">
        <v>329</v>
      </c>
      <c r="F966" s="18" t="str">
        <f>LOOKUP(E966,K!$A$1:$B$19)</f>
        <v>Tartu vald</v>
      </c>
      <c r="G966" s="16" t="str">
        <f t="shared" si="84"/>
        <v>MV-1484</v>
      </c>
      <c r="H966" s="12" t="s">
        <v>32</v>
      </c>
      <c r="I966" s="14">
        <v>1484</v>
      </c>
      <c r="J966" s="1" t="s">
        <v>1363</v>
      </c>
      <c r="K966" s="1" t="s">
        <v>7172</v>
      </c>
      <c r="L966" s="91" t="str">
        <f t="shared" si="85"/>
        <v>15</v>
      </c>
      <c r="M966">
        <v>1983</v>
      </c>
      <c r="N966">
        <v>3</v>
      </c>
    </row>
    <row r="967" spans="1:45" customFormat="1" ht="12.75" customHeight="1" x14ac:dyDescent="0.2">
      <c r="A967" s="24" t="str">
        <f t="shared" si="83"/>
        <v>15-29</v>
      </c>
      <c r="B967">
        <v>29</v>
      </c>
      <c r="C967" s="14">
        <v>1</v>
      </c>
      <c r="D967" s="71" t="str">
        <f>IF(C967=1,K!$D$1,IF(C967=2,K!$D$2,IF(C967=3,K!$D$3,IF(C967=4,K!$D$4,IF(C967=5,K!$D$5,IF(C967=6,K!$D$6,IF(C967=7,K!$D$7,IF(C967=8,K!$D$8))))))))</f>
        <v>Maaparandus</v>
      </c>
      <c r="E967" s="12" t="s">
        <v>329</v>
      </c>
      <c r="F967" s="18" t="str">
        <f>LOOKUP(E967,K!$A$1:$B$19)</f>
        <v>Tartu vald</v>
      </c>
      <c r="G967" s="16" t="str">
        <f t="shared" si="84"/>
        <v>PP-1065</v>
      </c>
      <c r="H967" s="12" t="s">
        <v>11</v>
      </c>
      <c r="I967" s="14">
        <v>1065</v>
      </c>
      <c r="J967" s="1" t="s">
        <v>7174</v>
      </c>
      <c r="K967" s="1" t="s">
        <v>7175</v>
      </c>
      <c r="L967" s="91" t="str">
        <f t="shared" si="85"/>
        <v>15</v>
      </c>
      <c r="M967">
        <v>1974</v>
      </c>
      <c r="N967">
        <v>8</v>
      </c>
      <c r="P967">
        <v>73042</v>
      </c>
      <c r="Q967">
        <v>2</v>
      </c>
      <c r="R967" t="s">
        <v>7176</v>
      </c>
    </row>
    <row r="968" spans="1:45" customFormat="1" ht="12.75" customHeight="1" x14ac:dyDescent="0.2">
      <c r="A968" s="69" t="str">
        <f t="shared" si="83"/>
        <v>15-29</v>
      </c>
      <c r="B968" s="52">
        <v>29</v>
      </c>
      <c r="C968" s="76">
        <v>1</v>
      </c>
      <c r="D968" s="71" t="str">
        <f>IF(C968=1,K!$D$1,IF(C968=2,K!$D$2,IF(C968=3,K!$D$3,IF(C968=4,K!$D$4,IF(C968=5,K!$D$5,IF(C968=6,K!$D$6,IF(C968=7,K!$D$7,IF(C968=8,K!$D$8))))))))</f>
        <v>Maaparandus</v>
      </c>
      <c r="E968" s="72" t="s">
        <v>329</v>
      </c>
      <c r="F968" s="18" t="str">
        <f>LOOKUP(E968,K!$A$1:$B$19)</f>
        <v>Tartu vald</v>
      </c>
      <c r="G968" s="74" t="str">
        <f t="shared" si="84"/>
        <v>MV-227</v>
      </c>
      <c r="H968" s="72" t="s">
        <v>32</v>
      </c>
      <c r="I968" s="70">
        <v>227</v>
      </c>
      <c r="J968" s="75" t="s">
        <v>7177</v>
      </c>
      <c r="K968" s="75" t="s">
        <v>7172</v>
      </c>
      <c r="L968" s="157" t="str">
        <f t="shared" si="85"/>
        <v>15</v>
      </c>
      <c r="M968" s="52">
        <v>1961</v>
      </c>
      <c r="N968" s="52">
        <v>4</v>
      </c>
      <c r="P968" s="52"/>
      <c r="Q968" s="52">
        <v>4</v>
      </c>
      <c r="R968" s="52"/>
      <c r="S968" s="52"/>
      <c r="T968" s="52"/>
      <c r="U968" s="52"/>
      <c r="V968" s="52"/>
      <c r="W968" s="52"/>
      <c r="X968" s="52"/>
      <c r="Y968" s="52"/>
      <c r="Z968" s="52"/>
      <c r="AA968" s="52"/>
      <c r="AB968" s="52"/>
      <c r="AC968" s="52"/>
      <c r="AD968" s="52"/>
      <c r="AE968" s="52"/>
      <c r="AF968" s="52"/>
      <c r="AG968" s="52"/>
      <c r="AH968" s="52"/>
      <c r="AI968" s="52"/>
      <c r="AJ968" s="52"/>
      <c r="AK968" s="52"/>
      <c r="AL968" s="52"/>
      <c r="AM968" s="52"/>
      <c r="AN968" s="52"/>
      <c r="AO968" s="52"/>
      <c r="AP968" s="52"/>
      <c r="AQ968" s="52"/>
      <c r="AR968" s="52"/>
      <c r="AS968" s="52"/>
    </row>
    <row r="969" spans="1:45" ht="12.75" customHeight="1" x14ac:dyDescent="0.2">
      <c r="A969" s="69" t="str">
        <f t="shared" si="83"/>
        <v>15-29</v>
      </c>
      <c r="B969" s="52">
        <v>29</v>
      </c>
      <c r="C969" s="76">
        <v>1</v>
      </c>
      <c r="D969" s="71" t="str">
        <f>IF(C969=1,K!$D$1,IF(C969=2,K!$D$2,IF(C969=3,K!$D$3,IF(C969=4,K!$D$4,IF(C969=5,K!$D$5,IF(C969=6,K!$D$6,IF(C969=7,K!$D$7,IF(C969=8,K!$D$8))))))))</f>
        <v>Maaparandus</v>
      </c>
      <c r="E969" s="72" t="s">
        <v>329</v>
      </c>
      <c r="F969" s="18" t="str">
        <f>LOOKUP(E969,K!$A$1:$B$19)</f>
        <v>Tartu vald</v>
      </c>
      <c r="G969" s="74" t="str">
        <f t="shared" si="84"/>
        <v>MV-284</v>
      </c>
      <c r="H969" s="72" t="s">
        <v>32</v>
      </c>
      <c r="I969" s="70">
        <v>284</v>
      </c>
      <c r="J969" s="75" t="s">
        <v>7178</v>
      </c>
      <c r="K969" s="75" t="s">
        <v>7172</v>
      </c>
      <c r="L969" s="157" t="str">
        <f t="shared" si="85"/>
        <v>15</v>
      </c>
      <c r="M969" s="52">
        <v>1961</v>
      </c>
      <c r="N969" s="52">
        <v>3</v>
      </c>
      <c r="P969" s="52" t="s">
        <v>7179</v>
      </c>
      <c r="Q969" s="52">
        <v>1</v>
      </c>
    </row>
    <row r="970" spans="1:45" ht="25.5" customHeight="1" x14ac:dyDescent="0.2">
      <c r="A970" s="69" t="str">
        <f t="shared" si="83"/>
        <v>15-29</v>
      </c>
      <c r="B970" s="52">
        <v>29</v>
      </c>
      <c r="C970" s="76">
        <v>1</v>
      </c>
      <c r="D970" s="71" t="str">
        <f>IF(C970=1,K!$D$1,IF(C970=2,K!$D$2,IF(C970=3,K!$D$3,IF(C970=4,K!$D$4,IF(C970=5,K!$D$5,IF(C970=6,K!$D$6,IF(C970=7,K!$D$7,IF(C970=8,K!$D$8))))))))</f>
        <v>Maaparandus</v>
      </c>
      <c r="E970" s="72" t="s">
        <v>329</v>
      </c>
      <c r="F970" s="18" t="str">
        <f>LOOKUP(E970,K!$A$1:$B$19)</f>
        <v>Tartu vald</v>
      </c>
      <c r="G970" s="74" t="str">
        <f t="shared" si="84"/>
        <v>PP--2</v>
      </c>
      <c r="H970" s="72" t="s">
        <v>7180</v>
      </c>
      <c r="I970" s="70">
        <v>2</v>
      </c>
      <c r="J970" s="75" t="s">
        <v>7181</v>
      </c>
      <c r="K970" s="75" t="s">
        <v>7172</v>
      </c>
      <c r="L970" s="157" t="str">
        <f t="shared" si="85"/>
        <v>15</v>
      </c>
      <c r="M970" s="52">
        <v>1955</v>
      </c>
      <c r="N970" s="52">
        <v>12</v>
      </c>
      <c r="P970" s="52">
        <v>3175</v>
      </c>
      <c r="Q970" s="52">
        <v>11</v>
      </c>
      <c r="R970" s="52" t="s">
        <v>7182</v>
      </c>
    </row>
    <row r="971" spans="1:45" ht="12.75" customHeight="1" x14ac:dyDescent="0.2">
      <c r="A971" s="69" t="str">
        <f t="shared" si="83"/>
        <v>19-30</v>
      </c>
      <c r="B971" s="52">
        <v>30</v>
      </c>
      <c r="C971" s="70">
        <v>1</v>
      </c>
      <c r="D971" s="71" t="str">
        <f>IF(C971=1,K!$D$1,IF(C971=2,K!$D$2,IF(C971=3,K!$D$3,IF(C971=4,K!$D$4,IF(C971=5,K!$D$5,IF(C971=6,K!$D$6,IF(C971=7,K!$D$7,IF(C971=8,K!$D$8))))))))</f>
        <v>Maaparandus</v>
      </c>
      <c r="E971" s="72" t="s">
        <v>333</v>
      </c>
      <c r="F971" s="73" t="str">
        <f>LOOKUP(E971,K!$A$1:$B$19)</f>
        <v>Ülenurme vald</v>
      </c>
      <c r="G971" s="74" t="str">
        <f t="shared" si="84"/>
        <v>PP-726</v>
      </c>
      <c r="H971" s="72" t="s">
        <v>11</v>
      </c>
      <c r="I971" s="70">
        <v>726</v>
      </c>
      <c r="J971" s="75" t="s">
        <v>5301</v>
      </c>
      <c r="K971" s="75" t="s">
        <v>5292</v>
      </c>
      <c r="L971" s="90" t="str">
        <f t="shared" si="85"/>
        <v>19</v>
      </c>
      <c r="M971" s="52">
        <v>1969</v>
      </c>
      <c r="N971" s="52">
        <v>21</v>
      </c>
    </row>
    <row r="972" spans="1:45" customFormat="1" ht="12.75" customHeight="1" x14ac:dyDescent="0.2">
      <c r="A972" s="69" t="str">
        <f t="shared" si="83"/>
        <v>19-30</v>
      </c>
      <c r="B972" s="52">
        <v>30</v>
      </c>
      <c r="C972" s="70">
        <v>1</v>
      </c>
      <c r="D972" s="71" t="str">
        <f>IF(C972=1,K!$D$1,IF(C972=2,K!$D$2,IF(C972=3,K!$D$3,IF(C972=4,K!$D$4,IF(C972=5,K!$D$5,IF(C972=6,K!$D$6,IF(C972=7,K!$D$7,IF(C972=8,K!$D$8))))))))</f>
        <v>Maaparandus</v>
      </c>
      <c r="E972" s="72" t="s">
        <v>333</v>
      </c>
      <c r="F972" s="73" t="str">
        <f>LOOKUP(E972,K!$A$1:$B$19)</f>
        <v>Ülenurme vald</v>
      </c>
      <c r="G972" s="74" t="str">
        <f t="shared" si="84"/>
        <v>PP-746</v>
      </c>
      <c r="H972" s="72" t="s">
        <v>11</v>
      </c>
      <c r="I972" s="70">
        <v>746</v>
      </c>
      <c r="J972" s="75" t="s">
        <v>5300</v>
      </c>
      <c r="K972" s="75" t="s">
        <v>5299</v>
      </c>
      <c r="L972" s="90" t="str">
        <f t="shared" si="85"/>
        <v>19</v>
      </c>
      <c r="M972" s="52">
        <v>1969</v>
      </c>
      <c r="N972" s="52">
        <v>3</v>
      </c>
      <c r="P972" s="52"/>
      <c r="Q972" s="52"/>
      <c r="R972" s="52"/>
      <c r="S972" s="52"/>
      <c r="T972" s="52"/>
      <c r="U972" s="52"/>
      <c r="V972" s="52"/>
      <c r="W972" s="52"/>
      <c r="X972" s="52"/>
      <c r="Y972" s="52"/>
      <c r="Z972" s="52"/>
      <c r="AA972" s="52"/>
      <c r="AB972" s="52"/>
      <c r="AC972" s="52"/>
      <c r="AD972" s="52"/>
      <c r="AE972" s="52"/>
      <c r="AF972" s="52"/>
      <c r="AG972" s="52"/>
      <c r="AH972" s="52"/>
      <c r="AI972" s="52"/>
      <c r="AJ972" s="52"/>
      <c r="AK972" s="52"/>
      <c r="AL972" s="52"/>
      <c r="AM972" s="52"/>
      <c r="AN972" s="52"/>
      <c r="AO972" s="52"/>
      <c r="AP972" s="52"/>
      <c r="AQ972" s="52"/>
      <c r="AR972" s="52"/>
      <c r="AS972" s="52"/>
    </row>
    <row r="973" spans="1:45" customFormat="1" ht="12.75" customHeight="1" x14ac:dyDescent="0.2">
      <c r="A973" s="69" t="str">
        <f t="shared" si="83"/>
        <v>19-30</v>
      </c>
      <c r="B973" s="52">
        <v>30</v>
      </c>
      <c r="C973" s="70">
        <v>1</v>
      </c>
      <c r="D973" s="71" t="str">
        <f>IF(C973=1,K!$D$1,IF(C973=2,K!$D$2,IF(C973=3,K!$D$3,IF(C973=4,K!$D$4,IF(C973=5,K!$D$5,IF(C973=6,K!$D$6,IF(C973=7,K!$D$7,IF(C973=8,K!$D$8))))))))</f>
        <v>Maaparandus</v>
      </c>
      <c r="E973" s="72" t="s">
        <v>333</v>
      </c>
      <c r="F973" s="73" t="str">
        <f>LOOKUP(E973,K!$A$1:$B$19)</f>
        <v>Ülenurme vald</v>
      </c>
      <c r="G973" s="74" t="str">
        <f t="shared" si="84"/>
        <v>PP-747</v>
      </c>
      <c r="H973" s="72" t="s">
        <v>11</v>
      </c>
      <c r="I973" s="70">
        <v>747</v>
      </c>
      <c r="J973" s="75" t="s">
        <v>5298</v>
      </c>
      <c r="K973" s="75" t="s">
        <v>5297</v>
      </c>
      <c r="L973" s="90" t="str">
        <f t="shared" si="85"/>
        <v>19</v>
      </c>
      <c r="M973" s="52">
        <v>1969</v>
      </c>
      <c r="N973" s="52">
        <v>10</v>
      </c>
      <c r="P973" s="52"/>
      <c r="Q973" s="52"/>
      <c r="R973" s="52"/>
      <c r="S973" s="52"/>
      <c r="T973" s="52"/>
      <c r="U973" s="52"/>
      <c r="V973" s="52"/>
      <c r="W973" s="52"/>
      <c r="X973" s="52"/>
      <c r="Y973" s="52"/>
      <c r="Z973" s="52"/>
      <c r="AA973" s="52"/>
      <c r="AB973" s="52"/>
      <c r="AC973" s="52"/>
      <c r="AD973" s="52"/>
      <c r="AE973" s="52"/>
      <c r="AF973" s="52"/>
      <c r="AG973" s="52"/>
      <c r="AH973" s="52"/>
      <c r="AI973" s="52"/>
      <c r="AJ973" s="52"/>
      <c r="AK973" s="52"/>
      <c r="AL973" s="52"/>
      <c r="AM973" s="52"/>
      <c r="AN973" s="52"/>
      <c r="AO973" s="52"/>
      <c r="AP973" s="52"/>
      <c r="AQ973" s="52"/>
      <c r="AR973" s="52"/>
      <c r="AS973" s="52"/>
    </row>
    <row r="974" spans="1:45" customFormat="1" ht="12.75" customHeight="1" x14ac:dyDescent="0.2">
      <c r="A974" s="24" t="str">
        <f t="shared" si="83"/>
        <v>14-30</v>
      </c>
      <c r="B974">
        <v>30</v>
      </c>
      <c r="C974" s="14">
        <v>1</v>
      </c>
      <c r="D974" s="71" t="str">
        <f>IF(C974=1,K!$D$1,IF(C974=2,K!$D$2,IF(C974=3,K!$D$3,IF(C974=4,K!$D$4,IF(C974=5,K!$D$5,IF(C974=6,K!$D$6,IF(C974=7,K!$D$7,IF(C974=8,K!$D$8))))))))</f>
        <v>Maaparandus</v>
      </c>
      <c r="E974" s="12" t="s">
        <v>328</v>
      </c>
      <c r="F974" s="18" t="str">
        <f>LOOKUP(E974,K!$A$1:$B$19)</f>
        <v>Rõngu vald</v>
      </c>
      <c r="G974" s="16" t="str">
        <f t="shared" si="84"/>
        <v>PP-1660</v>
      </c>
      <c r="H974" s="12" t="s">
        <v>11</v>
      </c>
      <c r="I974" s="14">
        <v>1660</v>
      </c>
      <c r="J974" s="1" t="s">
        <v>4545</v>
      </c>
      <c r="K974" s="1" t="s">
        <v>4544</v>
      </c>
      <c r="L974" s="91" t="str">
        <f t="shared" si="85"/>
        <v>14</v>
      </c>
      <c r="M974">
        <v>1990</v>
      </c>
      <c r="N974">
        <v>9</v>
      </c>
    </row>
    <row r="975" spans="1:45" customFormat="1" ht="12.75" customHeight="1" x14ac:dyDescent="0.2">
      <c r="A975" s="24" t="str">
        <f t="shared" si="83"/>
        <v>03-30</v>
      </c>
      <c r="B975">
        <v>30</v>
      </c>
      <c r="C975" s="14">
        <v>6</v>
      </c>
      <c r="D975" s="71" t="str">
        <f>IF(C975=1,K!$D$1,IF(C975=2,K!$D$2,IF(C975=3,K!$D$3,IF(C975=4,K!$D$4,IF(C975=5,K!$D$5,IF(C975=6,K!$D$6,IF(C975=7,K!$D$7,IF(C975=8,K!$D$8))))))))</f>
        <v>Kultuurtehnikaprojektid</v>
      </c>
      <c r="E975" s="12" t="s">
        <v>317</v>
      </c>
      <c r="F975" s="18" t="str">
        <f>LOOKUP(E975,K!$A$1:$B$19)</f>
        <v>Kambja vald</v>
      </c>
      <c r="G975" s="16" t="str">
        <f t="shared" si="84"/>
        <v>MV-1594</v>
      </c>
      <c r="H975" s="12" t="s">
        <v>32</v>
      </c>
      <c r="I975" s="14">
        <v>1594</v>
      </c>
      <c r="J975" s="1" t="s">
        <v>2870</v>
      </c>
      <c r="K975" s="1" t="s">
        <v>2871</v>
      </c>
      <c r="L975" s="91" t="str">
        <f t="shared" si="85"/>
        <v>03</v>
      </c>
      <c r="M975">
        <v>1985</v>
      </c>
      <c r="N975">
        <v>7</v>
      </c>
    </row>
    <row r="976" spans="1:45" customFormat="1" ht="12.75" customHeight="1" x14ac:dyDescent="0.2">
      <c r="A976" s="24" t="str">
        <f t="shared" si="83"/>
        <v>06-30</v>
      </c>
      <c r="B976">
        <v>30</v>
      </c>
      <c r="C976" s="9">
        <v>6</v>
      </c>
      <c r="D976" s="71" t="str">
        <f>IF(C976=1,K!$D$1,IF(C976=2,K!$D$2,IF(C976=3,K!$D$3,IF(C976=4,K!$D$4,IF(C976=5,K!$D$5,IF(C976=6,K!$D$6,IF(C976=7,K!$D$7,IF(C976=8,K!$D$8))))))))</f>
        <v>Kultuurtehnikaprojektid</v>
      </c>
      <c r="E976" s="12" t="s">
        <v>320</v>
      </c>
      <c r="F976" s="18" t="str">
        <f>LOOKUP(E976,K!$A$1:$B$19)</f>
        <v>Luunja vald</v>
      </c>
      <c r="G976" s="16" t="str">
        <f t="shared" si="84"/>
        <v>MV-1657</v>
      </c>
      <c r="H976" s="12" t="s">
        <v>32</v>
      </c>
      <c r="I976" s="14" t="s">
        <v>3142</v>
      </c>
      <c r="J976" s="1" t="s">
        <v>3143</v>
      </c>
      <c r="K976" s="1" t="s">
        <v>3140</v>
      </c>
      <c r="L976" s="91" t="str">
        <f t="shared" si="85"/>
        <v>06</v>
      </c>
      <c r="M976">
        <v>1986</v>
      </c>
      <c r="N976">
        <v>8</v>
      </c>
    </row>
    <row r="977" spans="1:45" customFormat="1" ht="12.75" customHeight="1" x14ac:dyDescent="0.2">
      <c r="A977" s="24" t="str">
        <f t="shared" si="83"/>
        <v>09-30</v>
      </c>
      <c r="B977">
        <v>30</v>
      </c>
      <c r="C977" s="9">
        <v>1</v>
      </c>
      <c r="D977" s="71" t="str">
        <f>IF(C977=1,K!$D$1,IF(C977=2,K!$D$2,IF(C977=3,K!$D$3,IF(C977=4,K!$D$4,IF(C977=5,K!$D$5,IF(C977=6,K!$D$6,IF(C977=7,K!$D$7,IF(C977=8,K!$D$8))))))))</f>
        <v>Maaparandus</v>
      </c>
      <c r="E977" s="12" t="s">
        <v>323</v>
      </c>
      <c r="F977" s="18" t="str">
        <f>LOOKUP(E977,K!$A$1:$B$19)</f>
        <v>Nõo vald</v>
      </c>
      <c r="G977" s="16" t="str">
        <f t="shared" si="84"/>
        <v>PP-1114</v>
      </c>
      <c r="H977" s="12" t="s">
        <v>11</v>
      </c>
      <c r="I977" s="14" t="s">
        <v>4429</v>
      </c>
      <c r="J977" s="1" t="s">
        <v>4430</v>
      </c>
      <c r="K977" s="1" t="s">
        <v>4427</v>
      </c>
      <c r="L977" s="91" t="str">
        <f t="shared" si="85"/>
        <v>09</v>
      </c>
      <c r="M977">
        <v>1975</v>
      </c>
      <c r="N977">
        <v>16</v>
      </c>
    </row>
    <row r="978" spans="1:45" customFormat="1" ht="12.75" customHeight="1" x14ac:dyDescent="0.2">
      <c r="A978" s="24" t="str">
        <f t="shared" ref="A978:A1009" si="86">CONCATENATE(E978,"-",B978)</f>
        <v>15-30</v>
      </c>
      <c r="B978">
        <v>30</v>
      </c>
      <c r="C978" s="14">
        <v>1</v>
      </c>
      <c r="D978" s="71" t="str">
        <f>IF(C978=1,K!$D$1,IF(C978=2,K!$D$2,IF(C978=3,K!$D$3,IF(C978=4,K!$D$4,IF(C978=5,K!$D$5,IF(C978=6,K!$D$6,IF(C978=7,K!$D$7,IF(C978=8,K!$D$8))))))))</f>
        <v>Maaparandus</v>
      </c>
      <c r="E978" s="12" t="s">
        <v>329</v>
      </c>
      <c r="F978" s="18" t="str">
        <f>LOOKUP(E978,K!$A$1:$B$19)</f>
        <v>Tartu vald</v>
      </c>
      <c r="G978" s="16" t="str">
        <f t="shared" ref="G978:G1009" si="87">CONCATENATE(H978,"-",I978)</f>
        <v>PP-1066</v>
      </c>
      <c r="H978" s="12" t="s">
        <v>11</v>
      </c>
      <c r="I978" s="14">
        <v>1066</v>
      </c>
      <c r="J978" s="1" t="s">
        <v>229</v>
      </c>
      <c r="K978" s="1" t="s">
        <v>7184</v>
      </c>
      <c r="L978" s="91" t="str">
        <f t="shared" ref="L978:L1009" si="88">E978</f>
        <v>15</v>
      </c>
      <c r="M978">
        <v>1974</v>
      </c>
      <c r="N978">
        <v>10</v>
      </c>
      <c r="P978">
        <v>7360</v>
      </c>
      <c r="Q978">
        <v>8</v>
      </c>
      <c r="R978" t="s">
        <v>7185</v>
      </c>
    </row>
    <row r="979" spans="1:45" customFormat="1" ht="25.5" customHeight="1" x14ac:dyDescent="0.2">
      <c r="A979" s="69" t="str">
        <f t="shared" si="86"/>
        <v>15-30</v>
      </c>
      <c r="B979" s="52">
        <v>30</v>
      </c>
      <c r="C979" s="76">
        <v>1</v>
      </c>
      <c r="D979" s="71" t="str">
        <f>IF(C979=1,K!$D$1,IF(C979=2,K!$D$2,IF(C979=3,K!$D$3,IF(C979=4,K!$D$4,IF(C979=5,K!$D$5,IF(C979=6,K!$D$6,IF(C979=7,K!$D$7,IF(C979=8,K!$D$8))))))))</f>
        <v>Maaparandus</v>
      </c>
      <c r="E979" s="72" t="s">
        <v>329</v>
      </c>
      <c r="F979" s="18" t="str">
        <f>LOOKUP(E979,K!$A$1:$B$19)</f>
        <v>Tartu vald</v>
      </c>
      <c r="G979" s="74" t="str">
        <f t="shared" si="87"/>
        <v>PP-1066a</v>
      </c>
      <c r="H979" s="72" t="s">
        <v>11</v>
      </c>
      <c r="I979" s="70" t="s">
        <v>7186</v>
      </c>
      <c r="J979" s="75" t="s">
        <v>7187</v>
      </c>
      <c r="K979" s="75" t="s">
        <v>7184</v>
      </c>
      <c r="L979" s="157" t="str">
        <f t="shared" si="88"/>
        <v>15</v>
      </c>
      <c r="M979" s="52">
        <v>1980</v>
      </c>
      <c r="N979" s="52">
        <v>15</v>
      </c>
      <c r="P979" s="52">
        <v>1203792</v>
      </c>
      <c r="Q979" s="52">
        <v>2</v>
      </c>
      <c r="R979" s="52" t="s">
        <v>7188</v>
      </c>
      <c r="S979" s="52"/>
      <c r="T979" s="52"/>
      <c r="U979" s="52"/>
      <c r="V979" s="52"/>
      <c r="W979" s="52"/>
      <c r="X979" s="52"/>
      <c r="Y979" s="52"/>
      <c r="Z979" s="52"/>
      <c r="AA979" s="52"/>
      <c r="AB979" s="52"/>
      <c r="AC979" s="52"/>
      <c r="AD979" s="52"/>
      <c r="AE979" s="52"/>
      <c r="AF979" s="52"/>
      <c r="AG979" s="52"/>
      <c r="AH979" s="52"/>
      <c r="AI979" s="52"/>
      <c r="AJ979" s="52"/>
      <c r="AK979" s="52"/>
      <c r="AL979" s="52"/>
      <c r="AM979" s="52"/>
      <c r="AN979" s="52"/>
      <c r="AO979" s="52"/>
      <c r="AP979" s="52"/>
      <c r="AQ979" s="52"/>
      <c r="AR979" s="52"/>
      <c r="AS979" s="52"/>
    </row>
    <row r="980" spans="1:45" customFormat="1" ht="12.75" customHeight="1" x14ac:dyDescent="0.2">
      <c r="A980" s="69" t="str">
        <f t="shared" si="86"/>
        <v>15-30</v>
      </c>
      <c r="B980" s="52">
        <v>30</v>
      </c>
      <c r="C980" s="76">
        <v>1</v>
      </c>
      <c r="D980" s="71" t="str">
        <f>IF(C980=1,K!$D$1,IF(C980=2,K!$D$2,IF(C980=3,K!$D$3,IF(C980=4,K!$D$4,IF(C980=5,K!$D$5,IF(C980=6,K!$D$6,IF(C980=7,K!$D$7,IF(C980=8,K!$D$8))))))))</f>
        <v>Maaparandus</v>
      </c>
      <c r="E980" s="72" t="s">
        <v>329</v>
      </c>
      <c r="F980" s="18" t="str">
        <f>LOOKUP(E980,K!$A$1:$B$19)</f>
        <v>Tartu vald</v>
      </c>
      <c r="G980" s="74" t="str">
        <f t="shared" si="87"/>
        <v>KR-9</v>
      </c>
      <c r="H980" s="72" t="s">
        <v>37</v>
      </c>
      <c r="I980" s="70">
        <v>9</v>
      </c>
      <c r="J980" s="75" t="s">
        <v>7196</v>
      </c>
      <c r="K980" s="75" t="s">
        <v>7184</v>
      </c>
      <c r="L980" s="157" t="str">
        <f t="shared" si="88"/>
        <v>15</v>
      </c>
      <c r="M980" s="52">
        <v>1964</v>
      </c>
      <c r="N980" s="52">
        <v>2</v>
      </c>
      <c r="P980" s="52"/>
      <c r="Q980" s="52">
        <v>7</v>
      </c>
      <c r="R980" s="52"/>
      <c r="S980" s="52"/>
      <c r="T980" s="52"/>
      <c r="U980" s="52"/>
      <c r="V980" s="52"/>
      <c r="W980" s="52"/>
      <c r="X980" s="52"/>
      <c r="Y980" s="52"/>
      <c r="Z980" s="52"/>
      <c r="AA980" s="52"/>
      <c r="AB980" s="52"/>
      <c r="AC980" s="52"/>
      <c r="AD980" s="52"/>
      <c r="AE980" s="52"/>
      <c r="AF980" s="52"/>
      <c r="AG980" s="52"/>
      <c r="AH980" s="52"/>
      <c r="AI980" s="52"/>
      <c r="AJ980" s="52"/>
      <c r="AK980" s="52"/>
      <c r="AL980" s="52"/>
      <c r="AM980" s="52"/>
      <c r="AN980" s="52"/>
      <c r="AO980" s="52"/>
      <c r="AP980" s="52"/>
      <c r="AQ980" s="52"/>
      <c r="AR980" s="52"/>
      <c r="AS980" s="52"/>
    </row>
    <row r="981" spans="1:45" customFormat="1" ht="12.75" customHeight="1" x14ac:dyDescent="0.2">
      <c r="A981" s="69" t="str">
        <f t="shared" si="86"/>
        <v>19-31</v>
      </c>
      <c r="B981" s="52">
        <v>31</v>
      </c>
      <c r="C981" s="70">
        <v>3</v>
      </c>
      <c r="D981" s="71" t="str">
        <f>IF(C981=1,K!$D$1,IF(C981=2,K!$D$2,IF(C981=3,K!$D$3,IF(C981=4,K!$D$4,IF(C981=5,K!$D$5,IF(C981=6,K!$D$6,IF(C981=7,K!$D$7,IF(C981=8,K!$D$8))))))))</f>
        <v>Vihmutus</v>
      </c>
      <c r="E981" s="72" t="s">
        <v>333</v>
      </c>
      <c r="F981" s="73" t="str">
        <f>LOOKUP(E981,K!$A$1:$B$19)</f>
        <v>Ülenurme vald</v>
      </c>
      <c r="G981" s="74" t="str">
        <f t="shared" si="87"/>
        <v>PP-1500</v>
      </c>
      <c r="H981" s="72" t="s">
        <v>11</v>
      </c>
      <c r="I981" s="70">
        <v>1500</v>
      </c>
      <c r="J981" s="75" t="s">
        <v>1075</v>
      </c>
      <c r="K981" s="75" t="s">
        <v>5290</v>
      </c>
      <c r="L981" s="90" t="str">
        <f t="shared" si="88"/>
        <v>19</v>
      </c>
      <c r="M981" s="52">
        <v>1985</v>
      </c>
      <c r="N981" s="52">
        <v>12</v>
      </c>
      <c r="P981" s="52"/>
      <c r="Q981" s="52"/>
      <c r="R981" s="52"/>
      <c r="S981" s="52"/>
      <c r="T981" s="52"/>
      <c r="U981" s="52"/>
      <c r="V981" s="52"/>
      <c r="W981" s="52"/>
      <c r="X981" s="52"/>
      <c r="Y981" s="52"/>
      <c r="Z981" s="52"/>
      <c r="AA981" s="52"/>
      <c r="AB981" s="52"/>
      <c r="AC981" s="52"/>
      <c r="AD981" s="52"/>
      <c r="AE981" s="52"/>
      <c r="AF981" s="52"/>
      <c r="AG981" s="52"/>
      <c r="AH981" s="52"/>
      <c r="AI981" s="52"/>
      <c r="AJ981" s="52"/>
      <c r="AK981" s="52"/>
      <c r="AL981" s="52"/>
      <c r="AM981" s="52"/>
      <c r="AN981" s="52"/>
      <c r="AO981" s="52"/>
      <c r="AP981" s="52"/>
      <c r="AQ981" s="52"/>
      <c r="AR981" s="52"/>
      <c r="AS981" s="52"/>
    </row>
    <row r="982" spans="1:45" ht="14.25" customHeight="1" x14ac:dyDescent="0.2">
      <c r="A982" s="69" t="str">
        <f t="shared" si="86"/>
        <v>19-31</v>
      </c>
      <c r="B982" s="52">
        <v>31</v>
      </c>
      <c r="C982" s="70">
        <v>3</v>
      </c>
      <c r="D982" s="71" t="str">
        <f>IF(C982=1,K!$D$1,IF(C982=2,K!$D$2,IF(C982=3,K!$D$3,IF(C982=4,K!$D$4,IF(C982=5,K!$D$5,IF(C982=6,K!$D$6,IF(C982=7,K!$D$7,IF(C982=8,K!$D$8))))))))</f>
        <v>Vihmutus</v>
      </c>
      <c r="E982" s="72" t="s">
        <v>333</v>
      </c>
      <c r="F982" s="73" t="str">
        <f>LOOKUP(E982,K!$A$1:$B$19)</f>
        <v>Ülenurme vald</v>
      </c>
      <c r="G982" s="74" t="str">
        <f t="shared" si="87"/>
        <v>PP-1501</v>
      </c>
      <c r="H982" s="72" t="s">
        <v>11</v>
      </c>
      <c r="I982" s="70">
        <v>1501</v>
      </c>
      <c r="J982" s="75" t="s">
        <v>1076</v>
      </c>
      <c r="K982" s="75" t="s">
        <v>5290</v>
      </c>
      <c r="L982" s="90" t="str">
        <f t="shared" si="88"/>
        <v>19</v>
      </c>
      <c r="M982" s="52">
        <v>1985</v>
      </c>
      <c r="N982" s="52">
        <v>4</v>
      </c>
    </row>
    <row r="983" spans="1:45" customFormat="1" ht="12.75" customHeight="1" x14ac:dyDescent="0.2">
      <c r="A983" s="69" t="str">
        <f t="shared" si="86"/>
        <v>19-31</v>
      </c>
      <c r="B983" s="52">
        <v>31</v>
      </c>
      <c r="C983" s="76">
        <v>7</v>
      </c>
      <c r="D983" s="71" t="str">
        <f>IF(C983=1,K!$D$1,IF(C983=2,K!$D$2,IF(C983=3,K!$D$3,IF(C983=4,K!$D$4,IF(C983=5,K!$D$5,IF(C983=6,K!$D$6,IF(C983=7,K!$D$7,IF(C983=8,K!$D$8))))))))</f>
        <v>Ehitusgeoloogia aruanne</v>
      </c>
      <c r="E983" s="72" t="s">
        <v>333</v>
      </c>
      <c r="F983" s="73" t="str">
        <f>LOOKUP(E983,K!$A$1:$B$19)</f>
        <v>Ülenurme vald</v>
      </c>
      <c r="G983" s="74" t="str">
        <f t="shared" si="87"/>
        <v>PP-1500</v>
      </c>
      <c r="H983" s="72" t="s">
        <v>11</v>
      </c>
      <c r="I983" s="70" t="s">
        <v>5293</v>
      </c>
      <c r="J983" s="75" t="s">
        <v>5294</v>
      </c>
      <c r="K983" s="75" t="s">
        <v>5290</v>
      </c>
      <c r="L983" s="90" t="str">
        <f t="shared" si="88"/>
        <v>19</v>
      </c>
      <c r="M983" s="52">
        <v>1985</v>
      </c>
      <c r="N983" s="52">
        <v>2</v>
      </c>
      <c r="P983" s="52"/>
      <c r="Q983" s="52"/>
      <c r="R983" s="52"/>
      <c r="S983" s="52"/>
      <c r="T983" s="52"/>
      <c r="U983" s="52"/>
      <c r="V983" s="52"/>
      <c r="W983" s="52"/>
      <c r="X983" s="52"/>
      <c r="Y983" s="52"/>
      <c r="Z983" s="52"/>
      <c r="AA983" s="52"/>
      <c r="AB983" s="52"/>
      <c r="AC983" s="52"/>
      <c r="AD983" s="52"/>
      <c r="AE983" s="52"/>
      <c r="AF983" s="52"/>
      <c r="AG983" s="52"/>
      <c r="AH983" s="52"/>
      <c r="AI983" s="52"/>
      <c r="AJ983" s="52"/>
      <c r="AK983" s="52"/>
      <c r="AL983" s="52"/>
      <c r="AM983" s="52"/>
      <c r="AN983" s="52"/>
      <c r="AO983" s="52"/>
      <c r="AP983" s="52"/>
      <c r="AQ983" s="52"/>
      <c r="AR983" s="52"/>
      <c r="AS983" s="52"/>
    </row>
    <row r="984" spans="1:45" customFormat="1" ht="12.75" customHeight="1" x14ac:dyDescent="0.2">
      <c r="A984" s="24" t="str">
        <f t="shared" si="86"/>
        <v>17-31</v>
      </c>
      <c r="B984">
        <v>31</v>
      </c>
      <c r="C984" s="14">
        <v>1</v>
      </c>
      <c r="D984" s="71" t="str">
        <f>IF(C984=1,K!$D$1,IF(C984=2,K!$D$2,IF(C984=3,K!$D$3,IF(C984=4,K!$D$4,IF(C984=5,K!$D$5,IF(C984=6,K!$D$6,IF(C984=7,K!$D$7,IF(C984=8,K!$D$8))))))))</f>
        <v>Maaparandus</v>
      </c>
      <c r="E984" s="12" t="s">
        <v>331</v>
      </c>
      <c r="F984" s="18" t="str">
        <f>LOOKUP(E984,K!$A$1:$B$19)</f>
        <v xml:space="preserve">Vara vald </v>
      </c>
      <c r="G984" s="16" t="str">
        <f t="shared" si="87"/>
        <v>PP-421</v>
      </c>
      <c r="H984" s="12" t="s">
        <v>11</v>
      </c>
      <c r="I984" s="14">
        <v>421</v>
      </c>
      <c r="J984" s="26" t="s">
        <v>5039</v>
      </c>
      <c r="K984" s="26" t="s">
        <v>5036</v>
      </c>
      <c r="L984" s="91" t="str">
        <f t="shared" si="88"/>
        <v>17</v>
      </c>
      <c r="M984">
        <v>1964</v>
      </c>
      <c r="N984">
        <v>5</v>
      </c>
    </row>
    <row r="985" spans="1:45" customFormat="1" ht="12.75" customHeight="1" x14ac:dyDescent="0.2">
      <c r="A985" s="24" t="str">
        <f t="shared" si="86"/>
        <v>14-31</v>
      </c>
      <c r="B985">
        <v>31</v>
      </c>
      <c r="C985" s="14">
        <v>1</v>
      </c>
      <c r="D985" s="71" t="str">
        <f>IF(C985=1,K!$D$1,IF(C985=2,K!$D$2,IF(C985=3,K!$D$3,IF(C985=4,K!$D$4,IF(C985=5,K!$D$5,IF(C985=6,K!$D$6,IF(C985=7,K!$D$7,IF(C985=8,K!$D$8))))))))</f>
        <v>Maaparandus</v>
      </c>
      <c r="E985" s="12" t="s">
        <v>328</v>
      </c>
      <c r="F985" s="18" t="str">
        <f>LOOKUP(E985,K!$A$1:$B$19)</f>
        <v>Rõngu vald</v>
      </c>
      <c r="G985" s="16" t="str">
        <f t="shared" si="87"/>
        <v>PP-845</v>
      </c>
      <c r="H985" s="12" t="s">
        <v>11</v>
      </c>
      <c r="I985" s="14">
        <v>845</v>
      </c>
      <c r="J985" s="1" t="s">
        <v>4546</v>
      </c>
      <c r="K985" s="1" t="s">
        <v>2015</v>
      </c>
      <c r="L985" s="91" t="str">
        <f t="shared" si="88"/>
        <v>14</v>
      </c>
      <c r="M985">
        <v>1971</v>
      </c>
      <c r="N985">
        <v>9</v>
      </c>
    </row>
    <row r="986" spans="1:45" customFormat="1" ht="25.5" customHeight="1" x14ac:dyDescent="0.2">
      <c r="A986" s="24" t="str">
        <f t="shared" si="86"/>
        <v>14-31</v>
      </c>
      <c r="B986">
        <v>31</v>
      </c>
      <c r="C986" s="14">
        <v>6</v>
      </c>
      <c r="D986" s="71" t="str">
        <f>IF(C986=1,K!$D$1,IF(C986=2,K!$D$2,IF(C986=3,K!$D$3,IF(C986=4,K!$D$4,IF(C986=5,K!$D$5,IF(C986=6,K!$D$6,IF(C986=7,K!$D$7,IF(C986=8,K!$D$8))))))))</f>
        <v>Kultuurtehnikaprojektid</v>
      </c>
      <c r="E986" s="12" t="s">
        <v>328</v>
      </c>
      <c r="F986" s="18" t="str">
        <f>LOOKUP(E986,K!$A$1:$B$19)</f>
        <v>Rõngu vald</v>
      </c>
      <c r="G986" s="16" t="str">
        <f t="shared" si="87"/>
        <v>MV-1486</v>
      </c>
      <c r="H986" s="12" t="s">
        <v>32</v>
      </c>
      <c r="I986" s="14">
        <v>1486</v>
      </c>
      <c r="J986" s="1" t="s">
        <v>1030</v>
      </c>
      <c r="K986" s="1" t="s">
        <v>2015</v>
      </c>
      <c r="L986" s="91" t="str">
        <f t="shared" si="88"/>
        <v>14</v>
      </c>
      <c r="M986">
        <v>1983</v>
      </c>
      <c r="N986">
        <v>3</v>
      </c>
    </row>
    <row r="987" spans="1:45" ht="12.75" customHeight="1" x14ac:dyDescent="0.2">
      <c r="A987" s="24" t="str">
        <f t="shared" si="86"/>
        <v>03-31</v>
      </c>
      <c r="B987">
        <v>31</v>
      </c>
      <c r="C987" s="14">
        <v>6</v>
      </c>
      <c r="D987" s="71" t="str">
        <f>IF(C987=1,K!$D$1,IF(C987=2,K!$D$2,IF(C987=3,K!$D$3,IF(C987=4,K!$D$4,IF(C987=5,K!$D$5,IF(C987=6,K!$D$6,IF(C987=7,K!$D$7,IF(C987=8,K!$D$8))))))))</f>
        <v>Kultuurtehnikaprojektid</v>
      </c>
      <c r="E987" s="12" t="s">
        <v>317</v>
      </c>
      <c r="F987" s="18" t="str">
        <f>LOOKUP(E987,K!$A$1:$B$19)</f>
        <v>Kambja vald</v>
      </c>
      <c r="G987" s="16" t="str">
        <f t="shared" si="87"/>
        <v>MV-1763</v>
      </c>
      <c r="H987" s="12" t="s">
        <v>32</v>
      </c>
      <c r="I987" s="14">
        <v>1763</v>
      </c>
      <c r="J987" s="1" t="s">
        <v>683</v>
      </c>
      <c r="K987" s="1" t="s">
        <v>2875</v>
      </c>
      <c r="L987" s="91" t="str">
        <f t="shared" si="88"/>
        <v>03</v>
      </c>
      <c r="M987">
        <v>1988</v>
      </c>
      <c r="N987">
        <v>7</v>
      </c>
      <c r="P987"/>
      <c r="Q987"/>
      <c r="R987"/>
      <c r="S987"/>
      <c r="T987"/>
      <c r="U987"/>
      <c r="V987"/>
      <c r="W987"/>
      <c r="X987"/>
      <c r="Y987"/>
      <c r="Z987"/>
      <c r="AA987"/>
      <c r="AB987"/>
      <c r="AC987"/>
      <c r="AD987"/>
      <c r="AE987"/>
      <c r="AF987"/>
      <c r="AG987"/>
      <c r="AH987"/>
      <c r="AI987"/>
      <c r="AJ987"/>
      <c r="AK987"/>
      <c r="AL987"/>
      <c r="AM987"/>
      <c r="AN987"/>
      <c r="AO987"/>
      <c r="AP987"/>
      <c r="AQ987"/>
      <c r="AR987"/>
      <c r="AS987"/>
    </row>
    <row r="988" spans="1:45" ht="12.75" customHeight="1" x14ac:dyDescent="0.2">
      <c r="A988" s="24" t="str">
        <f t="shared" si="86"/>
        <v>03-31</v>
      </c>
      <c r="B988">
        <v>31</v>
      </c>
      <c r="C988" s="14">
        <v>6</v>
      </c>
      <c r="D988" s="71" t="str">
        <f>IF(C988=1,K!$D$1,IF(C988=2,K!$D$2,IF(C988=3,K!$D$3,IF(C988=4,K!$D$4,IF(C988=5,K!$D$5,IF(C988=6,K!$D$6,IF(C988=7,K!$D$7,IF(C988=8,K!$D$8))))))))</f>
        <v>Kultuurtehnikaprojektid</v>
      </c>
      <c r="E988" s="12" t="s">
        <v>317</v>
      </c>
      <c r="F988" s="18" t="str">
        <f>LOOKUP(E988,K!$A$1:$B$19)</f>
        <v>Kambja vald</v>
      </c>
      <c r="G988" s="16" t="str">
        <f t="shared" si="87"/>
        <v>MV-1817</v>
      </c>
      <c r="H988" s="12" t="s">
        <v>32</v>
      </c>
      <c r="I988" s="14">
        <v>1817</v>
      </c>
      <c r="J988" s="1" t="s">
        <v>684</v>
      </c>
      <c r="K988" s="1" t="s">
        <v>2876</v>
      </c>
      <c r="L988" s="91" t="str">
        <f t="shared" si="88"/>
        <v>03</v>
      </c>
      <c r="M988">
        <v>1989</v>
      </c>
      <c r="N988">
        <v>5</v>
      </c>
      <c r="P988"/>
      <c r="Q988"/>
      <c r="R988"/>
      <c r="S988"/>
      <c r="T988"/>
      <c r="U988"/>
      <c r="V988"/>
      <c r="W988"/>
      <c r="X988"/>
      <c r="Y988"/>
      <c r="Z988"/>
      <c r="AA988"/>
      <c r="AB988"/>
      <c r="AC988"/>
      <c r="AD988"/>
      <c r="AE988"/>
      <c r="AF988"/>
      <c r="AG988"/>
      <c r="AH988"/>
      <c r="AI988"/>
      <c r="AJ988"/>
      <c r="AK988"/>
      <c r="AL988"/>
      <c r="AM988"/>
      <c r="AN988"/>
      <c r="AO988"/>
      <c r="AP988"/>
      <c r="AQ988"/>
      <c r="AR988"/>
      <c r="AS988"/>
    </row>
    <row r="989" spans="1:45" ht="12.75" customHeight="1" x14ac:dyDescent="0.2">
      <c r="A989" s="24" t="str">
        <f t="shared" si="86"/>
        <v>06-31</v>
      </c>
      <c r="B989">
        <v>31</v>
      </c>
      <c r="C989" s="14">
        <v>3</v>
      </c>
      <c r="D989" s="71" t="str">
        <f>IF(C989=1,K!$D$1,IF(C989=2,K!$D$2,IF(C989=3,K!$D$3,IF(C989=4,K!$D$4,IF(C989=5,K!$D$5,IF(C989=6,K!$D$6,IF(C989=7,K!$D$7,IF(C989=8,K!$D$8))))))))</f>
        <v>Vihmutus</v>
      </c>
      <c r="E989" s="12" t="s">
        <v>320</v>
      </c>
      <c r="F989" s="18" t="str">
        <f>LOOKUP(E989,K!$A$1:$B$19)</f>
        <v>Luunja vald</v>
      </c>
      <c r="G989" s="16" t="str">
        <f t="shared" si="87"/>
        <v>PP-728</v>
      </c>
      <c r="H989" s="12" t="s">
        <v>11</v>
      </c>
      <c r="I989" s="14">
        <v>728</v>
      </c>
      <c r="J989" s="30" t="s">
        <v>3144</v>
      </c>
      <c r="K989" t="s">
        <v>3145</v>
      </c>
      <c r="L989" s="91" t="str">
        <f t="shared" si="88"/>
        <v>06</v>
      </c>
      <c r="M989">
        <v>1969</v>
      </c>
      <c r="N989">
        <v>2</v>
      </c>
      <c r="P989"/>
      <c r="Q989"/>
      <c r="R989"/>
      <c r="S989"/>
      <c r="T989"/>
      <c r="U989"/>
      <c r="V989"/>
      <c r="W989"/>
      <c r="X989"/>
      <c r="Y989"/>
      <c r="Z989"/>
      <c r="AA989"/>
      <c r="AB989"/>
      <c r="AC989"/>
      <c r="AD989"/>
      <c r="AE989"/>
      <c r="AF989"/>
      <c r="AG989"/>
      <c r="AH989"/>
      <c r="AI989"/>
      <c r="AJ989"/>
      <c r="AK989"/>
      <c r="AL989"/>
      <c r="AM989"/>
      <c r="AN989"/>
      <c r="AO989"/>
      <c r="AP989"/>
      <c r="AQ989"/>
      <c r="AR989"/>
      <c r="AS989"/>
    </row>
    <row r="990" spans="1:45" ht="12.75" customHeight="1" x14ac:dyDescent="0.2">
      <c r="A990" s="24" t="str">
        <f t="shared" si="86"/>
        <v>03-31</v>
      </c>
      <c r="B990">
        <v>31</v>
      </c>
      <c r="C990" s="14">
        <v>2</v>
      </c>
      <c r="D990" s="71" t="str">
        <f>IF(C990=1,K!$D$1,IF(C990=2,K!$D$2,IF(C990=3,K!$D$3,IF(C990=4,K!$D$4,IF(C990=5,K!$D$5,IF(C990=6,K!$D$6,IF(C990=7,K!$D$7,IF(C990=8,K!$D$8))))))))</f>
        <v xml:space="preserve">Maaparanduse rek </v>
      </c>
      <c r="E990" s="12" t="s">
        <v>317</v>
      </c>
      <c r="F990" s="18" t="str">
        <f>LOOKUP(E990,K!$A$1:$B$19)</f>
        <v>Kambja vald</v>
      </c>
      <c r="G990" s="16" t="str">
        <f t="shared" si="87"/>
        <v>MV-387</v>
      </c>
      <c r="H990" s="12" t="s">
        <v>32</v>
      </c>
      <c r="I990" s="14">
        <v>387</v>
      </c>
      <c r="J990" s="1" t="s">
        <v>1147</v>
      </c>
      <c r="K990" s="1" t="s">
        <v>2874</v>
      </c>
      <c r="L990" s="91" t="str">
        <f t="shared" si="88"/>
        <v>03</v>
      </c>
      <c r="M990">
        <v>1964</v>
      </c>
      <c r="N990">
        <v>4</v>
      </c>
      <c r="P990"/>
      <c r="Q990"/>
      <c r="R990"/>
      <c r="S990"/>
      <c r="T990"/>
      <c r="U990"/>
      <c r="V990"/>
      <c r="W990"/>
      <c r="X990"/>
      <c r="Y990"/>
      <c r="Z990"/>
      <c r="AA990"/>
      <c r="AB990"/>
      <c r="AC990"/>
      <c r="AD990"/>
      <c r="AE990"/>
      <c r="AF990"/>
      <c r="AG990"/>
      <c r="AH990"/>
      <c r="AI990"/>
      <c r="AJ990"/>
      <c r="AK990"/>
      <c r="AL990"/>
      <c r="AM990"/>
      <c r="AN990"/>
      <c r="AO990"/>
      <c r="AP990"/>
      <c r="AQ990"/>
      <c r="AR990"/>
      <c r="AS990"/>
    </row>
    <row r="991" spans="1:45" ht="12.75" customHeight="1" x14ac:dyDescent="0.2">
      <c r="A991" s="24" t="str">
        <f t="shared" si="86"/>
        <v>06-31</v>
      </c>
      <c r="B991">
        <v>31</v>
      </c>
      <c r="C991" s="9">
        <v>1</v>
      </c>
      <c r="D991" s="71" t="str">
        <f>IF(C991=1,K!$D$1,IF(C991=2,K!$D$2,IF(C991=3,K!$D$3,IF(C991=4,K!$D$4,IF(C991=5,K!$D$5,IF(C991=6,K!$D$6,IF(C991=7,K!$D$7,IF(C991=8,K!$D$8))))))))</f>
        <v>Maaparandus</v>
      </c>
      <c r="E991" s="12" t="s">
        <v>320</v>
      </c>
      <c r="F991" s="18" t="str">
        <f>LOOKUP(E991,K!$A$1:$B$19)</f>
        <v>Luunja vald</v>
      </c>
      <c r="G991" s="16" t="str">
        <f t="shared" si="87"/>
        <v>PP-728 EG</v>
      </c>
      <c r="H991" s="12" t="s">
        <v>11</v>
      </c>
      <c r="I991" s="14" t="s">
        <v>3146</v>
      </c>
      <c r="J991" s="1" t="s">
        <v>3147</v>
      </c>
      <c r="K991" s="1" t="s">
        <v>3145</v>
      </c>
      <c r="L991" s="91" t="str">
        <f t="shared" si="88"/>
        <v>06</v>
      </c>
      <c r="M991">
        <v>1969</v>
      </c>
      <c r="N991">
        <v>1</v>
      </c>
      <c r="P991"/>
      <c r="Q991"/>
      <c r="R991"/>
      <c r="S991"/>
      <c r="T991"/>
      <c r="U991"/>
      <c r="V991"/>
      <c r="W991"/>
      <c r="X991"/>
      <c r="Y991"/>
      <c r="Z991"/>
      <c r="AA991"/>
      <c r="AB991"/>
      <c r="AC991"/>
      <c r="AD991"/>
      <c r="AE991"/>
      <c r="AF991"/>
      <c r="AG991"/>
      <c r="AH991"/>
      <c r="AI991"/>
      <c r="AJ991"/>
      <c r="AK991"/>
      <c r="AL991"/>
      <c r="AM991"/>
      <c r="AN991"/>
      <c r="AO991"/>
      <c r="AP991"/>
      <c r="AQ991"/>
      <c r="AR991"/>
      <c r="AS991"/>
    </row>
    <row r="992" spans="1:45" customFormat="1" ht="12.75" customHeight="1" x14ac:dyDescent="0.2">
      <c r="A992" s="24" t="str">
        <f t="shared" si="86"/>
        <v>06-31</v>
      </c>
      <c r="B992">
        <v>31</v>
      </c>
      <c r="C992" s="9">
        <v>1</v>
      </c>
      <c r="D992" s="71" t="str">
        <f>IF(C992=1,K!$D$1,IF(C992=2,K!$D$2,IF(C992=3,K!$D$3,IF(C992=4,K!$D$4,IF(C992=5,K!$D$5,IF(C992=6,K!$D$6,IF(C992=7,K!$D$7,IF(C992=8,K!$D$8))))))))</f>
        <v>Maaparandus</v>
      </c>
      <c r="E992" s="12" t="s">
        <v>320</v>
      </c>
      <c r="F992" s="18" t="str">
        <f>LOOKUP(E992,K!$A$1:$B$19)</f>
        <v>Luunja vald</v>
      </c>
      <c r="G992" s="16" t="str">
        <f t="shared" si="87"/>
        <v>-2628</v>
      </c>
      <c r="H992" s="12"/>
      <c r="I992" s="14" t="s">
        <v>3148</v>
      </c>
      <c r="J992" s="1" t="s">
        <v>3149</v>
      </c>
      <c r="K992" s="1" t="s">
        <v>3145</v>
      </c>
      <c r="L992" s="91" t="str">
        <f t="shared" si="88"/>
        <v>06</v>
      </c>
      <c r="M992">
        <v>1968</v>
      </c>
    </row>
    <row r="993" spans="1:45" customFormat="1" ht="12.75" customHeight="1" x14ac:dyDescent="0.2">
      <c r="A993" s="24" t="str">
        <f t="shared" si="86"/>
        <v>06-31</v>
      </c>
      <c r="B993">
        <v>31</v>
      </c>
      <c r="C993" s="9">
        <v>1</v>
      </c>
      <c r="D993" s="71" t="str">
        <f>IF(C993=1,K!$D$1,IF(C993=2,K!$D$2,IF(C993=3,K!$D$3,IF(C993=4,K!$D$4,IF(C993=5,K!$D$5,IF(C993=6,K!$D$6,IF(C993=7,K!$D$7,IF(C993=8,K!$D$8))))))))</f>
        <v>Maaparandus</v>
      </c>
      <c r="E993" s="12" t="s">
        <v>320</v>
      </c>
      <c r="F993" s="18" t="str">
        <f>LOOKUP(E993,K!$A$1:$B$19)</f>
        <v>Luunja vald</v>
      </c>
      <c r="G993" s="16" t="str">
        <f t="shared" si="87"/>
        <v>-3287</v>
      </c>
      <c r="H993" s="12"/>
      <c r="I993" s="14" t="s">
        <v>3150</v>
      </c>
      <c r="J993" s="1" t="s">
        <v>3151</v>
      </c>
      <c r="K993" s="1" t="s">
        <v>3145</v>
      </c>
      <c r="L993" s="91" t="str">
        <f t="shared" si="88"/>
        <v>06</v>
      </c>
      <c r="M993">
        <v>1974</v>
      </c>
      <c r="P993" t="s">
        <v>5336</v>
      </c>
    </row>
    <row r="994" spans="1:45" customFormat="1" ht="25.5" customHeight="1" x14ac:dyDescent="0.2">
      <c r="A994" s="24" t="str">
        <f t="shared" si="86"/>
        <v>06-31</v>
      </c>
      <c r="B994">
        <v>31</v>
      </c>
      <c r="C994" s="9">
        <v>1</v>
      </c>
      <c r="D994" s="71" t="str">
        <f>IF(C994=1,K!$D$1,IF(C994=2,K!$D$2,IF(C994=3,K!$D$3,IF(C994=4,K!$D$4,IF(C994=5,K!$D$5,IF(C994=6,K!$D$6,IF(C994=7,K!$D$7,IF(C994=8,K!$D$8))))))))</f>
        <v>Maaparandus</v>
      </c>
      <c r="E994" s="12" t="s">
        <v>320</v>
      </c>
      <c r="F994" s="18" t="str">
        <f>LOOKUP(E994,K!$A$1:$B$19)</f>
        <v>Luunja vald</v>
      </c>
      <c r="G994" s="16" t="str">
        <f t="shared" si="87"/>
        <v>-3287</v>
      </c>
      <c r="H994" s="12"/>
      <c r="I994" s="14" t="s">
        <v>3150</v>
      </c>
      <c r="J994" s="1" t="s">
        <v>3152</v>
      </c>
      <c r="K994" s="1" t="s">
        <v>3145</v>
      </c>
      <c r="L994" s="91" t="str">
        <f t="shared" si="88"/>
        <v>06</v>
      </c>
      <c r="M994">
        <v>1974</v>
      </c>
      <c r="N994">
        <v>4</v>
      </c>
    </row>
    <row r="995" spans="1:45" customFormat="1" ht="12.75" customHeight="1" x14ac:dyDescent="0.2">
      <c r="A995" s="24" t="str">
        <f t="shared" si="86"/>
        <v>09-31</v>
      </c>
      <c r="B995">
        <v>31</v>
      </c>
      <c r="C995" s="9">
        <v>6</v>
      </c>
      <c r="D995" s="71" t="str">
        <f>IF(C995=1,K!$D$1,IF(C995=2,K!$D$2,IF(C995=3,K!$D$3,IF(C995=4,K!$D$4,IF(C995=5,K!$D$5,IF(C995=6,K!$D$6,IF(C995=7,K!$D$7,IF(C995=8,K!$D$8))))))))</f>
        <v>Kultuurtehnikaprojektid</v>
      </c>
      <c r="E995" s="12" t="s">
        <v>323</v>
      </c>
      <c r="F995" s="18" t="str">
        <f>LOOKUP(E995,K!$A$1:$B$19)</f>
        <v>Nõo vald</v>
      </c>
      <c r="G995" s="16" t="str">
        <f t="shared" si="87"/>
        <v>MV-1498</v>
      </c>
      <c r="H995" s="12" t="s">
        <v>32</v>
      </c>
      <c r="I995" s="14" t="s">
        <v>4434</v>
      </c>
      <c r="J995" s="1" t="s">
        <v>4435</v>
      </c>
      <c r="K995" s="1" t="s">
        <v>4432</v>
      </c>
      <c r="L995" s="91" t="str">
        <f t="shared" si="88"/>
        <v>09</v>
      </c>
      <c r="M995">
        <v>1983</v>
      </c>
      <c r="N995">
        <v>2</v>
      </c>
    </row>
    <row r="996" spans="1:45" customFormat="1" ht="12.75" customHeight="1" x14ac:dyDescent="0.2">
      <c r="A996" s="24" t="str">
        <f t="shared" si="86"/>
        <v>17-31</v>
      </c>
      <c r="B996">
        <v>31</v>
      </c>
      <c r="C996" s="9">
        <v>2</v>
      </c>
      <c r="D996" s="71" t="str">
        <f>IF(C996=1,K!$D$1,IF(C996=2,K!$D$2,IF(C996=3,K!$D$3,IF(C996=4,K!$D$4,IF(C996=5,K!$D$5,IF(C996=6,K!$D$6,IF(C996=7,K!$D$7,IF(C996=8,K!$D$8))))))))</f>
        <v xml:space="preserve">Maaparanduse rek </v>
      </c>
      <c r="E996" s="27" t="s">
        <v>331</v>
      </c>
      <c r="F996" s="18" t="str">
        <f>LOOKUP(E996,K!$A$1:$B$19)</f>
        <v xml:space="preserve">Vara vald </v>
      </c>
      <c r="G996" s="16" t="str">
        <f t="shared" si="87"/>
        <v>MS-64</v>
      </c>
      <c r="H996" s="27" t="s">
        <v>1650</v>
      </c>
      <c r="I996" s="133" t="s">
        <v>5040</v>
      </c>
      <c r="J996" s="26" t="s">
        <v>5041</v>
      </c>
      <c r="K996" s="1" t="s">
        <v>5036</v>
      </c>
      <c r="L996" s="91" t="str">
        <f t="shared" si="88"/>
        <v>17</v>
      </c>
      <c r="M996">
        <v>1984</v>
      </c>
      <c r="N996">
        <v>3</v>
      </c>
    </row>
    <row r="997" spans="1:45" customFormat="1" ht="12.75" customHeight="1" x14ac:dyDescent="0.2">
      <c r="A997" s="24" t="str">
        <f t="shared" si="86"/>
        <v>15-31</v>
      </c>
      <c r="B997">
        <v>31</v>
      </c>
      <c r="C997" s="14">
        <v>1</v>
      </c>
      <c r="D997" s="71" t="str">
        <f>IF(C997=1,K!$D$1,IF(C997=2,K!$D$2,IF(C997=3,K!$D$3,IF(C997=4,K!$D$4,IF(C997=5,K!$D$5,IF(C997=6,K!$D$6,IF(C997=7,K!$D$7,IF(C997=8,K!$D$8))))))))</f>
        <v>Maaparandus</v>
      </c>
      <c r="E997" s="12" t="s">
        <v>329</v>
      </c>
      <c r="F997" s="18" t="str">
        <f>LOOKUP(E997,K!$A$1:$B$19)</f>
        <v>Tartu vald</v>
      </c>
      <c r="G997" s="16" t="str">
        <f t="shared" si="87"/>
        <v>PP-815</v>
      </c>
      <c r="H997" s="12" t="s">
        <v>11</v>
      </c>
      <c r="I997" s="14">
        <v>815</v>
      </c>
      <c r="J997" s="1" t="s">
        <v>1466</v>
      </c>
      <c r="K997" s="1" t="s">
        <v>7198</v>
      </c>
      <c r="L997" s="91" t="str">
        <f t="shared" si="88"/>
        <v>15</v>
      </c>
      <c r="M997">
        <v>1970</v>
      </c>
      <c r="N997">
        <v>4</v>
      </c>
      <c r="P997">
        <v>69179</v>
      </c>
    </row>
    <row r="998" spans="1:45" customFormat="1" ht="25.5" customHeight="1" x14ac:dyDescent="0.2">
      <c r="A998" s="24" t="str">
        <f t="shared" si="86"/>
        <v>15-31</v>
      </c>
      <c r="B998">
        <v>31</v>
      </c>
      <c r="C998" s="14">
        <v>1</v>
      </c>
      <c r="D998" s="71" t="str">
        <f>IF(C998=1,K!$D$1,IF(C998=2,K!$D$2,IF(C998=3,K!$D$3,IF(C998=4,K!$D$4,IF(C998=5,K!$D$5,IF(C998=6,K!$D$6,IF(C998=7,K!$D$7,IF(C998=8,K!$D$8))))))))</f>
        <v>Maaparandus</v>
      </c>
      <c r="E998" s="12" t="s">
        <v>329</v>
      </c>
      <c r="F998" s="18" t="str">
        <f>LOOKUP(E998,K!$A$1:$B$19)</f>
        <v>Tartu vald</v>
      </c>
      <c r="G998" s="16" t="str">
        <f t="shared" si="87"/>
        <v>PP-1238</v>
      </c>
      <c r="H998" s="12" t="s">
        <v>11</v>
      </c>
      <c r="I998" s="14">
        <v>1238</v>
      </c>
      <c r="J998" s="1" t="s">
        <v>7202</v>
      </c>
      <c r="K998" s="1" t="s">
        <v>7198</v>
      </c>
      <c r="L998" s="91" t="str">
        <f t="shared" si="88"/>
        <v>15</v>
      </c>
      <c r="M998">
        <v>1978</v>
      </c>
      <c r="N998">
        <v>14</v>
      </c>
      <c r="P998">
        <v>77119</v>
      </c>
      <c r="Q998">
        <v>3</v>
      </c>
    </row>
    <row r="999" spans="1:45" customFormat="1" ht="12.75" customHeight="1" x14ac:dyDescent="0.2">
      <c r="A999" s="24" t="str">
        <f t="shared" si="86"/>
        <v>15-31</v>
      </c>
      <c r="B999">
        <v>31</v>
      </c>
      <c r="C999" s="14">
        <v>6</v>
      </c>
      <c r="D999" s="71" t="str">
        <f>IF(C999=1,K!$D$1,IF(C999=2,K!$D$2,IF(C999=3,K!$D$3,IF(C999=4,K!$D$4,IF(C999=5,K!$D$5,IF(C999=6,K!$D$6,IF(C999=7,K!$D$7,IF(C999=8,K!$D$8))))))))</f>
        <v>Kultuurtehnikaprojektid</v>
      </c>
      <c r="E999" s="12" t="s">
        <v>329</v>
      </c>
      <c r="F999" s="18" t="str">
        <f>LOOKUP(E999,K!$A$1:$B$19)</f>
        <v>Tartu vald</v>
      </c>
      <c r="G999" s="16" t="str">
        <f t="shared" si="87"/>
        <v>MV-1693</v>
      </c>
      <c r="H999" s="12" t="s">
        <v>32</v>
      </c>
      <c r="I999" s="14">
        <v>1693</v>
      </c>
      <c r="J999" s="1" t="s">
        <v>1503</v>
      </c>
      <c r="K999" s="1" t="s">
        <v>7198</v>
      </c>
      <c r="L999" s="91" t="str">
        <f t="shared" si="88"/>
        <v>15</v>
      </c>
      <c r="M999">
        <v>1986</v>
      </c>
      <c r="N999">
        <v>2</v>
      </c>
      <c r="P999">
        <v>1</v>
      </c>
    </row>
    <row r="1000" spans="1:45" customFormat="1" ht="12.75" customHeight="1" x14ac:dyDescent="0.2">
      <c r="A1000" s="69" t="str">
        <f t="shared" si="86"/>
        <v>19-32</v>
      </c>
      <c r="B1000" s="52">
        <v>32</v>
      </c>
      <c r="C1000" s="70">
        <v>3</v>
      </c>
      <c r="D1000" s="71" t="str">
        <f>IF(C1000=1,K!$D$1,IF(C1000=2,K!$D$2,IF(C1000=3,K!$D$3,IF(C1000=4,K!$D$4,IF(C1000=5,K!$D$5,IF(C1000=6,K!$D$6,IF(C1000=7,K!$D$7,IF(C1000=8,K!$D$8))))))))</f>
        <v>Vihmutus</v>
      </c>
      <c r="E1000" s="72" t="s">
        <v>333</v>
      </c>
      <c r="F1000" s="73" t="str">
        <f>LOOKUP(E1000,K!$A$1:$B$19)</f>
        <v>Ülenurme vald</v>
      </c>
      <c r="G1000" s="74" t="str">
        <f t="shared" si="87"/>
        <v>PP-1271</v>
      </c>
      <c r="H1000" s="72" t="s">
        <v>11</v>
      </c>
      <c r="I1000" s="70">
        <v>1271</v>
      </c>
      <c r="J1000" s="75" t="s">
        <v>841</v>
      </c>
      <c r="K1000" s="75" t="s">
        <v>5302</v>
      </c>
      <c r="L1000" s="90" t="str">
        <f t="shared" si="88"/>
        <v>19</v>
      </c>
      <c r="M1000" s="52">
        <v>1979</v>
      </c>
      <c r="N1000" s="52">
        <v>28</v>
      </c>
      <c r="P1000" s="52" t="s">
        <v>2061</v>
      </c>
      <c r="Q1000" s="52"/>
      <c r="R1000" s="52"/>
      <c r="S1000" s="52"/>
      <c r="T1000" s="52"/>
      <c r="U1000" s="52"/>
      <c r="V1000" s="52"/>
      <c r="W1000" s="52"/>
      <c r="X1000" s="52"/>
      <c r="Y1000" s="52"/>
      <c r="Z1000" s="52"/>
      <c r="AA1000" s="52"/>
      <c r="AB1000" s="52"/>
      <c r="AC1000" s="52"/>
      <c r="AD1000" s="52"/>
      <c r="AE1000" s="52"/>
      <c r="AF1000" s="52"/>
      <c r="AG1000" s="52"/>
      <c r="AH1000" s="52"/>
      <c r="AI1000" s="52"/>
      <c r="AJ1000" s="52"/>
      <c r="AK1000" s="52"/>
      <c r="AL1000" s="52"/>
      <c r="AM1000" s="52"/>
      <c r="AN1000" s="52"/>
      <c r="AO1000" s="52"/>
      <c r="AP1000" s="52"/>
      <c r="AQ1000" s="52"/>
      <c r="AR1000" s="52"/>
      <c r="AS1000" s="52"/>
    </row>
    <row r="1001" spans="1:45" customFormat="1" ht="25.5" customHeight="1" x14ac:dyDescent="0.2">
      <c r="A1001" s="24" t="str">
        <f t="shared" si="86"/>
        <v>17-32</v>
      </c>
      <c r="B1001">
        <v>32</v>
      </c>
      <c r="C1001" s="14">
        <v>4</v>
      </c>
      <c r="D1001" s="71" t="str">
        <f>IF(C1001=1,K!$D$1,IF(C1001=2,K!$D$2,IF(C1001=3,K!$D$3,IF(C1001=4,K!$D$4,IF(C1001=5,K!$D$5,IF(C1001=6,K!$D$6,IF(C1001=7,K!$D$7,IF(C1001=8,K!$D$8))))))))</f>
        <v>Polder</v>
      </c>
      <c r="E1001" s="12" t="s">
        <v>331</v>
      </c>
      <c r="F1001" s="18" t="str">
        <f>LOOKUP(E1001,K!$A$1:$B$19)</f>
        <v xml:space="preserve">Vara vald </v>
      </c>
      <c r="G1001" s="16" t="str">
        <f t="shared" si="87"/>
        <v>PP-1253</v>
      </c>
      <c r="H1001" s="12" t="s">
        <v>11</v>
      </c>
      <c r="I1001" s="14">
        <v>1253</v>
      </c>
      <c r="J1001" s="1" t="s">
        <v>5043</v>
      </c>
      <c r="K1001" s="1" t="s">
        <v>5042</v>
      </c>
      <c r="L1001" s="91" t="str">
        <f t="shared" si="88"/>
        <v>17</v>
      </c>
      <c r="M1001">
        <v>1978</v>
      </c>
      <c r="N1001">
        <v>15</v>
      </c>
    </row>
    <row r="1002" spans="1:45" customFormat="1" ht="12.75" customHeight="1" x14ac:dyDescent="0.2">
      <c r="A1002" s="24" t="str">
        <f t="shared" si="86"/>
        <v>17-32</v>
      </c>
      <c r="B1002">
        <v>32</v>
      </c>
      <c r="C1002" s="14">
        <v>4</v>
      </c>
      <c r="D1002" s="71" t="str">
        <f>IF(C1002=1,K!$D$1,IF(C1002=2,K!$D$2,IF(C1002=3,K!$D$3,IF(C1002=4,K!$D$4,IF(C1002=5,K!$D$5,IF(C1002=6,K!$D$6,IF(C1002=7,K!$D$7,IF(C1002=8,K!$D$8))))))))</f>
        <v>Polder</v>
      </c>
      <c r="E1002" s="12" t="s">
        <v>331</v>
      </c>
      <c r="F1002" s="18" t="str">
        <f>LOOKUP(E1002,K!$A$1:$B$19)</f>
        <v xml:space="preserve">Vara vald </v>
      </c>
      <c r="G1002" s="16" t="str">
        <f t="shared" si="87"/>
        <v>PP-1254</v>
      </c>
      <c r="H1002" s="12" t="s">
        <v>11</v>
      </c>
      <c r="I1002" s="14">
        <v>1254</v>
      </c>
      <c r="J1002" s="1" t="s">
        <v>171</v>
      </c>
      <c r="K1002" s="1" t="s">
        <v>5042</v>
      </c>
      <c r="L1002" s="91" t="str">
        <f t="shared" si="88"/>
        <v>17</v>
      </c>
      <c r="M1002">
        <v>1978</v>
      </c>
      <c r="N1002">
        <v>32</v>
      </c>
    </row>
    <row r="1003" spans="1:45" ht="12.75" customHeight="1" x14ac:dyDescent="0.2">
      <c r="A1003" s="24" t="str">
        <f t="shared" si="86"/>
        <v>17-32</v>
      </c>
      <c r="B1003">
        <v>32</v>
      </c>
      <c r="C1003" s="14">
        <v>3</v>
      </c>
      <c r="D1003" s="71" t="str">
        <f>IF(C1003=1,K!$D$1,IF(C1003=2,K!$D$2,IF(C1003=3,K!$D$3,IF(C1003=4,K!$D$4,IF(C1003=5,K!$D$5,IF(C1003=6,K!$D$6,IF(C1003=7,K!$D$7,IF(C1003=8,K!$D$8))))))))</f>
        <v>Vihmutus</v>
      </c>
      <c r="E1003" s="12" t="s">
        <v>331</v>
      </c>
      <c r="F1003" s="18" t="str">
        <f>LOOKUP(E1003,K!$A$1:$B$19)</f>
        <v xml:space="preserve">Vara vald </v>
      </c>
      <c r="G1003" s="16" t="str">
        <f t="shared" si="87"/>
        <v>PP-1257</v>
      </c>
      <c r="H1003" s="12" t="s">
        <v>11</v>
      </c>
      <c r="I1003" s="14">
        <v>1257</v>
      </c>
      <c r="J1003" s="1" t="s">
        <v>174</v>
      </c>
      <c r="K1003" s="1" t="s">
        <v>5042</v>
      </c>
      <c r="L1003" s="91" t="str">
        <f t="shared" si="88"/>
        <v>17</v>
      </c>
      <c r="M1003">
        <v>1978</v>
      </c>
      <c r="N1003">
        <v>17</v>
      </c>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row>
    <row r="1004" spans="1:45" ht="12.75" customHeight="1" x14ac:dyDescent="0.2">
      <c r="A1004" s="24" t="str">
        <f t="shared" si="86"/>
        <v>17-32</v>
      </c>
      <c r="B1004">
        <v>32</v>
      </c>
      <c r="C1004" s="14">
        <v>4</v>
      </c>
      <c r="D1004" s="71" t="str">
        <f>IF(C1004=1,K!$D$1,IF(C1004=2,K!$D$2,IF(C1004=3,K!$D$3,IF(C1004=4,K!$D$4,IF(C1004=5,K!$D$5,IF(C1004=6,K!$D$6,IF(C1004=7,K!$D$7,IF(C1004=8,K!$D$8))))))))</f>
        <v>Polder</v>
      </c>
      <c r="E1004" s="12" t="s">
        <v>331</v>
      </c>
      <c r="F1004" s="18" t="str">
        <f>LOOKUP(E1004,K!$A$1:$B$19)</f>
        <v xml:space="preserve">Vara vald </v>
      </c>
      <c r="G1004" s="16" t="str">
        <f t="shared" si="87"/>
        <v>MV-1746</v>
      </c>
      <c r="H1004" s="12" t="s">
        <v>32</v>
      </c>
      <c r="I1004" s="14">
        <v>1746</v>
      </c>
      <c r="J1004" s="1" t="s">
        <v>682</v>
      </c>
      <c r="K1004" s="1" t="s">
        <v>5042</v>
      </c>
      <c r="L1004" s="91" t="str">
        <f t="shared" si="88"/>
        <v>17</v>
      </c>
      <c r="M1004">
        <v>1987</v>
      </c>
      <c r="N1004">
        <v>2</v>
      </c>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row>
    <row r="1005" spans="1:45" customFormat="1" ht="12.75" customHeight="1" x14ac:dyDescent="0.2">
      <c r="A1005" s="24" t="str">
        <f t="shared" si="86"/>
        <v>06-32</v>
      </c>
      <c r="B1005">
        <v>32</v>
      </c>
      <c r="C1005" s="14">
        <v>6</v>
      </c>
      <c r="D1005" s="71" t="str">
        <f>IF(C1005=1,K!$D$1,IF(C1005=2,K!$D$2,IF(C1005=3,K!$D$3,IF(C1005=4,K!$D$4,IF(C1005=5,K!$D$5,IF(C1005=6,K!$D$6,IF(C1005=7,K!$D$7,IF(C1005=8,K!$D$8))))))))</f>
        <v>Kultuurtehnikaprojektid</v>
      </c>
      <c r="E1005" s="12" t="s">
        <v>320</v>
      </c>
      <c r="F1005" s="18" t="str">
        <f>LOOKUP(E1005,K!$A$1:$B$19)</f>
        <v>Luunja vald</v>
      </c>
      <c r="G1005" s="16" t="str">
        <f t="shared" si="87"/>
        <v>MV-1379</v>
      </c>
      <c r="H1005" s="12" t="s">
        <v>32</v>
      </c>
      <c r="I1005" s="14">
        <v>1379</v>
      </c>
      <c r="J1005" s="1" t="s">
        <v>3156</v>
      </c>
      <c r="K1005" s="1" t="s">
        <v>3145</v>
      </c>
      <c r="L1005" s="91" t="str">
        <f t="shared" si="88"/>
        <v>06</v>
      </c>
      <c r="M1005">
        <v>1980</v>
      </c>
      <c r="N1005">
        <v>6</v>
      </c>
    </row>
    <row r="1006" spans="1:45" customFormat="1" ht="12.75" customHeight="1" x14ac:dyDescent="0.2">
      <c r="A1006" s="24" t="str">
        <f t="shared" si="86"/>
        <v>17-32</v>
      </c>
      <c r="B1006">
        <v>32</v>
      </c>
      <c r="C1006" s="14">
        <v>1</v>
      </c>
      <c r="D1006" s="71" t="str">
        <f>IF(C1006=1,K!$D$1,IF(C1006=2,K!$D$2,IF(C1006=3,K!$D$3,IF(C1006=4,K!$D$4,IF(C1006=5,K!$D$5,IF(C1006=6,K!$D$6,IF(C1006=7,K!$D$7,IF(C1006=8,K!$D$8))))))))</f>
        <v>Maaparandus</v>
      </c>
      <c r="E1006" s="12" t="s">
        <v>331</v>
      </c>
      <c r="F1006" s="18" t="str">
        <f>LOOKUP(E1006,K!$A$1:$B$19)</f>
        <v xml:space="preserve">Vara vald </v>
      </c>
      <c r="G1006" s="16" t="str">
        <f t="shared" si="87"/>
        <v>MV-571</v>
      </c>
      <c r="H1006" s="12" t="s">
        <v>32</v>
      </c>
      <c r="I1006" s="14">
        <v>571</v>
      </c>
      <c r="J1006" s="1" t="s">
        <v>1386</v>
      </c>
      <c r="K1006" s="1" t="s">
        <v>5042</v>
      </c>
      <c r="L1006" s="91" t="str">
        <f t="shared" si="88"/>
        <v>17</v>
      </c>
      <c r="M1006">
        <v>1967</v>
      </c>
      <c r="N1006">
        <v>1</v>
      </c>
      <c r="P1006" t="s">
        <v>3713</v>
      </c>
    </row>
    <row r="1007" spans="1:45" customFormat="1" ht="25.5" customHeight="1" x14ac:dyDescent="0.2">
      <c r="A1007" s="24" t="str">
        <f t="shared" si="86"/>
        <v>06-32</v>
      </c>
      <c r="B1007">
        <v>32</v>
      </c>
      <c r="C1007" s="14">
        <v>2</v>
      </c>
      <c r="D1007" s="71" t="str">
        <f>IF(C1007=1,K!$D$1,IF(C1007=2,K!$D$2,IF(C1007=3,K!$D$3,IF(C1007=4,K!$D$4,IF(C1007=5,K!$D$5,IF(C1007=6,K!$D$6,IF(C1007=7,K!$D$7,IF(C1007=8,K!$D$8))))))))</f>
        <v xml:space="preserve">Maaparanduse rek </v>
      </c>
      <c r="E1007" s="12" t="s">
        <v>320</v>
      </c>
      <c r="F1007" s="18" t="str">
        <f>LOOKUP(E1007,K!$A$1:$B$19)</f>
        <v>Luunja vald</v>
      </c>
      <c r="G1007" s="16" t="str">
        <f t="shared" si="87"/>
        <v>KR-105</v>
      </c>
      <c r="H1007" s="12" t="s">
        <v>37</v>
      </c>
      <c r="I1007" s="14">
        <v>105</v>
      </c>
      <c r="J1007" s="1" t="s">
        <v>3154</v>
      </c>
      <c r="K1007" s="1" t="s">
        <v>3145</v>
      </c>
      <c r="L1007" s="91" t="str">
        <f t="shared" si="88"/>
        <v>06</v>
      </c>
      <c r="M1007">
        <v>1978</v>
      </c>
      <c r="N1007">
        <v>4</v>
      </c>
    </row>
    <row r="1008" spans="1:45" customFormat="1" ht="12.75" customHeight="1" x14ac:dyDescent="0.2">
      <c r="A1008" s="24" t="str">
        <f t="shared" si="86"/>
        <v>06-32</v>
      </c>
      <c r="B1008">
        <v>32</v>
      </c>
      <c r="C1008" s="14">
        <v>3</v>
      </c>
      <c r="D1008" s="71" t="str">
        <f>IF(C1008=1,K!$D$1,IF(C1008=2,K!$D$2,IF(C1008=3,K!$D$3,IF(C1008=4,K!$D$4,IF(C1008=5,K!$D$5,IF(C1008=6,K!$D$6,IF(C1008=7,K!$D$7,IF(C1008=8,K!$D$8))))))))</f>
        <v>Vihmutus</v>
      </c>
      <c r="E1008" s="12" t="s">
        <v>320</v>
      </c>
      <c r="F1008" s="18" t="str">
        <f>LOOKUP(E1008,K!$A$1:$B$19)</f>
        <v>Luunja vald</v>
      </c>
      <c r="G1008" s="16" t="str">
        <f t="shared" si="87"/>
        <v>PP-774</v>
      </c>
      <c r="H1008" s="12" t="s">
        <v>11</v>
      </c>
      <c r="I1008" s="14">
        <v>774</v>
      </c>
      <c r="J1008" s="1" t="s">
        <v>3159</v>
      </c>
      <c r="K1008" s="1" t="s">
        <v>3145</v>
      </c>
      <c r="L1008" s="91" t="str">
        <f t="shared" si="88"/>
        <v>06</v>
      </c>
      <c r="M1008">
        <v>1970</v>
      </c>
      <c r="N1008">
        <v>8</v>
      </c>
    </row>
    <row r="1009" spans="1:45" customFormat="1" ht="25.5" customHeight="1" x14ac:dyDescent="0.2">
      <c r="A1009" s="24" t="str">
        <f t="shared" si="86"/>
        <v>14-32</v>
      </c>
      <c r="B1009">
        <v>32</v>
      </c>
      <c r="C1009" s="14">
        <v>1</v>
      </c>
      <c r="D1009" s="71" t="str">
        <f>IF(C1009=1,K!$D$1,IF(C1009=2,K!$D$2,IF(C1009=3,K!$D$3,IF(C1009=4,K!$D$4,IF(C1009=5,K!$D$5,IF(C1009=6,K!$D$6,IF(C1009=7,K!$D$7,IF(C1009=8,K!$D$8))))))))</f>
        <v>Maaparandus</v>
      </c>
      <c r="E1009" s="12" t="s">
        <v>328</v>
      </c>
      <c r="F1009" s="18" t="str">
        <f>LOOKUP(E1009,K!$A$1:$B$19)</f>
        <v>Rõngu vald</v>
      </c>
      <c r="G1009" s="16" t="str">
        <f t="shared" si="87"/>
        <v>PP-764</v>
      </c>
      <c r="H1009" s="12" t="s">
        <v>11</v>
      </c>
      <c r="I1009" s="14">
        <v>764</v>
      </c>
      <c r="J1009" s="1" t="s">
        <v>4550</v>
      </c>
      <c r="K1009" s="1" t="s">
        <v>4549</v>
      </c>
      <c r="L1009" s="91" t="str">
        <f t="shared" si="88"/>
        <v>14</v>
      </c>
      <c r="M1009">
        <v>1970</v>
      </c>
      <c r="N1009">
        <v>10</v>
      </c>
    </row>
    <row r="1010" spans="1:45" customFormat="1" ht="12.75" customHeight="1" x14ac:dyDescent="0.2">
      <c r="A1010" s="24" t="str">
        <f t="shared" ref="A1010:A1037" si="89">CONCATENATE(E1010,"-",B1010)</f>
        <v>14-32</v>
      </c>
      <c r="B1010">
        <v>32</v>
      </c>
      <c r="C1010" s="9">
        <v>2</v>
      </c>
      <c r="D1010" s="71" t="str">
        <f>IF(C1010=1,K!$D$1,IF(C1010=2,K!$D$2,IF(C1010=3,K!$D$3,IF(C1010=4,K!$D$4,IF(C1010=5,K!$D$5,IF(C1010=6,K!$D$6,IF(C1010=7,K!$D$7,IF(C1010=8,K!$D$8))))))))</f>
        <v xml:space="preserve">Maaparanduse rek </v>
      </c>
      <c r="E1010" s="12" t="s">
        <v>328</v>
      </c>
      <c r="F1010" s="18" t="str">
        <f>LOOKUP(E1010,K!$A$1:$B$19)</f>
        <v>Rõngu vald</v>
      </c>
      <c r="G1010" s="16" t="str">
        <f t="shared" ref="G1010:G1037" si="90">CONCATENATE(H1010,"-",I1010)</f>
        <v>MS-194</v>
      </c>
      <c r="H1010" s="12" t="s">
        <v>1650</v>
      </c>
      <c r="I1010" s="14" t="s">
        <v>4551</v>
      </c>
      <c r="J1010" s="1" t="s">
        <v>4552</v>
      </c>
      <c r="K1010" s="1" t="s">
        <v>4549</v>
      </c>
      <c r="L1010" s="91" t="str">
        <f t="shared" ref="L1010:L1037" si="91">E1010</f>
        <v>14</v>
      </c>
      <c r="M1010">
        <v>1987</v>
      </c>
      <c r="N1010">
        <v>4</v>
      </c>
    </row>
    <row r="1011" spans="1:45" customFormat="1" ht="12.75" customHeight="1" x14ac:dyDescent="0.2">
      <c r="A1011" s="24" t="str">
        <f t="shared" si="89"/>
        <v>15-32</v>
      </c>
      <c r="B1011">
        <v>32</v>
      </c>
      <c r="C1011" s="14">
        <v>1</v>
      </c>
      <c r="D1011" s="71" t="str">
        <f>IF(C1011=1,K!$D$1,IF(C1011=2,K!$D$2,IF(C1011=3,K!$D$3,IF(C1011=4,K!$D$4,IF(C1011=5,K!$D$5,IF(C1011=6,K!$D$6,IF(C1011=7,K!$D$7,IF(C1011=8,K!$D$8))))))))</f>
        <v>Maaparandus</v>
      </c>
      <c r="E1011" s="12" t="s">
        <v>329</v>
      </c>
      <c r="F1011" s="18" t="str">
        <f>LOOKUP(E1011,K!$A$1:$B$19)</f>
        <v>Tartu vald</v>
      </c>
      <c r="G1011" s="16" t="str">
        <f t="shared" si="90"/>
        <v>PP-922</v>
      </c>
      <c r="H1011" s="12" t="s">
        <v>11</v>
      </c>
      <c r="I1011" s="14">
        <v>922</v>
      </c>
      <c r="J1011" s="1" t="s">
        <v>7203</v>
      </c>
      <c r="K1011" s="1" t="s">
        <v>7204</v>
      </c>
      <c r="L1011" s="91" t="str">
        <f t="shared" si="91"/>
        <v>15</v>
      </c>
      <c r="M1011">
        <v>1972</v>
      </c>
      <c r="N1011">
        <v>8</v>
      </c>
      <c r="P1011">
        <v>71051</v>
      </c>
      <c r="Q1011">
        <v>2</v>
      </c>
      <c r="R1011" t="s">
        <v>7205</v>
      </c>
    </row>
    <row r="1012" spans="1:45" customFormat="1" ht="12.75" customHeight="1" x14ac:dyDescent="0.2">
      <c r="A1012" s="69" t="str">
        <f t="shared" si="89"/>
        <v>19-33</v>
      </c>
      <c r="B1012" s="52">
        <v>33</v>
      </c>
      <c r="C1012" s="70">
        <v>1</v>
      </c>
      <c r="D1012" s="71" t="str">
        <f>IF(C1012=1,K!$D$1,IF(C1012=2,K!$D$2,IF(C1012=3,K!$D$3,IF(C1012=4,K!$D$4,IF(C1012=5,K!$D$5,IF(C1012=6,K!$D$6,IF(C1012=7,K!$D$7,IF(C1012=8,K!$D$8))))))))</f>
        <v>Maaparandus</v>
      </c>
      <c r="E1012" s="72" t="s">
        <v>333</v>
      </c>
      <c r="F1012" s="73" t="str">
        <f>LOOKUP(E1012,K!$A$1:$B$19)</f>
        <v>Ülenurme vald</v>
      </c>
      <c r="G1012" s="74" t="str">
        <f t="shared" si="90"/>
        <v>PP-1680</v>
      </c>
      <c r="H1012" s="72" t="s">
        <v>11</v>
      </c>
      <c r="I1012" s="70">
        <v>1680</v>
      </c>
      <c r="J1012" s="75" t="s">
        <v>5311</v>
      </c>
      <c r="K1012" s="75" t="s">
        <v>1012</v>
      </c>
      <c r="L1012" s="90" t="str">
        <f t="shared" si="91"/>
        <v>19</v>
      </c>
      <c r="M1012" s="52">
        <v>1991</v>
      </c>
      <c r="N1012" s="52">
        <v>9</v>
      </c>
      <c r="P1012" s="52"/>
      <c r="Q1012" s="52"/>
      <c r="R1012" s="52"/>
      <c r="S1012" s="52"/>
      <c r="T1012" s="52"/>
      <c r="U1012" s="52"/>
      <c r="V1012" s="52"/>
      <c r="W1012" s="52"/>
      <c r="X1012" s="52"/>
      <c r="Y1012" s="52"/>
      <c r="Z1012" s="52"/>
      <c r="AA1012" s="52"/>
      <c r="AB1012" s="52"/>
      <c r="AC1012" s="52"/>
      <c r="AD1012" s="52"/>
      <c r="AE1012" s="52"/>
      <c r="AF1012" s="52"/>
      <c r="AG1012" s="52"/>
      <c r="AH1012" s="52"/>
      <c r="AI1012" s="52"/>
      <c r="AJ1012" s="52"/>
      <c r="AK1012" s="52"/>
      <c r="AL1012" s="52"/>
      <c r="AM1012" s="52"/>
      <c r="AN1012" s="52"/>
      <c r="AO1012" s="52"/>
      <c r="AP1012" s="52"/>
      <c r="AQ1012" s="52"/>
      <c r="AR1012" s="52"/>
      <c r="AS1012" s="52"/>
    </row>
    <row r="1013" spans="1:45" customFormat="1" ht="12.75" customHeight="1" x14ac:dyDescent="0.2">
      <c r="A1013" s="69" t="str">
        <f t="shared" si="89"/>
        <v>19-33</v>
      </c>
      <c r="B1013" s="52">
        <v>33</v>
      </c>
      <c r="C1013" s="70">
        <v>5</v>
      </c>
      <c r="D1013" s="71" t="str">
        <f>IF(C1013=1,K!$D$1,IF(C1013=2,K!$D$2,IF(C1013=3,K!$D$3,IF(C1013=4,K!$D$4,IF(C1013=5,K!$D$5,IF(C1013=6,K!$D$6,IF(C1013=7,K!$D$7,IF(C1013=8,K!$D$8))))))))</f>
        <v>Muud maap.ehit.projektid</v>
      </c>
      <c r="E1013" s="72" t="s">
        <v>333</v>
      </c>
      <c r="F1013" s="73" t="str">
        <f>LOOKUP(E1013,K!$A$1:$B$19)</f>
        <v>Ülenurme vald</v>
      </c>
      <c r="G1013" s="74" t="str">
        <f t="shared" si="90"/>
        <v>PP-1680</v>
      </c>
      <c r="H1013" s="72" t="s">
        <v>11</v>
      </c>
      <c r="I1013" s="70">
        <v>1680</v>
      </c>
      <c r="J1013" s="75" t="s">
        <v>5311</v>
      </c>
      <c r="K1013" s="75" t="s">
        <v>1012</v>
      </c>
      <c r="L1013" s="90" t="str">
        <f t="shared" si="91"/>
        <v>19</v>
      </c>
      <c r="M1013" s="52">
        <v>1991</v>
      </c>
      <c r="N1013" s="52">
        <v>2</v>
      </c>
      <c r="P1013" s="52"/>
      <c r="Q1013" s="52"/>
      <c r="R1013" s="52"/>
      <c r="S1013" s="52"/>
      <c r="T1013" s="52"/>
      <c r="U1013" s="52"/>
      <c r="V1013" s="52"/>
      <c r="W1013" s="52"/>
      <c r="X1013" s="52"/>
      <c r="Y1013" s="52"/>
      <c r="Z1013" s="52"/>
      <c r="AA1013" s="52"/>
      <c r="AB1013" s="52"/>
      <c r="AC1013" s="52"/>
      <c r="AD1013" s="52"/>
      <c r="AE1013" s="52"/>
      <c r="AF1013" s="52"/>
      <c r="AG1013" s="52"/>
      <c r="AH1013" s="52"/>
      <c r="AI1013" s="52"/>
      <c r="AJ1013" s="52"/>
      <c r="AK1013" s="52"/>
      <c r="AL1013" s="52"/>
      <c r="AM1013" s="52"/>
      <c r="AN1013" s="52"/>
      <c r="AO1013" s="52"/>
      <c r="AP1013" s="52"/>
      <c r="AQ1013" s="52"/>
      <c r="AR1013" s="52"/>
      <c r="AS1013" s="52"/>
    </row>
    <row r="1014" spans="1:45" customFormat="1" ht="12.75" customHeight="1" x14ac:dyDescent="0.2">
      <c r="A1014" s="69" t="str">
        <f t="shared" si="89"/>
        <v>19-33</v>
      </c>
      <c r="B1014" s="52">
        <v>33</v>
      </c>
      <c r="C1014" s="70">
        <v>5</v>
      </c>
      <c r="D1014" s="71" t="str">
        <f>IF(C1014=1,K!$D$1,IF(C1014=2,K!$D$2,IF(C1014=3,K!$D$3,IF(C1014=4,K!$D$4,IF(C1014=5,K!$D$5,IF(C1014=6,K!$D$6,IF(C1014=7,K!$D$7,IF(C1014=8,K!$D$8))))))))</f>
        <v>Muud maap.ehit.projektid</v>
      </c>
      <c r="E1014" s="72" t="s">
        <v>333</v>
      </c>
      <c r="F1014" s="73" t="str">
        <f>LOOKUP(E1014,K!$A$1:$B$19)</f>
        <v>Ülenurme vald</v>
      </c>
      <c r="G1014" s="74" t="str">
        <f t="shared" si="90"/>
        <v>MV-1694</v>
      </c>
      <c r="H1014" s="72" t="s">
        <v>32</v>
      </c>
      <c r="I1014" s="70">
        <v>1694</v>
      </c>
      <c r="J1014" s="75" t="s">
        <v>650</v>
      </c>
      <c r="K1014" s="75" t="s">
        <v>1012</v>
      </c>
      <c r="L1014" s="90" t="str">
        <f t="shared" si="91"/>
        <v>19</v>
      </c>
      <c r="M1014" s="52">
        <v>1986</v>
      </c>
      <c r="N1014" s="52">
        <v>1</v>
      </c>
      <c r="P1014" s="52"/>
      <c r="Q1014" s="52"/>
      <c r="R1014" s="52"/>
      <c r="S1014" s="52"/>
      <c r="T1014" s="52"/>
      <c r="U1014" s="52"/>
      <c r="V1014" s="52"/>
      <c r="W1014" s="52"/>
      <c r="X1014" s="52"/>
      <c r="Y1014" s="52"/>
      <c r="Z1014" s="52"/>
      <c r="AA1014" s="52"/>
      <c r="AB1014" s="52"/>
      <c r="AC1014" s="52"/>
      <c r="AD1014" s="52"/>
      <c r="AE1014" s="52"/>
      <c r="AF1014" s="52"/>
      <c r="AG1014" s="52"/>
      <c r="AH1014" s="52"/>
      <c r="AI1014" s="52"/>
      <c r="AJ1014" s="52"/>
      <c r="AK1014" s="52"/>
      <c r="AL1014" s="52"/>
      <c r="AM1014" s="52"/>
      <c r="AN1014" s="52"/>
      <c r="AO1014" s="52"/>
      <c r="AP1014" s="52"/>
      <c r="AQ1014" s="52"/>
      <c r="AR1014" s="52"/>
      <c r="AS1014" s="52"/>
    </row>
    <row r="1015" spans="1:45" customFormat="1" ht="12.75" customHeight="1" x14ac:dyDescent="0.2">
      <c r="A1015" s="69" t="str">
        <f t="shared" si="89"/>
        <v>19-33</v>
      </c>
      <c r="B1015" s="52">
        <v>33</v>
      </c>
      <c r="C1015" s="70">
        <v>5</v>
      </c>
      <c r="D1015" s="71" t="str">
        <f>IF(C1015=1,K!$D$1,IF(C1015=2,K!$D$2,IF(C1015=3,K!$D$3,IF(C1015=4,K!$D$4,IF(C1015=5,K!$D$5,IF(C1015=6,K!$D$6,IF(C1015=7,K!$D$7,IF(C1015=8,K!$D$8))))))))</f>
        <v>Muud maap.ehit.projektid</v>
      </c>
      <c r="E1015" s="72" t="s">
        <v>333</v>
      </c>
      <c r="F1015" s="73" t="str">
        <f>LOOKUP(E1015,K!$A$1:$B$19)</f>
        <v>Ülenurme vald</v>
      </c>
      <c r="G1015" s="74" t="str">
        <f t="shared" si="90"/>
        <v>MV-1754</v>
      </c>
      <c r="H1015" s="72" t="s">
        <v>32</v>
      </c>
      <c r="I1015" s="70">
        <v>1754</v>
      </c>
      <c r="J1015" s="75" t="s">
        <v>5312</v>
      </c>
      <c r="K1015" s="75" t="s">
        <v>1012</v>
      </c>
      <c r="L1015" s="90" t="str">
        <f t="shared" si="91"/>
        <v>19</v>
      </c>
      <c r="M1015" s="52">
        <v>1987</v>
      </c>
      <c r="N1015" s="52"/>
      <c r="P1015" s="52"/>
      <c r="Q1015" s="52"/>
      <c r="R1015" s="52"/>
      <c r="S1015" s="52"/>
      <c r="T1015" s="52"/>
      <c r="U1015" s="52"/>
      <c r="V1015" s="52"/>
      <c r="W1015" s="52"/>
      <c r="X1015" s="52"/>
      <c r="Y1015" s="52"/>
      <c r="Z1015" s="52"/>
      <c r="AA1015" s="52"/>
      <c r="AB1015" s="52"/>
      <c r="AC1015" s="52"/>
      <c r="AD1015" s="52"/>
      <c r="AE1015" s="52"/>
      <c r="AF1015" s="52"/>
      <c r="AG1015" s="52"/>
      <c r="AH1015" s="52"/>
      <c r="AI1015" s="52"/>
      <c r="AJ1015" s="52"/>
      <c r="AK1015" s="52"/>
      <c r="AL1015" s="52"/>
      <c r="AM1015" s="52"/>
      <c r="AN1015" s="52"/>
      <c r="AO1015" s="52"/>
      <c r="AP1015" s="52"/>
      <c r="AQ1015" s="52"/>
      <c r="AR1015" s="52"/>
      <c r="AS1015" s="52"/>
    </row>
    <row r="1016" spans="1:45" customFormat="1" ht="12.75" customHeight="1" x14ac:dyDescent="0.2">
      <c r="A1016" s="69" t="str">
        <f t="shared" si="89"/>
        <v>19-33</v>
      </c>
      <c r="B1016" s="52">
        <v>33</v>
      </c>
      <c r="C1016" s="70">
        <v>5</v>
      </c>
      <c r="D1016" s="71" t="str">
        <f>IF(C1016=1,K!$D$1,IF(C1016=2,K!$D$2,IF(C1016=3,K!$D$3,IF(C1016=4,K!$D$4,IF(C1016=5,K!$D$5,IF(C1016=6,K!$D$6,IF(C1016=7,K!$D$7,IF(C1016=8,K!$D$8))))))))</f>
        <v>Muud maap.ehit.projektid</v>
      </c>
      <c r="E1016" s="72" t="s">
        <v>333</v>
      </c>
      <c r="F1016" s="73" t="str">
        <f>LOOKUP(E1016,K!$A$1:$B$19)</f>
        <v>Ülenurme vald</v>
      </c>
      <c r="G1016" s="74" t="str">
        <f t="shared" si="90"/>
        <v>MV-1804</v>
      </c>
      <c r="H1016" s="72" t="s">
        <v>32</v>
      </c>
      <c r="I1016" s="70">
        <v>1804</v>
      </c>
      <c r="J1016" s="75" t="s">
        <v>654</v>
      </c>
      <c r="K1016" s="75" t="s">
        <v>1012</v>
      </c>
      <c r="L1016" s="90" t="str">
        <f t="shared" si="91"/>
        <v>19</v>
      </c>
      <c r="M1016" s="52">
        <v>1988</v>
      </c>
      <c r="N1016" s="52"/>
      <c r="P1016" s="52"/>
      <c r="Q1016" s="52"/>
      <c r="R1016" s="52"/>
      <c r="S1016" s="52"/>
      <c r="T1016" s="52"/>
      <c r="U1016" s="52"/>
      <c r="V1016" s="52"/>
      <c r="W1016" s="52"/>
      <c r="X1016" s="52"/>
      <c r="Y1016" s="52"/>
      <c r="Z1016" s="52"/>
      <c r="AA1016" s="52"/>
      <c r="AB1016" s="52"/>
      <c r="AC1016" s="52"/>
      <c r="AD1016" s="52"/>
      <c r="AE1016" s="52"/>
      <c r="AF1016" s="52"/>
      <c r="AG1016" s="52"/>
      <c r="AH1016" s="52"/>
      <c r="AI1016" s="52"/>
      <c r="AJ1016" s="52"/>
      <c r="AK1016" s="52"/>
      <c r="AL1016" s="52"/>
      <c r="AM1016" s="52"/>
      <c r="AN1016" s="52"/>
      <c r="AO1016" s="52"/>
      <c r="AP1016" s="52"/>
      <c r="AQ1016" s="52"/>
      <c r="AR1016" s="52"/>
      <c r="AS1016" s="52"/>
    </row>
    <row r="1017" spans="1:45" customFormat="1" ht="12.75" customHeight="1" x14ac:dyDescent="0.2">
      <c r="A1017" s="69" t="str">
        <f t="shared" si="89"/>
        <v>19-33</v>
      </c>
      <c r="B1017" s="52">
        <v>33</v>
      </c>
      <c r="C1017" s="70">
        <v>5</v>
      </c>
      <c r="D1017" s="71" t="str">
        <f>IF(C1017=1,K!$D$1,IF(C1017=2,K!$D$2,IF(C1017=3,K!$D$3,IF(C1017=4,K!$D$4,IF(C1017=5,K!$D$5,IF(C1017=6,K!$D$6,IF(C1017=7,K!$D$7,IF(C1017=8,K!$D$8))))))))</f>
        <v>Muud maap.ehit.projektid</v>
      </c>
      <c r="E1017" s="72" t="s">
        <v>333</v>
      </c>
      <c r="F1017" s="73" t="str">
        <f>LOOKUP(E1017,K!$A$1:$B$19)</f>
        <v>Ülenurme vald</v>
      </c>
      <c r="G1017" s="74" t="str">
        <f t="shared" si="90"/>
        <v>U-2051</v>
      </c>
      <c r="H1017" s="72" t="s">
        <v>2527</v>
      </c>
      <c r="I1017" s="70" t="s">
        <v>5309</v>
      </c>
      <c r="J1017" s="75" t="s">
        <v>5310</v>
      </c>
      <c r="K1017" s="75" t="s">
        <v>1012</v>
      </c>
      <c r="L1017" s="90" t="str">
        <f t="shared" si="91"/>
        <v>19</v>
      </c>
      <c r="M1017" s="52">
        <v>1990</v>
      </c>
      <c r="N1017" s="52">
        <v>1</v>
      </c>
      <c r="P1017" s="52"/>
      <c r="Q1017" s="52"/>
      <c r="R1017" s="52"/>
      <c r="S1017" s="52"/>
      <c r="T1017" s="52"/>
      <c r="U1017" s="52"/>
      <c r="V1017" s="52"/>
      <c r="W1017" s="52"/>
      <c r="X1017" s="52"/>
      <c r="Y1017" s="52"/>
      <c r="Z1017" s="52"/>
      <c r="AA1017" s="52"/>
      <c r="AB1017" s="52"/>
      <c r="AC1017" s="52"/>
      <c r="AD1017" s="52"/>
      <c r="AE1017" s="52"/>
      <c r="AF1017" s="52"/>
      <c r="AG1017" s="52"/>
      <c r="AH1017" s="52"/>
      <c r="AI1017" s="52"/>
      <c r="AJ1017" s="52"/>
      <c r="AK1017" s="52"/>
      <c r="AL1017" s="52"/>
      <c r="AM1017" s="52"/>
      <c r="AN1017" s="52"/>
      <c r="AO1017" s="52"/>
      <c r="AP1017" s="52"/>
      <c r="AQ1017" s="52"/>
      <c r="AR1017" s="52"/>
      <c r="AS1017" s="52"/>
    </row>
    <row r="1018" spans="1:45" customFormat="1" ht="12.75" customHeight="1" x14ac:dyDescent="0.2">
      <c r="A1018" s="24" t="str">
        <f t="shared" si="89"/>
        <v>06-33</v>
      </c>
      <c r="B1018">
        <v>33</v>
      </c>
      <c r="C1018" s="14">
        <v>1</v>
      </c>
      <c r="D1018" s="71" t="str">
        <f>IF(C1018=1,K!$D$1,IF(C1018=2,K!$D$2,IF(C1018=3,K!$D$3,IF(C1018=4,K!$D$4,IF(C1018=5,K!$D$5,IF(C1018=6,K!$D$6,IF(C1018=7,K!$D$7,IF(C1018=8,K!$D$8))))))))</f>
        <v>Maaparandus</v>
      </c>
      <c r="E1018" s="12" t="s">
        <v>320</v>
      </c>
      <c r="F1018" s="18" t="str">
        <f>LOOKUP(E1018,K!$A$1:$B$19)</f>
        <v>Luunja vald</v>
      </c>
      <c r="G1018" s="16" t="str">
        <f t="shared" si="90"/>
        <v>MV-386</v>
      </c>
      <c r="H1018" s="12" t="s">
        <v>32</v>
      </c>
      <c r="I1018" s="14">
        <v>386</v>
      </c>
      <c r="J1018" s="1" t="s">
        <v>3160</v>
      </c>
      <c r="K1018" s="1" t="s">
        <v>3161</v>
      </c>
      <c r="L1018" s="91" t="str">
        <f t="shared" si="91"/>
        <v>06</v>
      </c>
      <c r="M1018">
        <v>1964</v>
      </c>
      <c r="N1018">
        <v>4</v>
      </c>
    </row>
    <row r="1019" spans="1:45" ht="12.75" customHeight="1" x14ac:dyDescent="0.2">
      <c r="A1019" s="24" t="str">
        <f t="shared" si="89"/>
        <v>06-33</v>
      </c>
      <c r="B1019">
        <v>33</v>
      </c>
      <c r="C1019" s="9">
        <v>1</v>
      </c>
      <c r="D1019" s="71" t="str">
        <f>IF(C1019=1,K!$D$1,IF(C1019=2,K!$D$2,IF(C1019=3,K!$D$3,IF(C1019=4,K!$D$4,IF(C1019=5,K!$D$5,IF(C1019=6,K!$D$6,IF(C1019=7,K!$D$7,IF(C1019=8,K!$D$8))))))))</f>
        <v>Maaparandus</v>
      </c>
      <c r="E1019" s="27" t="s">
        <v>320</v>
      </c>
      <c r="F1019" s="18" t="str">
        <f>LOOKUP(E1019,K!$A$1:$B$19)</f>
        <v>Luunja vald</v>
      </c>
      <c r="G1019" s="16" t="str">
        <f t="shared" si="90"/>
        <v>MV-386 b</v>
      </c>
      <c r="H1019" s="27" t="s">
        <v>32</v>
      </c>
      <c r="I1019" s="133" t="s">
        <v>3163</v>
      </c>
      <c r="J1019" s="26" t="s">
        <v>3164</v>
      </c>
      <c r="K1019" s="26" t="s">
        <v>3161</v>
      </c>
      <c r="L1019" s="91" t="str">
        <f t="shared" si="91"/>
        <v>06</v>
      </c>
      <c r="M1019">
        <v>1965</v>
      </c>
      <c r="N1019">
        <v>1</v>
      </c>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row>
    <row r="1020" spans="1:45" customFormat="1" ht="12.75" customHeight="1" x14ac:dyDescent="0.2">
      <c r="A1020" s="24" t="str">
        <f t="shared" si="89"/>
        <v>09-33</v>
      </c>
      <c r="B1020">
        <v>33</v>
      </c>
      <c r="C1020" s="9">
        <v>1</v>
      </c>
      <c r="D1020" s="71" t="str">
        <f>IF(C1020=1,K!$D$1,IF(C1020=2,K!$D$2,IF(C1020=3,K!$D$3,IF(C1020=4,K!$D$4,IF(C1020=5,K!$D$5,IF(C1020=6,K!$D$6,IF(C1020=7,K!$D$7,IF(C1020=8,K!$D$8))))))))</f>
        <v>Maaparandus</v>
      </c>
      <c r="E1020" s="27" t="s">
        <v>323</v>
      </c>
      <c r="F1020" s="18" t="str">
        <f>LOOKUP(E1020,K!$A$1:$B$19)</f>
        <v>Nõo vald</v>
      </c>
      <c r="G1020" s="16" t="str">
        <f t="shared" si="90"/>
        <v>MV-454</v>
      </c>
      <c r="H1020" s="27" t="s">
        <v>32</v>
      </c>
      <c r="I1020" s="133" t="s">
        <v>4451</v>
      </c>
      <c r="J1020" s="26" t="s">
        <v>4452</v>
      </c>
      <c r="K1020" s="26" t="s">
        <v>4447</v>
      </c>
      <c r="L1020" s="91" t="str">
        <f t="shared" si="91"/>
        <v>09</v>
      </c>
      <c r="M1020">
        <v>1965</v>
      </c>
      <c r="N1020">
        <v>3</v>
      </c>
      <c r="P1020">
        <v>1235801</v>
      </c>
    </row>
    <row r="1021" spans="1:45" customFormat="1" ht="12.75" customHeight="1" x14ac:dyDescent="0.2">
      <c r="A1021" s="24" t="str">
        <f t="shared" si="89"/>
        <v>09-33</v>
      </c>
      <c r="B1021">
        <v>33</v>
      </c>
      <c r="C1021" s="9">
        <v>1</v>
      </c>
      <c r="D1021" s="71" t="str">
        <f>IF(C1021=1,K!$D$1,IF(C1021=2,K!$D$2,IF(C1021=3,K!$D$3,IF(C1021=4,K!$D$4,IF(C1021=5,K!$D$5,IF(C1021=6,K!$D$6,IF(C1021=7,K!$D$7,IF(C1021=8,K!$D$8))))))))</f>
        <v>Maaparandus</v>
      </c>
      <c r="E1021" s="27" t="s">
        <v>323</v>
      </c>
      <c r="F1021" s="18" t="str">
        <f>LOOKUP(E1021,K!$A$1:$B$19)</f>
        <v>Nõo vald</v>
      </c>
      <c r="G1021" s="16" t="str">
        <f t="shared" si="90"/>
        <v>MV-1584</v>
      </c>
      <c r="H1021" s="27" t="s">
        <v>32</v>
      </c>
      <c r="I1021" s="133" t="s">
        <v>4453</v>
      </c>
      <c r="J1021" s="26" t="s">
        <v>4454</v>
      </c>
      <c r="K1021" s="26" t="s">
        <v>4447</v>
      </c>
      <c r="L1021" s="91" t="str">
        <f t="shared" si="91"/>
        <v>09</v>
      </c>
      <c r="M1021">
        <v>1985</v>
      </c>
      <c r="N1021">
        <v>4</v>
      </c>
    </row>
    <row r="1022" spans="1:45" customFormat="1" ht="12.75" customHeight="1" x14ac:dyDescent="0.2">
      <c r="A1022" s="24" t="str">
        <f t="shared" si="89"/>
        <v>14-33</v>
      </c>
      <c r="B1022">
        <v>33</v>
      </c>
      <c r="C1022" s="9">
        <v>1</v>
      </c>
      <c r="D1022" s="71" t="str">
        <f>IF(C1022=1,K!$D$1,IF(C1022=2,K!$D$2,IF(C1022=3,K!$D$3,IF(C1022=4,K!$D$4,IF(C1022=5,K!$D$5,IF(C1022=6,K!$D$6,IF(C1022=7,K!$D$7,IF(C1022=8,K!$D$8))))))))</f>
        <v>Maaparandus</v>
      </c>
      <c r="E1022" s="12" t="s">
        <v>328</v>
      </c>
      <c r="F1022" s="18" t="str">
        <f>LOOKUP(E1022,K!$A$1:$B$19)</f>
        <v>Rõngu vald</v>
      </c>
      <c r="G1022" s="16" t="str">
        <f t="shared" si="90"/>
        <v>MV-1519</v>
      </c>
      <c r="H1022" s="12" t="s">
        <v>32</v>
      </c>
      <c r="I1022" s="14" t="s">
        <v>4556</v>
      </c>
      <c r="J1022" s="1" t="s">
        <v>4559</v>
      </c>
      <c r="K1022" s="1" t="s">
        <v>4557</v>
      </c>
      <c r="L1022" s="91" t="str">
        <f t="shared" si="91"/>
        <v>14</v>
      </c>
      <c r="M1022">
        <v>1983</v>
      </c>
      <c r="N1022">
        <v>3</v>
      </c>
    </row>
    <row r="1023" spans="1:45" customFormat="1" ht="12.75" customHeight="1" x14ac:dyDescent="0.2">
      <c r="A1023" s="24" t="str">
        <f t="shared" si="89"/>
        <v>15-33</v>
      </c>
      <c r="B1023">
        <v>33</v>
      </c>
      <c r="C1023" s="14">
        <v>6</v>
      </c>
      <c r="D1023" s="71" t="str">
        <f>IF(C1023=1,K!$D$1,IF(C1023=2,K!$D$2,IF(C1023=3,K!$D$3,IF(C1023=4,K!$D$4,IF(C1023=5,K!$D$5,IF(C1023=6,K!$D$6,IF(C1023=7,K!$D$7,IF(C1023=8,K!$D$8))))))))</f>
        <v>Kultuurtehnikaprojektid</v>
      </c>
      <c r="E1023" s="12" t="s">
        <v>329</v>
      </c>
      <c r="F1023" s="18" t="str">
        <f>LOOKUP(E1023,K!$A$1:$B$19)</f>
        <v>Tartu vald</v>
      </c>
      <c r="G1023" s="16" t="str">
        <f t="shared" si="90"/>
        <v>MV-1682</v>
      </c>
      <c r="H1023" s="12" t="s">
        <v>32</v>
      </c>
      <c r="I1023" s="14">
        <v>1682</v>
      </c>
      <c r="J1023" s="1" t="s">
        <v>5766</v>
      </c>
      <c r="K1023" s="1" t="s">
        <v>5765</v>
      </c>
      <c r="L1023" s="91" t="str">
        <f t="shared" si="91"/>
        <v>15</v>
      </c>
      <c r="M1023">
        <v>1986</v>
      </c>
      <c r="N1023">
        <v>3</v>
      </c>
      <c r="P1023" t="s">
        <v>5767</v>
      </c>
    </row>
    <row r="1024" spans="1:45" customFormat="1" ht="12.75" customHeight="1" x14ac:dyDescent="0.2">
      <c r="A1024" s="69" t="str">
        <f t="shared" si="89"/>
        <v>15-33</v>
      </c>
      <c r="B1024">
        <v>33</v>
      </c>
      <c r="C1024" s="9">
        <v>1</v>
      </c>
      <c r="D1024" s="71" t="str">
        <f>IF(C1024=1,K!$D$1,IF(C1024=2,K!$D$2,IF(C1024=3,K!$D$3,IF(C1024=4,K!$D$4,IF(C1024=5,K!$D$5,IF(C1024=6,K!$D$6,IF(C1024=7,K!$D$7,IF(C1024=8,K!$D$8))))))))</f>
        <v>Maaparandus</v>
      </c>
      <c r="E1024" s="12" t="s">
        <v>329</v>
      </c>
      <c r="F1024" s="18" t="str">
        <f>LOOKUP(E1024,K!$A$1:$B$19)</f>
        <v>Tartu vald</v>
      </c>
      <c r="G1024" s="74" t="str">
        <f t="shared" si="90"/>
        <v>MV-173</v>
      </c>
      <c r="H1024" s="12" t="s">
        <v>32</v>
      </c>
      <c r="I1024" s="14" t="s">
        <v>2116</v>
      </c>
      <c r="J1024" s="1" t="s">
        <v>5764</v>
      </c>
      <c r="K1024" s="1" t="s">
        <v>5765</v>
      </c>
      <c r="L1024" s="91" t="str">
        <f t="shared" si="91"/>
        <v>15</v>
      </c>
      <c r="M1024">
        <v>1960</v>
      </c>
      <c r="N1024">
        <v>4</v>
      </c>
    </row>
    <row r="1025" spans="1:45" customFormat="1" ht="12.75" customHeight="1" x14ac:dyDescent="0.2">
      <c r="A1025" s="24" t="str">
        <f t="shared" si="89"/>
        <v>15-33</v>
      </c>
      <c r="B1025">
        <v>33</v>
      </c>
      <c r="C1025" s="14">
        <v>1</v>
      </c>
      <c r="D1025" s="71" t="str">
        <f>IF(C1025=1,K!$D$1,IF(C1025=2,K!$D$2,IF(C1025=3,K!$D$3,IF(C1025=4,K!$D$4,IF(C1025=5,K!$D$5,IF(C1025=6,K!$D$6,IF(C1025=7,K!$D$7,IF(C1025=8,K!$D$8))))))))</f>
        <v>Maaparandus</v>
      </c>
      <c r="E1025" s="12" t="s">
        <v>329</v>
      </c>
      <c r="F1025" s="18" t="str">
        <f>LOOKUP(E1025,K!$A$1:$B$19)</f>
        <v>Tartu vald</v>
      </c>
      <c r="G1025" s="16" t="str">
        <f t="shared" si="90"/>
        <v>MV-173</v>
      </c>
      <c r="H1025" s="12" t="s">
        <v>32</v>
      </c>
      <c r="I1025" s="14">
        <v>173</v>
      </c>
      <c r="J1025" s="1" t="s">
        <v>1135</v>
      </c>
      <c r="K1025" s="1" t="s">
        <v>5765</v>
      </c>
      <c r="L1025" s="91" t="str">
        <f t="shared" si="91"/>
        <v>15</v>
      </c>
      <c r="M1025">
        <v>1960</v>
      </c>
      <c r="N1025">
        <v>4</v>
      </c>
      <c r="P1025">
        <v>68119</v>
      </c>
    </row>
    <row r="1026" spans="1:45" customFormat="1" ht="12.75" customHeight="1" x14ac:dyDescent="0.2">
      <c r="A1026" s="69" t="str">
        <f t="shared" si="89"/>
        <v>19-34</v>
      </c>
      <c r="B1026" s="52">
        <v>34</v>
      </c>
      <c r="C1026" s="76">
        <v>1</v>
      </c>
      <c r="D1026" s="71" t="str">
        <f>IF(C1026=1,K!$D$1,IF(C1026=2,K!$D$2,IF(C1026=3,K!$D$3,IF(C1026=4,K!$D$4,IF(C1026=5,K!$D$5,IF(C1026=6,K!$D$6,IF(C1026=7,K!$D$7,IF(C1026=8,K!$D$8))))))))</f>
        <v>Maaparandus</v>
      </c>
      <c r="E1026" s="72" t="s">
        <v>333</v>
      </c>
      <c r="F1026" s="73" t="str">
        <f>LOOKUP(E1026,K!$A$1:$B$19)</f>
        <v>Ülenurme vald</v>
      </c>
      <c r="G1026" s="74" t="str">
        <f t="shared" si="90"/>
        <v>PP-1600</v>
      </c>
      <c r="H1026" s="72" t="s">
        <v>11</v>
      </c>
      <c r="I1026" s="70" t="s">
        <v>5318</v>
      </c>
      <c r="J1026" s="75" t="s">
        <v>5319</v>
      </c>
      <c r="K1026" s="75" t="s">
        <v>5317</v>
      </c>
      <c r="L1026" s="90" t="str">
        <f t="shared" si="91"/>
        <v>19</v>
      </c>
      <c r="M1026" s="52">
        <v>1988</v>
      </c>
      <c r="N1026" s="52">
        <v>3</v>
      </c>
      <c r="P1026" s="52" t="s">
        <v>3741</v>
      </c>
      <c r="Q1026" s="52"/>
      <c r="R1026" s="52"/>
      <c r="S1026" s="52"/>
      <c r="T1026" s="52"/>
      <c r="U1026" s="52"/>
      <c r="V1026" s="52"/>
      <c r="W1026" s="52"/>
      <c r="X1026" s="52"/>
      <c r="Y1026" s="52"/>
      <c r="Z1026" s="52"/>
      <c r="AA1026" s="52"/>
      <c r="AB1026" s="52"/>
      <c r="AC1026" s="52"/>
      <c r="AD1026" s="52"/>
      <c r="AE1026" s="52"/>
      <c r="AF1026" s="52"/>
      <c r="AG1026" s="52"/>
      <c r="AH1026" s="52"/>
      <c r="AI1026" s="52"/>
      <c r="AJ1026" s="52"/>
      <c r="AK1026" s="52"/>
      <c r="AL1026" s="52"/>
      <c r="AM1026" s="52"/>
      <c r="AN1026" s="52"/>
      <c r="AO1026" s="52"/>
      <c r="AP1026" s="52"/>
      <c r="AQ1026" s="52"/>
      <c r="AR1026" s="52"/>
      <c r="AS1026" s="52"/>
    </row>
    <row r="1027" spans="1:45" customFormat="1" ht="12.75" customHeight="1" x14ac:dyDescent="0.2">
      <c r="A1027" s="69" t="str">
        <f t="shared" si="89"/>
        <v>19-34</v>
      </c>
      <c r="B1027" s="52">
        <v>34</v>
      </c>
      <c r="C1027" s="76">
        <v>1</v>
      </c>
      <c r="D1027" s="71" t="str">
        <f>IF(C1027=1,K!$D$1,IF(C1027=2,K!$D$2,IF(C1027=3,K!$D$3,IF(C1027=4,K!$D$4,IF(C1027=5,K!$D$5,IF(C1027=6,K!$D$6,IF(C1027=7,K!$D$7,IF(C1027=8,K!$D$8))))))))</f>
        <v>Maaparandus</v>
      </c>
      <c r="E1027" s="72" t="s">
        <v>333</v>
      </c>
      <c r="F1027" s="73" t="str">
        <f>LOOKUP(E1027,K!$A$1:$B$19)</f>
        <v>Ülenurme vald</v>
      </c>
      <c r="G1027" s="74" t="str">
        <f t="shared" si="90"/>
        <v>PP-1600</v>
      </c>
      <c r="H1027" s="72" t="s">
        <v>11</v>
      </c>
      <c r="I1027" s="70" t="s">
        <v>5318</v>
      </c>
      <c r="J1027" s="75" t="s">
        <v>5319</v>
      </c>
      <c r="K1027" s="75" t="s">
        <v>5317</v>
      </c>
      <c r="L1027" s="90" t="str">
        <f t="shared" si="91"/>
        <v>19</v>
      </c>
      <c r="M1027" s="52">
        <v>1988</v>
      </c>
      <c r="N1027" s="52">
        <v>3</v>
      </c>
      <c r="P1027" s="52" t="s">
        <v>3585</v>
      </c>
      <c r="Q1027" s="52"/>
      <c r="R1027" s="52"/>
      <c r="S1027" s="52"/>
      <c r="T1027" s="52"/>
      <c r="U1027" s="52"/>
      <c r="V1027" s="52"/>
      <c r="W1027" s="52"/>
      <c r="X1027" s="52"/>
      <c r="Y1027" s="52"/>
      <c r="Z1027" s="52"/>
      <c r="AA1027" s="52"/>
      <c r="AB1027" s="52"/>
      <c r="AC1027" s="52"/>
      <c r="AD1027" s="52"/>
      <c r="AE1027" s="52"/>
      <c r="AF1027" s="52"/>
      <c r="AG1027" s="52"/>
      <c r="AH1027" s="52"/>
      <c r="AI1027" s="52"/>
      <c r="AJ1027" s="52"/>
      <c r="AK1027" s="52"/>
      <c r="AL1027" s="52"/>
      <c r="AM1027" s="52"/>
      <c r="AN1027" s="52"/>
      <c r="AO1027" s="52"/>
      <c r="AP1027" s="52"/>
      <c r="AQ1027" s="52"/>
      <c r="AR1027" s="52"/>
      <c r="AS1027" s="52"/>
    </row>
    <row r="1028" spans="1:45" ht="12.75" customHeight="1" x14ac:dyDescent="0.2">
      <c r="A1028" s="69" t="str">
        <f t="shared" si="89"/>
        <v>19-34</v>
      </c>
      <c r="B1028" s="52">
        <v>34</v>
      </c>
      <c r="C1028" s="70">
        <v>5</v>
      </c>
      <c r="D1028" s="71" t="str">
        <f>IF(C1028=1,K!$D$1,IF(C1028=2,K!$D$2,IF(C1028=3,K!$D$3,IF(C1028=4,K!$D$4,IF(C1028=5,K!$D$5,IF(C1028=6,K!$D$6,IF(C1028=7,K!$D$7,IF(C1028=8,K!$D$8))))))))</f>
        <v>Muud maap.ehit.projektid</v>
      </c>
      <c r="E1028" s="72" t="s">
        <v>333</v>
      </c>
      <c r="F1028" s="73" t="str">
        <f>LOOKUP(E1028,K!$A$1:$B$19)</f>
        <v>Ülenurme vald</v>
      </c>
      <c r="G1028" s="74" t="str">
        <f t="shared" si="90"/>
        <v>PP-1565</v>
      </c>
      <c r="H1028" s="72" t="s">
        <v>11</v>
      </c>
      <c r="I1028" s="70">
        <v>1565</v>
      </c>
      <c r="J1028" s="75" t="s">
        <v>1444</v>
      </c>
      <c r="K1028" s="75" t="s">
        <v>5317</v>
      </c>
      <c r="L1028" s="90" t="str">
        <f t="shared" si="91"/>
        <v>19</v>
      </c>
      <c r="M1028" s="52">
        <v>1987</v>
      </c>
      <c r="N1028" s="52">
        <v>6</v>
      </c>
    </row>
    <row r="1029" spans="1:45" ht="12.75" customHeight="1" x14ac:dyDescent="0.2">
      <c r="A1029" s="69" t="str">
        <f t="shared" si="89"/>
        <v>19-34</v>
      </c>
      <c r="B1029" s="52">
        <v>34</v>
      </c>
      <c r="C1029" s="76">
        <v>5</v>
      </c>
      <c r="D1029" s="71" t="str">
        <f>IF(C1029=1,K!$D$1,IF(C1029=2,K!$D$2,IF(C1029=3,K!$D$3,IF(C1029=4,K!$D$4,IF(C1029=5,K!$D$5,IF(C1029=6,K!$D$6,IF(C1029=7,K!$D$7,IF(C1029=8,K!$D$8))))))))</f>
        <v>Muud maap.ehit.projektid</v>
      </c>
      <c r="E1029" s="72" t="s">
        <v>333</v>
      </c>
      <c r="F1029" s="73" t="str">
        <f>LOOKUP(E1029,K!$A$1:$B$19)</f>
        <v>Ülenurme vald</v>
      </c>
      <c r="G1029" s="74" t="str">
        <f t="shared" si="90"/>
        <v>-213</v>
      </c>
      <c r="I1029" s="70" t="s">
        <v>5322</v>
      </c>
      <c r="J1029" s="75" t="s">
        <v>5321</v>
      </c>
      <c r="K1029" s="75" t="s">
        <v>5317</v>
      </c>
      <c r="L1029" s="90" t="str">
        <f t="shared" si="91"/>
        <v>19</v>
      </c>
      <c r="N1029" s="52">
        <v>16</v>
      </c>
    </row>
    <row r="1030" spans="1:45" ht="12.75" customHeight="1" x14ac:dyDescent="0.2">
      <c r="A1030" s="24" t="str">
        <f t="shared" si="89"/>
        <v>17-34</v>
      </c>
      <c r="B1030">
        <v>34</v>
      </c>
      <c r="C1030" s="14">
        <v>4</v>
      </c>
      <c r="D1030" s="71" t="str">
        <f>IF(C1030=1,K!$D$1,IF(C1030=2,K!$D$2,IF(C1030=3,K!$D$3,IF(C1030=4,K!$D$4,IF(C1030=5,K!$D$5,IF(C1030=6,K!$D$6,IF(C1030=7,K!$D$7,IF(C1030=8,K!$D$8))))))))</f>
        <v>Polder</v>
      </c>
      <c r="E1030" s="12" t="s">
        <v>331</v>
      </c>
      <c r="F1030" s="18" t="str">
        <f>LOOKUP(E1030,K!$A$1:$B$19)</f>
        <v xml:space="preserve">Vara vald </v>
      </c>
      <c r="G1030" s="16" t="str">
        <f t="shared" si="90"/>
        <v>PP-1255</v>
      </c>
      <c r="H1030" s="12" t="s">
        <v>11</v>
      </c>
      <c r="I1030" s="14">
        <v>1255</v>
      </c>
      <c r="J1030" s="1" t="s">
        <v>172</v>
      </c>
      <c r="K1030" s="1" t="s">
        <v>5042</v>
      </c>
      <c r="L1030" s="91" t="str">
        <f t="shared" si="91"/>
        <v>17</v>
      </c>
      <c r="M1030">
        <v>1984</v>
      </c>
      <c r="N1030">
        <v>10</v>
      </c>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row>
    <row r="1031" spans="1:45" customFormat="1" ht="12.75" customHeight="1" x14ac:dyDescent="0.2">
      <c r="A1031" s="24" t="str">
        <f t="shared" si="89"/>
        <v>17-34</v>
      </c>
      <c r="B1031">
        <v>34</v>
      </c>
      <c r="C1031" s="14">
        <v>4</v>
      </c>
      <c r="D1031" s="71" t="str">
        <f>IF(C1031=1,K!$D$1,IF(C1031=2,K!$D$2,IF(C1031=3,K!$D$3,IF(C1031=4,K!$D$4,IF(C1031=5,K!$D$5,IF(C1031=6,K!$D$6,IF(C1031=7,K!$D$7,IF(C1031=8,K!$D$8))))))))</f>
        <v>Polder</v>
      </c>
      <c r="E1031" s="12" t="s">
        <v>331</v>
      </c>
      <c r="F1031" s="18" t="str">
        <f>LOOKUP(E1031,K!$A$1:$B$19)</f>
        <v xml:space="preserve">Vara vald </v>
      </c>
      <c r="G1031" s="16" t="str">
        <f t="shared" si="90"/>
        <v>PP-1265</v>
      </c>
      <c r="H1031" s="12" t="s">
        <v>11</v>
      </c>
      <c r="I1031" s="14">
        <v>1265</v>
      </c>
      <c r="J1031" s="1" t="s">
        <v>175</v>
      </c>
      <c r="K1031" s="1" t="s">
        <v>5042</v>
      </c>
      <c r="L1031" s="91" t="str">
        <f t="shared" si="91"/>
        <v>17</v>
      </c>
      <c r="M1031">
        <v>1985</v>
      </c>
      <c r="N1031">
        <v>5</v>
      </c>
    </row>
    <row r="1032" spans="1:45" customFormat="1" ht="12.75" customHeight="1" x14ac:dyDescent="0.2">
      <c r="A1032" s="24" t="str">
        <f t="shared" si="89"/>
        <v>14-34</v>
      </c>
      <c r="B1032">
        <v>34</v>
      </c>
      <c r="C1032" s="14">
        <v>1</v>
      </c>
      <c r="D1032" s="71" t="str">
        <f>IF(C1032=1,K!$D$1,IF(C1032=2,K!$D$2,IF(C1032=3,K!$D$3,IF(C1032=4,K!$D$4,IF(C1032=5,K!$D$5,IF(C1032=6,K!$D$6,IF(C1032=7,K!$D$7,IF(C1032=8,K!$D$8))))))))</f>
        <v>Maaparandus</v>
      </c>
      <c r="E1032" s="12" t="s">
        <v>328</v>
      </c>
      <c r="F1032" s="18" t="str">
        <f>LOOKUP(E1032,K!$A$1:$B$19)</f>
        <v>Rõngu vald</v>
      </c>
      <c r="G1032" s="16" t="str">
        <f t="shared" si="90"/>
        <v>PP-584</v>
      </c>
      <c r="H1032" s="12" t="s">
        <v>11</v>
      </c>
      <c r="I1032" s="14">
        <v>584</v>
      </c>
      <c r="J1032" s="1" t="s">
        <v>4560</v>
      </c>
      <c r="K1032" s="1" t="s">
        <v>4561</v>
      </c>
      <c r="L1032" s="91" t="str">
        <f t="shared" si="91"/>
        <v>14</v>
      </c>
      <c r="M1032">
        <v>1967</v>
      </c>
      <c r="N1032">
        <v>9</v>
      </c>
    </row>
    <row r="1033" spans="1:45" customFormat="1" ht="12.75" customHeight="1" x14ac:dyDescent="0.2">
      <c r="A1033" s="24" t="str">
        <f t="shared" si="89"/>
        <v>06-34</v>
      </c>
      <c r="B1033">
        <v>34</v>
      </c>
      <c r="C1033" s="14">
        <v>1</v>
      </c>
      <c r="D1033" s="71" t="str">
        <f>IF(C1033=1,K!$D$1,IF(C1033=2,K!$D$2,IF(C1033=3,K!$D$3,IF(C1033=4,K!$D$4,IF(C1033=5,K!$D$5,IF(C1033=6,K!$D$6,IF(C1033=7,K!$D$7,IF(C1033=8,K!$D$8))))))))</f>
        <v>Maaparandus</v>
      </c>
      <c r="E1033" s="12" t="s">
        <v>320</v>
      </c>
      <c r="F1033" s="18" t="str">
        <f>LOOKUP(E1033,K!$A$1:$B$19)</f>
        <v>Luunja vald</v>
      </c>
      <c r="G1033" s="16" t="str">
        <f t="shared" si="90"/>
        <v>MV-222</v>
      </c>
      <c r="H1033" s="12" t="s">
        <v>32</v>
      </c>
      <c r="I1033" s="14">
        <v>222</v>
      </c>
      <c r="J1033" s="26" t="s">
        <v>3182</v>
      </c>
      <c r="K1033" s="26" t="s">
        <v>3183</v>
      </c>
      <c r="L1033" s="91" t="str">
        <f t="shared" si="91"/>
        <v>06</v>
      </c>
      <c r="M1033">
        <v>1961</v>
      </c>
      <c r="N1033">
        <v>4</v>
      </c>
    </row>
    <row r="1034" spans="1:45" customFormat="1" ht="12.75" customHeight="1" x14ac:dyDescent="0.2">
      <c r="A1034" s="24" t="str">
        <f t="shared" si="89"/>
        <v>06-34</v>
      </c>
      <c r="B1034">
        <v>34</v>
      </c>
      <c r="C1034" s="14">
        <v>1</v>
      </c>
      <c r="D1034" s="71" t="str">
        <f>IF(C1034=1,K!$D$1,IF(C1034=2,K!$D$2,IF(C1034=3,K!$D$3,IF(C1034=4,K!$D$4,IF(C1034=5,K!$D$5,IF(C1034=6,K!$D$6,IF(C1034=7,K!$D$7,IF(C1034=8,K!$D$8))))))))</f>
        <v>Maaparandus</v>
      </c>
      <c r="E1034" s="12" t="s">
        <v>320</v>
      </c>
      <c r="F1034" s="18" t="str">
        <f>LOOKUP(E1034,K!$A$1:$B$19)</f>
        <v>Luunja vald</v>
      </c>
      <c r="G1034" s="16" t="str">
        <f t="shared" si="90"/>
        <v>MV-256</v>
      </c>
      <c r="H1034" s="12" t="s">
        <v>32</v>
      </c>
      <c r="I1034" s="14">
        <v>256</v>
      </c>
      <c r="J1034" s="26" t="s">
        <v>3185</v>
      </c>
      <c r="K1034" s="26" t="s">
        <v>3183</v>
      </c>
      <c r="L1034" s="91" t="str">
        <f t="shared" si="91"/>
        <v>06</v>
      </c>
      <c r="M1034">
        <v>1961</v>
      </c>
      <c r="N1034">
        <v>2</v>
      </c>
    </row>
    <row r="1035" spans="1:45" ht="12.75" customHeight="1" x14ac:dyDescent="0.2">
      <c r="A1035" s="24" t="str">
        <f t="shared" si="89"/>
        <v>14-34</v>
      </c>
      <c r="B1035">
        <v>34</v>
      </c>
      <c r="C1035" s="14">
        <v>2</v>
      </c>
      <c r="D1035" s="71" t="str">
        <f>IF(C1035=1,K!$D$1,IF(C1035=2,K!$D$2,IF(C1035=3,K!$D$3,IF(C1035=4,K!$D$4,IF(C1035=5,K!$D$5,IF(C1035=6,K!$D$6,IF(C1035=7,K!$D$7,IF(C1035=8,K!$D$8))))))))</f>
        <v xml:space="preserve">Maaparanduse rek </v>
      </c>
      <c r="E1035" s="12" t="s">
        <v>328</v>
      </c>
      <c r="F1035" s="18" t="str">
        <f>LOOKUP(E1035,K!$A$1:$B$19)</f>
        <v>Rõngu vald</v>
      </c>
      <c r="G1035" s="16" t="str">
        <f t="shared" si="90"/>
        <v>KR-85</v>
      </c>
      <c r="H1035" s="12" t="s">
        <v>37</v>
      </c>
      <c r="I1035" s="14">
        <v>85</v>
      </c>
      <c r="J1035" s="1" t="s">
        <v>1228</v>
      </c>
      <c r="K1035" s="1" t="s">
        <v>4561</v>
      </c>
      <c r="L1035" s="91" t="str">
        <f t="shared" si="91"/>
        <v>14</v>
      </c>
      <c r="M1035">
        <v>1972</v>
      </c>
      <c r="N1035">
        <v>3</v>
      </c>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row>
    <row r="1036" spans="1:45" ht="12.75" customHeight="1" x14ac:dyDescent="0.2">
      <c r="A1036" s="24" t="str">
        <f t="shared" si="89"/>
        <v>06-34</v>
      </c>
      <c r="B1036">
        <v>34</v>
      </c>
      <c r="C1036" s="9">
        <v>2</v>
      </c>
      <c r="D1036" s="71" t="str">
        <f>IF(C1036=1,K!$D$1,IF(C1036=2,K!$D$2,IF(C1036=3,K!$D$3,IF(C1036=4,K!$D$4,IF(C1036=5,K!$D$5,IF(C1036=6,K!$D$6,IF(C1036=7,K!$D$7,IF(C1036=8,K!$D$8))))))))</f>
        <v xml:space="preserve">Maaparanduse rek </v>
      </c>
      <c r="E1036" s="27" t="s">
        <v>320</v>
      </c>
      <c r="F1036" s="18" t="str">
        <f>LOOKUP(E1036,K!$A$1:$B$19)</f>
        <v>Luunja vald</v>
      </c>
      <c r="G1036" s="16" t="str">
        <f t="shared" si="90"/>
        <v>MS-65</v>
      </c>
      <c r="H1036" s="27" t="s">
        <v>1650</v>
      </c>
      <c r="I1036" s="133" t="s">
        <v>3187</v>
      </c>
      <c r="J1036" s="26" t="s">
        <v>3188</v>
      </c>
      <c r="K1036" s="26" t="s">
        <v>3183</v>
      </c>
      <c r="L1036" s="91" t="str">
        <f t="shared" si="91"/>
        <v>06</v>
      </c>
      <c r="M1036">
        <v>1981</v>
      </c>
      <c r="N1036">
        <v>3</v>
      </c>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row>
    <row r="1037" spans="1:45" customFormat="1" ht="12.75" customHeight="1" x14ac:dyDescent="0.2">
      <c r="A1037" s="24" t="str">
        <f t="shared" si="89"/>
        <v>09-34</v>
      </c>
      <c r="B1037">
        <v>34</v>
      </c>
      <c r="C1037" s="9">
        <v>6</v>
      </c>
      <c r="D1037" s="71" t="str">
        <f>IF(C1037=1,K!$D$1,IF(C1037=2,K!$D$2,IF(C1037=3,K!$D$3,IF(C1037=4,K!$D$4,IF(C1037=5,K!$D$5,IF(C1037=6,K!$D$6,IF(C1037=7,K!$D$7,IF(C1037=8,K!$D$8))))))))</f>
        <v>Kultuurtehnikaprojektid</v>
      </c>
      <c r="E1037" s="27" t="s">
        <v>323</v>
      </c>
      <c r="F1037" s="18" t="str">
        <f>LOOKUP(E1037,K!$A$1:$B$19)</f>
        <v>Nõo vald</v>
      </c>
      <c r="G1037" s="16" t="str">
        <f t="shared" si="90"/>
        <v>MV-1368</v>
      </c>
      <c r="H1037" s="27" t="s">
        <v>32</v>
      </c>
      <c r="I1037" s="133" t="s">
        <v>4459</v>
      </c>
      <c r="J1037" s="26" t="s">
        <v>4460</v>
      </c>
      <c r="K1037" s="26" t="s">
        <v>4456</v>
      </c>
      <c r="L1037" s="91" t="str">
        <f t="shared" si="91"/>
        <v>09</v>
      </c>
      <c r="M1037">
        <v>1980</v>
      </c>
      <c r="N1037">
        <v>5</v>
      </c>
    </row>
    <row r="1038" spans="1:45" customFormat="1" ht="12.75" customHeight="1" x14ac:dyDescent="0.2">
      <c r="A1038" s="24" t="s">
        <v>5045</v>
      </c>
      <c r="B1038">
        <v>34</v>
      </c>
      <c r="C1038" s="14">
        <v>4</v>
      </c>
      <c r="D1038" s="71" t="str">
        <f>IF(C1038=1,K!$D$1,IF(C1038=2,K!$D$2,IF(C1038=3,K!$D$3,IF(C1038=4,K!$D$4,IF(C1038=5,K!$D$5,IF(C1038=6,K!$D$6,IF(C1038=7,K!$D$7,IF(C1038=8,K!$D$8))))))))</f>
        <v>Polder</v>
      </c>
      <c r="E1038" s="12" t="s">
        <v>331</v>
      </c>
      <c r="F1038" s="18" t="s">
        <v>315</v>
      </c>
      <c r="G1038" s="16" t="s">
        <v>5046</v>
      </c>
      <c r="H1038" s="12" t="s">
        <v>11</v>
      </c>
      <c r="I1038" s="14">
        <v>1265</v>
      </c>
      <c r="J1038" s="26" t="s">
        <v>175</v>
      </c>
      <c r="K1038" s="1" t="s">
        <v>5042</v>
      </c>
      <c r="L1038" s="91" t="s">
        <v>331</v>
      </c>
      <c r="M1038">
        <v>1978</v>
      </c>
      <c r="N1038">
        <v>15</v>
      </c>
    </row>
    <row r="1039" spans="1:45" customFormat="1" ht="12.75" customHeight="1" x14ac:dyDescent="0.2">
      <c r="A1039" s="24" t="s">
        <v>5045</v>
      </c>
      <c r="B1039">
        <v>34</v>
      </c>
      <c r="C1039" s="14">
        <v>4</v>
      </c>
      <c r="D1039" s="71" t="str">
        <f>IF(C1039=1,K!$D$1,IF(C1039=2,K!$D$2,IF(C1039=3,K!$D$3,IF(C1039=4,K!$D$4,IF(C1039=5,K!$D$5,IF(C1039=6,K!$D$6,IF(C1039=7,K!$D$7,IF(C1039=8,K!$D$8))))))))</f>
        <v>Polder</v>
      </c>
      <c r="E1039" s="12" t="s">
        <v>331</v>
      </c>
      <c r="F1039" s="18" t="s">
        <v>315</v>
      </c>
      <c r="G1039" s="16" t="s">
        <v>5047</v>
      </c>
      <c r="H1039" s="12" t="s">
        <v>11</v>
      </c>
      <c r="I1039" s="14">
        <v>1255</v>
      </c>
      <c r="J1039" s="1" t="s">
        <v>172</v>
      </c>
      <c r="K1039" s="1" t="s">
        <v>5042</v>
      </c>
      <c r="L1039" s="91" t="s">
        <v>331</v>
      </c>
      <c r="M1039">
        <v>1978</v>
      </c>
      <c r="N1039">
        <v>32</v>
      </c>
      <c r="P1039" s="28" t="s">
        <v>3211</v>
      </c>
    </row>
    <row r="1040" spans="1:45" ht="12.75" customHeight="1" x14ac:dyDescent="0.2">
      <c r="A1040" s="24" t="str">
        <f t="shared" ref="A1040:A1103" si="92">CONCATENATE(E1040,"-",B1040)</f>
        <v>15-34</v>
      </c>
      <c r="B1040">
        <v>34</v>
      </c>
      <c r="C1040" s="14">
        <v>1</v>
      </c>
      <c r="D1040" s="71" t="str">
        <f>IF(C1040=1,K!$D$1,IF(C1040=2,K!$D$2,IF(C1040=3,K!$D$3,IF(C1040=4,K!$D$4,IF(C1040=5,K!$D$5,IF(C1040=6,K!$D$6,IF(C1040=7,K!$D$7,IF(C1040=8,K!$D$8))))))))</f>
        <v>Maaparandus</v>
      </c>
      <c r="E1040" s="12" t="s">
        <v>329</v>
      </c>
      <c r="F1040" s="18" t="str">
        <f>LOOKUP(E1040,K!$A$1:$B$19)</f>
        <v>Tartu vald</v>
      </c>
      <c r="G1040" s="16" t="str">
        <f t="shared" ref="G1040:G1103" si="93">CONCATENATE(H1040,"-",I1040)</f>
        <v>MV-122</v>
      </c>
      <c r="H1040" s="12" t="s">
        <v>32</v>
      </c>
      <c r="I1040" s="14">
        <v>122</v>
      </c>
      <c r="J1040" s="1" t="s">
        <v>6241</v>
      </c>
      <c r="K1040" s="1" t="s">
        <v>6194</v>
      </c>
      <c r="L1040" s="91" t="str">
        <f t="shared" ref="L1040:L1054" si="94">E1040</f>
        <v>15</v>
      </c>
      <c r="M1040">
        <v>1959</v>
      </c>
      <c r="N1040">
        <v>4</v>
      </c>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row>
    <row r="1041" spans="1:45" customFormat="1" ht="12.75" customHeight="1" x14ac:dyDescent="0.2">
      <c r="A1041" s="24" t="str">
        <f t="shared" si="92"/>
        <v>15-34</v>
      </c>
      <c r="B1041">
        <v>34</v>
      </c>
      <c r="C1041" s="14">
        <v>1</v>
      </c>
      <c r="D1041" s="71" t="str">
        <f>IF(C1041=1,K!$D$1,IF(C1041=2,K!$D$2,IF(C1041=3,K!$D$3,IF(C1041=4,K!$D$4,IF(C1041=5,K!$D$5,IF(C1041=6,K!$D$6,IF(C1041=7,K!$D$7,IF(C1041=8,K!$D$8))))))))</f>
        <v>Maaparandus</v>
      </c>
      <c r="E1041" s="12" t="s">
        <v>329</v>
      </c>
      <c r="F1041" s="18" t="str">
        <f>LOOKUP(E1041,K!$A$1:$B$19)</f>
        <v>Tartu vald</v>
      </c>
      <c r="G1041" s="16" t="str">
        <f t="shared" si="93"/>
        <v>MV-236</v>
      </c>
      <c r="H1041" s="12" t="s">
        <v>32</v>
      </c>
      <c r="I1041" s="14">
        <v>236</v>
      </c>
      <c r="J1041" s="1" t="s">
        <v>6242</v>
      </c>
      <c r="K1041" s="1" t="s">
        <v>6243</v>
      </c>
      <c r="L1041" s="91" t="str">
        <f t="shared" si="94"/>
        <v>15</v>
      </c>
      <c r="M1041">
        <v>1961</v>
      </c>
      <c r="N1041">
        <v>5</v>
      </c>
      <c r="P1041" t="s">
        <v>6232</v>
      </c>
    </row>
    <row r="1042" spans="1:45" customFormat="1" ht="12.75" customHeight="1" x14ac:dyDescent="0.2">
      <c r="A1042" s="24" t="str">
        <f t="shared" si="92"/>
        <v>15-34</v>
      </c>
      <c r="B1042">
        <v>34</v>
      </c>
      <c r="C1042" s="14">
        <v>6</v>
      </c>
      <c r="D1042" s="71" t="str">
        <f>IF(C1042=1,K!$D$1,IF(C1042=2,K!$D$2,IF(C1042=3,K!$D$3,IF(C1042=4,K!$D$4,IF(C1042=5,K!$D$5,IF(C1042=6,K!$D$6,IF(C1042=7,K!$D$7,IF(C1042=8,K!$D$8))))))))</f>
        <v>Kultuurtehnikaprojektid</v>
      </c>
      <c r="E1042" s="12" t="s">
        <v>329</v>
      </c>
      <c r="F1042" s="18" t="str">
        <f>LOOKUP(E1042,K!$A$1:$B$19)</f>
        <v>Tartu vald</v>
      </c>
      <c r="G1042" s="16" t="str">
        <f t="shared" si="93"/>
        <v>MV-1705</v>
      </c>
      <c r="H1042" s="12" t="s">
        <v>32</v>
      </c>
      <c r="I1042" s="14">
        <v>1705</v>
      </c>
      <c r="J1042" s="1" t="s">
        <v>6228</v>
      </c>
      <c r="K1042" s="1" t="s">
        <v>7214</v>
      </c>
      <c r="L1042" s="91" t="str">
        <f t="shared" si="94"/>
        <v>15</v>
      </c>
      <c r="M1042">
        <v>1987</v>
      </c>
      <c r="N1042">
        <v>2</v>
      </c>
    </row>
    <row r="1043" spans="1:45" customFormat="1" ht="12.75" customHeight="1" x14ac:dyDescent="0.2">
      <c r="A1043" s="24" t="str">
        <f t="shared" si="92"/>
        <v>15-34</v>
      </c>
      <c r="B1043">
        <v>34</v>
      </c>
      <c r="C1043" s="14">
        <v>1</v>
      </c>
      <c r="D1043" s="71" t="str">
        <f>IF(C1043=1,K!$D$1,IF(C1043=2,K!$D$2,IF(C1043=3,K!$D$3,IF(C1043=4,K!$D$4,IF(C1043=5,K!$D$5,IF(C1043=6,K!$D$6,IF(C1043=7,K!$D$7,IF(C1043=8,K!$D$8))))))))</f>
        <v>Maaparandus</v>
      </c>
      <c r="E1043" s="12" t="s">
        <v>329</v>
      </c>
      <c r="F1043" s="18" t="str">
        <f>LOOKUP(E1043,K!$A$1:$B$19)</f>
        <v>Tartu vald</v>
      </c>
      <c r="G1043" s="16" t="str">
        <f t="shared" si="93"/>
        <v>PP-1138</v>
      </c>
      <c r="H1043" s="12" t="s">
        <v>11</v>
      </c>
      <c r="I1043" s="14">
        <v>1138</v>
      </c>
      <c r="J1043" s="1" t="s">
        <v>6200</v>
      </c>
      <c r="K1043" s="1" t="s">
        <v>6194</v>
      </c>
      <c r="L1043" s="91" t="str">
        <f t="shared" si="94"/>
        <v>15</v>
      </c>
      <c r="M1043">
        <v>1975</v>
      </c>
      <c r="N1043">
        <v>15</v>
      </c>
      <c r="P1043">
        <v>74362</v>
      </c>
      <c r="Q1043">
        <v>1</v>
      </c>
      <c r="R1043" t="s">
        <v>995</v>
      </c>
    </row>
    <row r="1044" spans="1:45" customFormat="1" ht="12.75" customHeight="1" x14ac:dyDescent="0.2">
      <c r="A1044" s="69" t="str">
        <f t="shared" si="92"/>
        <v>15-34</v>
      </c>
      <c r="B1044">
        <v>34</v>
      </c>
      <c r="C1044" s="9">
        <v>1</v>
      </c>
      <c r="D1044" s="71" t="str">
        <f>IF(C1044=1,K!$D$1,IF(C1044=2,K!$D$2,IF(C1044=3,K!$D$3,IF(C1044=4,K!$D$4,IF(C1044=5,K!$D$5,IF(C1044=6,K!$D$6,IF(C1044=7,K!$D$7,IF(C1044=8,K!$D$8))))))))</f>
        <v>Maaparandus</v>
      </c>
      <c r="E1044" s="12" t="s">
        <v>329</v>
      </c>
      <c r="F1044" s="18" t="str">
        <f>LOOKUP(E1044,K!$A$1:$B$19)</f>
        <v>Tartu vald</v>
      </c>
      <c r="G1044" s="74" t="str">
        <f t="shared" si="93"/>
        <v>PK-278</v>
      </c>
      <c r="H1044" s="12" t="s">
        <v>34</v>
      </c>
      <c r="I1044" s="14" t="s">
        <v>6246</v>
      </c>
      <c r="J1044" s="1" t="s">
        <v>6247</v>
      </c>
      <c r="K1044" s="1" t="s">
        <v>6194</v>
      </c>
      <c r="L1044" s="91" t="str">
        <f t="shared" si="94"/>
        <v>15</v>
      </c>
      <c r="M1044">
        <v>1967</v>
      </c>
      <c r="N1044">
        <v>4</v>
      </c>
    </row>
    <row r="1045" spans="1:45" customFormat="1" ht="25.5" customHeight="1" x14ac:dyDescent="0.2">
      <c r="A1045" s="69" t="str">
        <f t="shared" si="92"/>
        <v>19-35</v>
      </c>
      <c r="B1045" s="52">
        <v>35</v>
      </c>
      <c r="C1045" s="76">
        <v>7</v>
      </c>
      <c r="D1045" s="71" t="str">
        <f>IF(C1045=1,K!$D$1,IF(C1045=2,K!$D$2,IF(C1045=3,K!$D$3,IF(C1045=4,K!$D$4,IF(C1045=5,K!$D$5,IF(C1045=6,K!$D$6,IF(C1045=7,K!$D$7,IF(C1045=8,K!$D$8))))))))</f>
        <v>Ehitusgeoloogia aruanne</v>
      </c>
      <c r="E1045" s="72" t="s">
        <v>333</v>
      </c>
      <c r="F1045" s="73" t="str">
        <f>LOOKUP(E1045,K!$A$1:$B$19)</f>
        <v>Ülenurme vald</v>
      </c>
      <c r="G1045" s="74" t="str">
        <f t="shared" si="93"/>
        <v>-2920</v>
      </c>
      <c r="H1045" s="72"/>
      <c r="I1045" s="70" t="s">
        <v>5323</v>
      </c>
      <c r="J1045" s="75" t="s">
        <v>5356</v>
      </c>
      <c r="K1045" s="75" t="s">
        <v>5097</v>
      </c>
      <c r="L1045" s="90" t="str">
        <f t="shared" si="94"/>
        <v>19</v>
      </c>
      <c r="M1045" s="52">
        <v>1970</v>
      </c>
      <c r="N1045" s="52">
        <v>22</v>
      </c>
      <c r="P1045" s="52"/>
      <c r="Q1045" s="52"/>
      <c r="R1045" s="52"/>
      <c r="S1045" s="52"/>
      <c r="T1045" s="52"/>
      <c r="U1045" s="52"/>
      <c r="V1045" s="52"/>
      <c r="W1045" s="52"/>
      <c r="X1045" s="52"/>
      <c r="Y1045" s="52"/>
      <c r="Z1045" s="52"/>
      <c r="AA1045" s="52"/>
      <c r="AB1045" s="52"/>
      <c r="AC1045" s="52"/>
      <c r="AD1045" s="52"/>
      <c r="AE1045" s="52"/>
      <c r="AF1045" s="52"/>
      <c r="AG1045" s="52"/>
      <c r="AH1045" s="52"/>
      <c r="AI1045" s="52"/>
      <c r="AJ1045" s="52"/>
      <c r="AK1045" s="52"/>
      <c r="AL1045" s="52"/>
      <c r="AM1045" s="52"/>
      <c r="AN1045" s="52"/>
      <c r="AO1045" s="52"/>
      <c r="AP1045" s="52"/>
      <c r="AQ1045" s="52"/>
      <c r="AR1045" s="52"/>
      <c r="AS1045" s="52"/>
    </row>
    <row r="1046" spans="1:45" customFormat="1" ht="12.75" customHeight="1" x14ac:dyDescent="0.2">
      <c r="A1046" s="69" t="str">
        <f t="shared" si="92"/>
        <v>19-35</v>
      </c>
      <c r="B1046" s="52">
        <v>35</v>
      </c>
      <c r="C1046" s="76">
        <v>1</v>
      </c>
      <c r="D1046" s="71" t="str">
        <f>IF(C1046=1,K!$D$1,IF(C1046=2,K!$D$2,IF(C1046=3,K!$D$3,IF(C1046=4,K!$D$4,IF(C1046=5,K!$D$5,IF(C1046=6,K!$D$6,IF(C1046=7,K!$D$7,IF(C1046=8,K!$D$8))))))))</f>
        <v>Maaparandus</v>
      </c>
      <c r="E1046" s="72" t="s">
        <v>333</v>
      </c>
      <c r="F1046" s="73" t="str">
        <f>LOOKUP(E1046,K!$A$1:$B$19)</f>
        <v>Ülenurme vald</v>
      </c>
      <c r="G1046" s="74" t="str">
        <f t="shared" si="93"/>
        <v>-2884</v>
      </c>
      <c r="H1046" s="72"/>
      <c r="I1046" s="70" t="s">
        <v>5357</v>
      </c>
      <c r="J1046" s="75" t="s">
        <v>5358</v>
      </c>
      <c r="K1046" s="75" t="s">
        <v>5097</v>
      </c>
      <c r="L1046" s="90" t="str">
        <f t="shared" si="94"/>
        <v>19</v>
      </c>
      <c r="M1046" s="52">
        <v>1972</v>
      </c>
      <c r="N1046" s="52">
        <v>7</v>
      </c>
      <c r="P1046" s="52"/>
      <c r="Q1046" s="52"/>
      <c r="R1046" s="52"/>
      <c r="S1046" s="52"/>
      <c r="T1046" s="52"/>
      <c r="U1046" s="52"/>
      <c r="V1046" s="52"/>
      <c r="W1046" s="52"/>
      <c r="X1046" s="52"/>
      <c r="Y1046" s="52"/>
      <c r="Z1046" s="52"/>
      <c r="AA1046" s="52"/>
      <c r="AB1046" s="52"/>
      <c r="AC1046" s="52"/>
      <c r="AD1046" s="52"/>
      <c r="AE1046" s="52"/>
      <c r="AF1046" s="52"/>
      <c r="AG1046" s="52"/>
      <c r="AH1046" s="52"/>
      <c r="AI1046" s="52"/>
      <c r="AJ1046" s="52"/>
      <c r="AK1046" s="52"/>
      <c r="AL1046" s="52"/>
      <c r="AM1046" s="52"/>
      <c r="AN1046" s="52"/>
      <c r="AO1046" s="52"/>
      <c r="AP1046" s="52"/>
      <c r="AQ1046" s="52"/>
      <c r="AR1046" s="52"/>
      <c r="AS1046" s="52"/>
    </row>
    <row r="1047" spans="1:45" customFormat="1" ht="12.75" customHeight="1" x14ac:dyDescent="0.2">
      <c r="A1047" s="24" t="str">
        <f t="shared" si="92"/>
        <v>14-35</v>
      </c>
      <c r="B1047">
        <v>35</v>
      </c>
      <c r="C1047" s="14">
        <v>1</v>
      </c>
      <c r="D1047" s="71" t="str">
        <f>IF(C1047=1,K!$D$1,IF(C1047=2,K!$D$2,IF(C1047=3,K!$D$3,IF(C1047=4,K!$D$4,IF(C1047=5,K!$D$5,IF(C1047=6,K!$D$6,IF(C1047=7,K!$D$7,IF(C1047=8,K!$D$8))))))))</f>
        <v>Maaparandus</v>
      </c>
      <c r="E1047" s="12" t="s">
        <v>328</v>
      </c>
      <c r="F1047" s="18" t="str">
        <f>LOOKUP(E1047,K!$A$1:$B$19)</f>
        <v>Rõngu vald</v>
      </c>
      <c r="G1047" s="16" t="str">
        <f t="shared" si="93"/>
        <v>PP-1235</v>
      </c>
      <c r="H1047" s="12" t="s">
        <v>11</v>
      </c>
      <c r="I1047" s="14">
        <v>1235</v>
      </c>
      <c r="J1047" s="1" t="s">
        <v>4570</v>
      </c>
      <c r="K1047" s="1" t="s">
        <v>4569</v>
      </c>
      <c r="L1047" s="91" t="str">
        <f t="shared" si="94"/>
        <v>14</v>
      </c>
      <c r="M1047">
        <v>1978</v>
      </c>
      <c r="N1047">
        <v>9</v>
      </c>
      <c r="O1047">
        <v>1</v>
      </c>
      <c r="P1047" t="s">
        <v>991</v>
      </c>
    </row>
    <row r="1048" spans="1:45" customFormat="1" ht="12.75" customHeight="1" x14ac:dyDescent="0.2">
      <c r="A1048" s="24" t="str">
        <f t="shared" si="92"/>
        <v>14-35</v>
      </c>
      <c r="B1048">
        <v>35</v>
      </c>
      <c r="C1048" s="14">
        <v>1</v>
      </c>
      <c r="D1048" s="71" t="str">
        <f>IF(C1048=1,K!$D$1,IF(C1048=2,K!$D$2,IF(C1048=3,K!$D$3,IF(C1048=4,K!$D$4,IF(C1048=5,K!$D$5,IF(C1048=6,K!$D$6,IF(C1048=7,K!$D$7,IF(C1048=8,K!$D$8))))))))</f>
        <v>Maaparandus</v>
      </c>
      <c r="E1048" s="12" t="s">
        <v>328</v>
      </c>
      <c r="F1048" s="18" t="str">
        <f>LOOKUP(E1048,K!$A$1:$B$19)</f>
        <v>Rõngu vald</v>
      </c>
      <c r="G1048" s="16" t="str">
        <f t="shared" si="93"/>
        <v>PP-1211</v>
      </c>
      <c r="H1048" s="12" t="s">
        <v>11</v>
      </c>
      <c r="I1048" s="14">
        <v>1211</v>
      </c>
      <c r="J1048" s="1" t="s">
        <v>4568</v>
      </c>
      <c r="K1048" s="1" t="s">
        <v>4569</v>
      </c>
      <c r="L1048" s="91" t="str">
        <f t="shared" si="94"/>
        <v>14</v>
      </c>
      <c r="M1048">
        <v>1977</v>
      </c>
      <c r="N1048">
        <v>11</v>
      </c>
    </row>
    <row r="1049" spans="1:45" customFormat="1" ht="12.75" customHeight="1" x14ac:dyDescent="0.2">
      <c r="A1049" s="24" t="str">
        <f t="shared" si="92"/>
        <v>09-35</v>
      </c>
      <c r="B1049">
        <v>35</v>
      </c>
      <c r="C1049" s="9">
        <v>1</v>
      </c>
      <c r="D1049" s="71" t="str">
        <f>IF(C1049=1,K!$D$1,IF(C1049=2,K!$D$2,IF(C1049=3,K!$D$3,IF(C1049=4,K!$D$4,IF(C1049=5,K!$D$5,IF(C1049=6,K!$D$6,IF(C1049=7,K!$D$7,IF(C1049=8,K!$D$8))))))))</f>
        <v>Maaparandus</v>
      </c>
      <c r="E1049" s="27" t="s">
        <v>323</v>
      </c>
      <c r="F1049" s="18" t="str">
        <f>LOOKUP(E1049,K!$A$1:$B$19)</f>
        <v>Nõo vald</v>
      </c>
      <c r="G1049" s="16" t="str">
        <f t="shared" si="93"/>
        <v>MV-1548</v>
      </c>
      <c r="H1049" s="27" t="s">
        <v>32</v>
      </c>
      <c r="I1049" s="133" t="s">
        <v>4464</v>
      </c>
      <c r="J1049" s="26" t="s">
        <v>4465</v>
      </c>
      <c r="K1049" s="26" t="s">
        <v>4462</v>
      </c>
      <c r="L1049" s="91" t="str">
        <f t="shared" si="94"/>
        <v>09</v>
      </c>
      <c r="M1049">
        <v>1984</v>
      </c>
      <c r="N1049">
        <v>4</v>
      </c>
    </row>
    <row r="1050" spans="1:45" customFormat="1" ht="12.75" customHeight="1" x14ac:dyDescent="0.2">
      <c r="A1050" s="24" t="str">
        <f t="shared" si="92"/>
        <v>14-35</v>
      </c>
      <c r="B1050">
        <v>35</v>
      </c>
      <c r="C1050" s="9">
        <v>7</v>
      </c>
      <c r="D1050" s="71" t="str">
        <f>IF(C1050=1,K!$D$1,IF(C1050=2,K!$D$2,IF(C1050=3,K!$D$3,IF(C1050=4,K!$D$4,IF(C1050=5,K!$D$5,IF(C1050=6,K!$D$6,IF(C1050=7,K!$D$7,IF(C1050=8,K!$D$8))))))))</f>
        <v>Ehitusgeoloogia aruanne</v>
      </c>
      <c r="E1050" s="12" t="s">
        <v>328</v>
      </c>
      <c r="F1050" s="18" t="str">
        <f>LOOKUP(E1050,K!$A$1:$B$19)</f>
        <v>Rõngu vald</v>
      </c>
      <c r="G1050" s="16" t="str">
        <f t="shared" si="93"/>
        <v>PP-1235</v>
      </c>
      <c r="H1050" s="12" t="s">
        <v>11</v>
      </c>
      <c r="I1050" s="14" t="s">
        <v>4571</v>
      </c>
      <c r="J1050" s="1" t="s">
        <v>4572</v>
      </c>
      <c r="K1050" s="1" t="s">
        <v>4569</v>
      </c>
      <c r="L1050" s="91" t="str">
        <f t="shared" si="94"/>
        <v>14</v>
      </c>
      <c r="M1050">
        <v>1978</v>
      </c>
      <c r="N1050">
        <v>4</v>
      </c>
    </row>
    <row r="1051" spans="1:45" customFormat="1" ht="12.75" customHeight="1" x14ac:dyDescent="0.2">
      <c r="A1051" s="24" t="str">
        <f t="shared" si="92"/>
        <v>17-35</v>
      </c>
      <c r="B1051">
        <v>35</v>
      </c>
      <c r="C1051" s="9">
        <v>7</v>
      </c>
      <c r="D1051" s="71" t="str">
        <f>IF(C1051=1,K!$D$1,IF(C1051=2,K!$D$2,IF(C1051=3,K!$D$3,IF(C1051=4,K!$D$4,IF(C1051=5,K!$D$5,IF(C1051=6,K!$D$6,IF(C1051=7,K!$D$7,IF(C1051=8,K!$D$8))))))))</f>
        <v>Ehitusgeoloogia aruanne</v>
      </c>
      <c r="E1051" s="12" t="s">
        <v>331</v>
      </c>
      <c r="F1051" s="18" t="str">
        <f>LOOKUP(E1051,K!$A$1:$B$19)</f>
        <v xml:space="preserve">Vara vald </v>
      </c>
      <c r="G1051" s="16" t="str">
        <f t="shared" si="93"/>
        <v>PP-1253 EG</v>
      </c>
      <c r="H1051" s="12" t="s">
        <v>11</v>
      </c>
      <c r="I1051" s="14" t="s">
        <v>5065</v>
      </c>
      <c r="J1051" s="1" t="s">
        <v>5066</v>
      </c>
      <c r="K1051" s="1" t="s">
        <v>5042</v>
      </c>
      <c r="L1051" s="91" t="str">
        <f t="shared" si="94"/>
        <v>17</v>
      </c>
      <c r="M1051">
        <v>1978</v>
      </c>
      <c r="N1051">
        <v>17</v>
      </c>
    </row>
    <row r="1052" spans="1:45" customFormat="1" ht="12.75" customHeight="1" x14ac:dyDescent="0.2">
      <c r="A1052" s="24" t="str">
        <f t="shared" si="92"/>
        <v>17-35</v>
      </c>
      <c r="B1052">
        <v>35</v>
      </c>
      <c r="C1052" s="9">
        <v>4</v>
      </c>
      <c r="D1052" s="71" t="str">
        <f>IF(C1052=1,K!$D$1,IF(C1052=2,K!$D$2,IF(C1052=3,K!$D$3,IF(C1052=4,K!$D$4,IF(C1052=5,K!$D$5,IF(C1052=6,K!$D$6,IF(C1052=7,K!$D$7,IF(C1052=8,K!$D$8))))))))</f>
        <v>Polder</v>
      </c>
      <c r="E1052" s="12" t="s">
        <v>331</v>
      </c>
      <c r="F1052" s="18" t="str">
        <f>LOOKUP(E1052,K!$A$1:$B$19)</f>
        <v xml:space="preserve">Vara vald </v>
      </c>
      <c r="G1052" s="16" t="str">
        <f t="shared" si="93"/>
        <v>-</v>
      </c>
      <c r="H1052" s="12"/>
      <c r="I1052" s="14"/>
      <c r="J1052" s="26" t="s">
        <v>5067</v>
      </c>
      <c r="K1052" s="1" t="s">
        <v>5042</v>
      </c>
      <c r="L1052" s="91" t="str">
        <f t="shared" si="94"/>
        <v>17</v>
      </c>
      <c r="M1052">
        <v>1984</v>
      </c>
      <c r="N1052">
        <v>23</v>
      </c>
      <c r="P1052" t="s">
        <v>3618</v>
      </c>
    </row>
    <row r="1053" spans="1:45" customFormat="1" ht="12.75" customHeight="1" x14ac:dyDescent="0.2">
      <c r="A1053" s="24" t="str">
        <f t="shared" si="92"/>
        <v>15-35</v>
      </c>
      <c r="B1053">
        <v>35</v>
      </c>
      <c r="C1053" s="14">
        <v>1</v>
      </c>
      <c r="D1053" s="71" t="str">
        <f>IF(C1053=1,K!$D$1,IF(C1053=2,K!$D$2,IF(C1053=3,K!$D$3,IF(C1053=4,K!$D$4,IF(C1053=5,K!$D$5,IF(C1053=6,K!$D$6,IF(C1053=7,K!$D$7,IF(C1053=8,K!$D$8))))))))</f>
        <v>Maaparandus</v>
      </c>
      <c r="E1053" s="12" t="s">
        <v>329</v>
      </c>
      <c r="F1053" s="18" t="str">
        <f>LOOKUP(E1053,K!$A$1:$B$19)</f>
        <v>Tartu vald</v>
      </c>
      <c r="G1053" s="16" t="str">
        <f t="shared" si="93"/>
        <v>PP-1236</v>
      </c>
      <c r="H1053" s="12" t="s">
        <v>11</v>
      </c>
      <c r="I1053" s="14">
        <v>1236</v>
      </c>
      <c r="J1053" s="1" t="s">
        <v>6251</v>
      </c>
      <c r="K1053" s="1" t="s">
        <v>6249</v>
      </c>
      <c r="L1053" s="91" t="str">
        <f t="shared" si="94"/>
        <v>15</v>
      </c>
      <c r="M1053">
        <v>1978</v>
      </c>
      <c r="N1053">
        <v>9</v>
      </c>
      <c r="P1053">
        <v>77277</v>
      </c>
    </row>
    <row r="1054" spans="1:45" customFormat="1" ht="12.75" customHeight="1" x14ac:dyDescent="0.2">
      <c r="A1054" s="69" t="str">
        <f t="shared" si="92"/>
        <v>19-36</v>
      </c>
      <c r="B1054" s="52">
        <v>36</v>
      </c>
      <c r="C1054" s="76">
        <v>6</v>
      </c>
      <c r="D1054" s="71" t="str">
        <f>IF(C1054=1,K!$D$1,IF(C1054=2,K!$D$2,IF(C1054=3,K!$D$3,IF(C1054=4,K!$D$4,IF(C1054=5,K!$D$5,IF(C1054=6,K!$D$6,IF(C1054=7,K!$D$7,IF(C1054=8,K!$D$8))))))))</f>
        <v>Kultuurtehnikaprojektid</v>
      </c>
      <c r="E1054" s="72" t="s">
        <v>333</v>
      </c>
      <c r="F1054" s="73" t="str">
        <f>LOOKUP(E1054,K!$A$1:$B$19)</f>
        <v>Ülenurme vald</v>
      </c>
      <c r="G1054" s="74" t="str">
        <f t="shared" si="93"/>
        <v>-2920-II</v>
      </c>
      <c r="H1054" s="72"/>
      <c r="I1054" s="70" t="s">
        <v>5359</v>
      </c>
      <c r="J1054" s="75" t="s">
        <v>5360</v>
      </c>
      <c r="K1054" s="75" t="s">
        <v>5097</v>
      </c>
      <c r="L1054" s="90" t="str">
        <f t="shared" si="94"/>
        <v>19</v>
      </c>
      <c r="M1054" s="52">
        <v>1971</v>
      </c>
      <c r="N1054" s="52">
        <v>30</v>
      </c>
      <c r="P1054" s="52" t="s">
        <v>3157</v>
      </c>
      <c r="Q1054" s="52"/>
      <c r="R1054" s="52"/>
      <c r="S1054" s="52"/>
      <c r="T1054" s="52"/>
      <c r="U1054" s="52"/>
      <c r="V1054" s="52"/>
      <c r="W1054" s="52"/>
      <c r="X1054" s="52"/>
      <c r="Y1054" s="52"/>
      <c r="Z1054" s="52"/>
      <c r="AA1054" s="52"/>
      <c r="AB1054" s="52"/>
      <c r="AC1054" s="52"/>
      <c r="AD1054" s="52"/>
      <c r="AE1054" s="52"/>
      <c r="AF1054" s="52"/>
      <c r="AG1054" s="52"/>
      <c r="AH1054" s="52"/>
      <c r="AI1054" s="52"/>
      <c r="AJ1054" s="52"/>
      <c r="AK1054" s="52"/>
      <c r="AL1054" s="52"/>
      <c r="AM1054" s="52"/>
      <c r="AN1054" s="52"/>
      <c r="AO1054" s="52"/>
      <c r="AP1054" s="52"/>
      <c r="AQ1054" s="52"/>
      <c r="AR1054" s="52"/>
      <c r="AS1054" s="52"/>
    </row>
    <row r="1055" spans="1:45" customFormat="1" ht="12.75" customHeight="1" x14ac:dyDescent="0.2">
      <c r="A1055" s="69" t="str">
        <f t="shared" si="92"/>
        <v>19-36</v>
      </c>
      <c r="B1055" s="52">
        <v>36</v>
      </c>
      <c r="C1055" s="76">
        <v>4</v>
      </c>
      <c r="D1055" s="71" t="str">
        <f>IF(C1055=1,K!$D$1,IF(C1055=2,K!$D$2,IF(C1055=3,K!$D$3,IF(C1055=4,K!$D$4,IF(C1055=5,K!$D$5,IF(C1055=6,K!$D$6,IF(C1055=7,K!$D$7,IF(C1055=8,K!$D$8))))))))</f>
        <v>Polder</v>
      </c>
      <c r="E1055" s="72" t="s">
        <v>333</v>
      </c>
      <c r="F1055" s="73" t="str">
        <f>LOOKUP(E1055,K!$A$1:$B$19)</f>
        <v>Ülenurme vald</v>
      </c>
      <c r="G1055" s="74" t="str">
        <f t="shared" si="93"/>
        <v>-24</v>
      </c>
      <c r="H1055" s="72"/>
      <c r="I1055" s="70" t="s">
        <v>3998</v>
      </c>
      <c r="J1055" s="75" t="s">
        <v>5097</v>
      </c>
      <c r="K1055" s="75" t="s">
        <v>5097</v>
      </c>
      <c r="L1055" s="90">
        <v>19</v>
      </c>
      <c r="M1055" s="52">
        <v>1970</v>
      </c>
      <c r="N1055" s="52">
        <v>8</v>
      </c>
      <c r="P1055" s="52"/>
      <c r="Q1055" s="52"/>
      <c r="R1055" s="52"/>
      <c r="S1055" s="52"/>
      <c r="T1055" s="52"/>
      <c r="U1055" s="52"/>
      <c r="V1055" s="52"/>
      <c r="W1055" s="52"/>
      <c r="X1055" s="52"/>
      <c r="Y1055" s="52"/>
      <c r="Z1055" s="52"/>
      <c r="AA1055" s="52"/>
      <c r="AB1055" s="52"/>
      <c r="AC1055" s="52"/>
      <c r="AD1055" s="52"/>
      <c r="AE1055" s="52"/>
      <c r="AF1055" s="52"/>
      <c r="AG1055" s="52"/>
      <c r="AH1055" s="52"/>
      <c r="AI1055" s="52"/>
      <c r="AJ1055" s="52"/>
      <c r="AK1055" s="52"/>
      <c r="AL1055" s="52"/>
      <c r="AM1055" s="52"/>
      <c r="AN1055" s="52"/>
      <c r="AO1055" s="52"/>
      <c r="AP1055" s="52"/>
      <c r="AQ1055" s="52"/>
      <c r="AR1055" s="52"/>
      <c r="AS1055" s="52"/>
    </row>
    <row r="1056" spans="1:45" customFormat="1" ht="12.75" customHeight="1" x14ac:dyDescent="0.2">
      <c r="A1056" s="69" t="str">
        <f t="shared" si="92"/>
        <v>19-36</v>
      </c>
      <c r="B1056" s="52">
        <v>36</v>
      </c>
      <c r="C1056" s="76">
        <v>5</v>
      </c>
      <c r="D1056" s="71" t="str">
        <f>IF(C1056=1,K!$D$1,IF(C1056=2,K!$D$2,IF(C1056=3,K!$D$3,IF(C1056=4,K!$D$4,IF(C1056=5,K!$D$5,IF(C1056=6,K!$D$6,IF(C1056=7,K!$D$7,IF(C1056=8,K!$D$8))))))))</f>
        <v>Muud maap.ehit.projektid</v>
      </c>
      <c r="E1056" s="72" t="s">
        <v>333</v>
      </c>
      <c r="F1056" s="73" t="str">
        <f>LOOKUP(E1056,K!$A$1:$B$19)</f>
        <v>Ülenurme vald</v>
      </c>
      <c r="G1056" s="74" t="str">
        <f t="shared" si="93"/>
        <v>-2920-IV</v>
      </c>
      <c r="H1056" s="72"/>
      <c r="I1056" s="70" t="s">
        <v>5361</v>
      </c>
      <c r="J1056" s="75" t="s">
        <v>5362</v>
      </c>
      <c r="K1056" s="75" t="s">
        <v>5097</v>
      </c>
      <c r="L1056" s="90" t="str">
        <f t="shared" ref="L1056:L1119" si="95">E1056</f>
        <v>19</v>
      </c>
      <c r="M1056" s="52">
        <v>1970</v>
      </c>
      <c r="N1056" s="52"/>
      <c r="P1056" s="52" t="s">
        <v>3084</v>
      </c>
      <c r="Q1056" s="52"/>
      <c r="R1056" s="52"/>
      <c r="S1056" s="52"/>
      <c r="T1056" s="52"/>
      <c r="U1056" s="52"/>
      <c r="V1056" s="52"/>
      <c r="W1056" s="52"/>
      <c r="X1056" s="52"/>
      <c r="Y1056" s="52"/>
      <c r="Z1056" s="52"/>
      <c r="AA1056" s="52"/>
      <c r="AB1056" s="52"/>
      <c r="AC1056" s="52"/>
      <c r="AD1056" s="52"/>
      <c r="AE1056" s="52"/>
      <c r="AF1056" s="52"/>
      <c r="AG1056" s="52"/>
      <c r="AH1056" s="52"/>
      <c r="AI1056" s="52"/>
      <c r="AJ1056" s="52"/>
      <c r="AK1056" s="52"/>
      <c r="AL1056" s="52"/>
      <c r="AM1056" s="52"/>
      <c r="AN1056" s="52"/>
      <c r="AO1056" s="52"/>
      <c r="AP1056" s="52"/>
      <c r="AQ1056" s="52"/>
      <c r="AR1056" s="52"/>
      <c r="AS1056" s="52"/>
    </row>
    <row r="1057" spans="1:45" customFormat="1" ht="12.75" customHeight="1" x14ac:dyDescent="0.2">
      <c r="A1057" s="24" t="str">
        <f t="shared" si="92"/>
        <v>06-36</v>
      </c>
      <c r="B1057">
        <v>36</v>
      </c>
      <c r="C1057" s="14">
        <v>5</v>
      </c>
      <c r="D1057" s="71" t="str">
        <f>IF(C1057=1,K!$D$1,IF(C1057=2,K!$D$2,IF(C1057=3,K!$D$3,IF(C1057=4,K!$D$4,IF(C1057=5,K!$D$5,IF(C1057=6,K!$D$6,IF(C1057=7,K!$D$7,IF(C1057=8,K!$D$8))))))))</f>
        <v>Muud maap.ehit.projektid</v>
      </c>
      <c r="E1057" s="12" t="s">
        <v>320</v>
      </c>
      <c r="F1057" s="18" t="str">
        <f>LOOKUP(E1057,K!$A$1:$B$19)</f>
        <v>Luunja vald</v>
      </c>
      <c r="G1057" s="16" t="str">
        <f t="shared" si="93"/>
        <v>MV-1523</v>
      </c>
      <c r="H1057" s="12" t="s">
        <v>32</v>
      </c>
      <c r="I1057" s="14">
        <v>1523</v>
      </c>
      <c r="J1057" s="26" t="s">
        <v>3210</v>
      </c>
      <c r="K1057" s="26" t="s">
        <v>3204</v>
      </c>
      <c r="L1057" s="91" t="str">
        <f t="shared" si="95"/>
        <v>06</v>
      </c>
      <c r="M1057">
        <v>1983</v>
      </c>
      <c r="N1057">
        <v>6</v>
      </c>
    </row>
    <row r="1058" spans="1:45" customFormat="1" ht="12.75" customHeight="1" x14ac:dyDescent="0.2">
      <c r="A1058" s="24" t="str">
        <f t="shared" si="92"/>
        <v>14-36</v>
      </c>
      <c r="B1058">
        <v>36</v>
      </c>
      <c r="C1058" s="14">
        <v>1</v>
      </c>
      <c r="D1058" s="71" t="str">
        <f>IF(C1058=1,K!$D$1,IF(C1058=2,K!$D$2,IF(C1058=3,K!$D$3,IF(C1058=4,K!$D$4,IF(C1058=5,K!$D$5,IF(C1058=6,K!$D$6,IF(C1058=7,K!$D$7,IF(C1058=8,K!$D$8))))))))</f>
        <v>Maaparandus</v>
      </c>
      <c r="E1058" s="12" t="s">
        <v>328</v>
      </c>
      <c r="F1058" s="18" t="str">
        <f>LOOKUP(E1058,K!$A$1:$B$19)</f>
        <v>Rõngu vald</v>
      </c>
      <c r="G1058" s="16" t="str">
        <f t="shared" si="93"/>
        <v>MV-47</v>
      </c>
      <c r="H1058" s="12" t="s">
        <v>32</v>
      </c>
      <c r="I1058" s="14">
        <v>47</v>
      </c>
      <c r="J1058" s="1" t="s">
        <v>4577</v>
      </c>
      <c r="K1058" s="1" t="s">
        <v>4578</v>
      </c>
      <c r="L1058" s="91" t="str">
        <f t="shared" si="95"/>
        <v>14</v>
      </c>
      <c r="M1058">
        <v>1957</v>
      </c>
      <c r="N1058">
        <v>6</v>
      </c>
    </row>
    <row r="1059" spans="1:45" customFormat="1" ht="12.75" customHeight="1" x14ac:dyDescent="0.2">
      <c r="A1059" s="24" t="str">
        <f t="shared" si="92"/>
        <v>06-36</v>
      </c>
      <c r="B1059">
        <v>36</v>
      </c>
      <c r="C1059" s="9">
        <v>1</v>
      </c>
      <c r="D1059" s="71" t="str">
        <f>IF(C1059=1,K!$D$1,IF(C1059=2,K!$D$2,IF(C1059=3,K!$D$3,IF(C1059=4,K!$D$4,IF(C1059=5,K!$D$5,IF(C1059=6,K!$D$6,IF(C1059=7,K!$D$7,IF(C1059=8,K!$D$8))))))))</f>
        <v>Maaparandus</v>
      </c>
      <c r="E1059" s="27" t="s">
        <v>320</v>
      </c>
      <c r="F1059" s="18" t="str">
        <f>LOOKUP(E1059,K!$A$1:$B$19)</f>
        <v>Luunja vald</v>
      </c>
      <c r="G1059" s="16" t="str">
        <f t="shared" si="93"/>
        <v>G-406-I</v>
      </c>
      <c r="H1059" s="27" t="s">
        <v>1682</v>
      </c>
      <c r="I1059" s="133" t="s">
        <v>3201</v>
      </c>
      <c r="J1059" s="26" t="s">
        <v>3202</v>
      </c>
      <c r="K1059" s="26" t="s">
        <v>3204</v>
      </c>
      <c r="L1059" s="91" t="str">
        <f t="shared" si="95"/>
        <v>06</v>
      </c>
      <c r="M1059">
        <v>1977</v>
      </c>
      <c r="N1059">
        <v>10</v>
      </c>
    </row>
    <row r="1060" spans="1:45" customFormat="1" ht="12.75" customHeight="1" x14ac:dyDescent="0.2">
      <c r="A1060" s="24" t="str">
        <f t="shared" si="92"/>
        <v>06-36</v>
      </c>
      <c r="B1060">
        <v>36</v>
      </c>
      <c r="C1060" s="9">
        <v>1</v>
      </c>
      <c r="D1060" s="71" t="str">
        <f>IF(C1060=1,K!$D$1,IF(C1060=2,K!$D$2,IF(C1060=3,K!$D$3,IF(C1060=4,K!$D$4,IF(C1060=5,K!$D$5,IF(C1060=6,K!$D$6,IF(C1060=7,K!$D$7,IF(C1060=8,K!$D$8))))))))</f>
        <v>Maaparandus</v>
      </c>
      <c r="E1060" s="27" t="s">
        <v>320</v>
      </c>
      <c r="F1060" s="18" t="str">
        <f>LOOKUP(E1060,K!$A$1:$B$19)</f>
        <v>Luunja vald</v>
      </c>
      <c r="G1060" s="16" t="str">
        <f t="shared" si="93"/>
        <v>G-406-III</v>
      </c>
      <c r="H1060" s="27" t="s">
        <v>1682</v>
      </c>
      <c r="I1060" s="133" t="s">
        <v>3203</v>
      </c>
      <c r="J1060" s="26" t="s">
        <v>3205</v>
      </c>
      <c r="K1060" s="26" t="s">
        <v>3204</v>
      </c>
      <c r="L1060" s="91" t="str">
        <f t="shared" si="95"/>
        <v>06</v>
      </c>
      <c r="M1060">
        <v>1975</v>
      </c>
      <c r="N1060">
        <v>0</v>
      </c>
    </row>
    <row r="1061" spans="1:45" customFormat="1" ht="12.75" customHeight="1" x14ac:dyDescent="0.2">
      <c r="A1061" s="24" t="str">
        <f t="shared" si="92"/>
        <v>06-36</v>
      </c>
      <c r="B1061">
        <v>36</v>
      </c>
      <c r="C1061" s="9">
        <v>1</v>
      </c>
      <c r="D1061" s="71" t="str">
        <f>IF(C1061=1,K!$D$1,IF(C1061=2,K!$D$2,IF(C1061=3,K!$D$3,IF(C1061=4,K!$D$4,IF(C1061=5,K!$D$5,IF(C1061=6,K!$D$6,IF(C1061=7,K!$D$7,IF(C1061=8,K!$D$8))))))))</f>
        <v>Maaparandus</v>
      </c>
      <c r="E1061" s="27" t="s">
        <v>320</v>
      </c>
      <c r="F1061" s="18" t="str">
        <f>LOOKUP(E1061,K!$A$1:$B$19)</f>
        <v>Luunja vald</v>
      </c>
      <c r="G1061" s="16" t="str">
        <f t="shared" si="93"/>
        <v>G-406-IV</v>
      </c>
      <c r="H1061" s="27" t="s">
        <v>1682</v>
      </c>
      <c r="I1061" s="133" t="s">
        <v>3206</v>
      </c>
      <c r="J1061" s="26" t="s">
        <v>3207</v>
      </c>
      <c r="K1061" s="26" t="s">
        <v>3204</v>
      </c>
      <c r="L1061" s="91" t="str">
        <f t="shared" si="95"/>
        <v>06</v>
      </c>
      <c r="M1061">
        <v>1976</v>
      </c>
      <c r="N1061">
        <v>2</v>
      </c>
    </row>
    <row r="1062" spans="1:45" customFormat="1" ht="12.75" customHeight="1" x14ac:dyDescent="0.2">
      <c r="A1062" s="24" t="str">
        <f t="shared" si="92"/>
        <v>06-36</v>
      </c>
      <c r="B1062">
        <v>36</v>
      </c>
      <c r="C1062" s="9">
        <v>1</v>
      </c>
      <c r="D1062" s="71" t="str">
        <f>IF(C1062=1,K!$D$1,IF(C1062=2,K!$D$2,IF(C1062=3,K!$D$3,IF(C1062=4,K!$D$4,IF(C1062=5,K!$D$5,IF(C1062=6,K!$D$6,IF(C1062=7,K!$D$7,IF(C1062=8,K!$D$8))))))))</f>
        <v>Maaparandus</v>
      </c>
      <c r="E1062" s="27" t="s">
        <v>320</v>
      </c>
      <c r="F1062" s="18" t="str">
        <f>LOOKUP(E1062,K!$A$1:$B$19)</f>
        <v>Luunja vald</v>
      </c>
      <c r="G1062" s="16" t="str">
        <f t="shared" si="93"/>
        <v>G-406-V</v>
      </c>
      <c r="H1062" s="27" t="s">
        <v>1682</v>
      </c>
      <c r="I1062" s="133" t="s">
        <v>3208</v>
      </c>
      <c r="J1062" s="26" t="s">
        <v>3209</v>
      </c>
      <c r="K1062" s="26" t="s">
        <v>3204</v>
      </c>
      <c r="L1062" s="91" t="str">
        <f t="shared" si="95"/>
        <v>06</v>
      </c>
      <c r="M1062">
        <v>1977</v>
      </c>
      <c r="N1062">
        <v>0</v>
      </c>
    </row>
    <row r="1063" spans="1:45" customFormat="1" ht="12.75" customHeight="1" x14ac:dyDescent="0.2">
      <c r="A1063" s="24" t="str">
        <f t="shared" si="92"/>
        <v>06-36</v>
      </c>
      <c r="B1063">
        <v>36</v>
      </c>
      <c r="C1063" s="9">
        <v>2</v>
      </c>
      <c r="D1063" s="71" t="str">
        <f>IF(C1063=1,K!$D$1,IF(C1063=2,K!$D$2,IF(C1063=3,K!$D$3,IF(C1063=4,K!$D$4,IF(C1063=5,K!$D$5,IF(C1063=6,K!$D$6,IF(C1063=7,K!$D$7,IF(C1063=8,K!$D$8))))))))</f>
        <v xml:space="preserve">Maaparanduse rek </v>
      </c>
      <c r="E1063" s="12" t="s">
        <v>320</v>
      </c>
      <c r="F1063" s="18" t="str">
        <f>LOOKUP(E1063,K!$A$1:$B$19)</f>
        <v>Luunja vald</v>
      </c>
      <c r="G1063" s="16" t="str">
        <f t="shared" si="93"/>
        <v>MS-191</v>
      </c>
      <c r="H1063" s="12" t="s">
        <v>1650</v>
      </c>
      <c r="I1063" s="14" t="s">
        <v>3221</v>
      </c>
      <c r="J1063" s="1" t="s">
        <v>3222</v>
      </c>
      <c r="K1063" s="1" t="s">
        <v>3204</v>
      </c>
      <c r="L1063" s="91" t="str">
        <f t="shared" si="95"/>
        <v>06</v>
      </c>
      <c r="M1063">
        <v>1987</v>
      </c>
      <c r="N1063">
        <v>2</v>
      </c>
    </row>
    <row r="1064" spans="1:45" customFormat="1" ht="12.75" customHeight="1" x14ac:dyDescent="0.2">
      <c r="A1064" s="24" t="str">
        <f t="shared" si="92"/>
        <v>06-36</v>
      </c>
      <c r="B1064">
        <v>36</v>
      </c>
      <c r="C1064" s="9">
        <v>2</v>
      </c>
      <c r="D1064" s="71" t="str">
        <f>IF(C1064=1,K!$D$1,IF(C1064=2,K!$D$2,IF(C1064=3,K!$D$3,IF(C1064=4,K!$D$4,IF(C1064=5,K!$D$5,IF(C1064=6,K!$D$6,IF(C1064=7,K!$D$7,IF(C1064=8,K!$D$8))))))))</f>
        <v xml:space="preserve">Maaparanduse rek </v>
      </c>
      <c r="E1064" s="12" t="s">
        <v>320</v>
      </c>
      <c r="F1064" s="18" t="str">
        <f>LOOKUP(E1064,K!$A$1:$B$19)</f>
        <v>Luunja vald</v>
      </c>
      <c r="G1064" s="16" t="str">
        <f t="shared" si="93"/>
        <v>-1328-EG</v>
      </c>
      <c r="H1064" s="12"/>
      <c r="I1064" s="14" t="s">
        <v>3223</v>
      </c>
      <c r="J1064" s="1" t="s">
        <v>3224</v>
      </c>
      <c r="K1064" s="1" t="s">
        <v>3204</v>
      </c>
      <c r="L1064" s="91" t="str">
        <f t="shared" si="95"/>
        <v>06</v>
      </c>
      <c r="M1064">
        <v>1987</v>
      </c>
      <c r="N1064">
        <v>4</v>
      </c>
    </row>
    <row r="1065" spans="1:45" customFormat="1" ht="12.75" customHeight="1" x14ac:dyDescent="0.2">
      <c r="A1065" s="24" t="str">
        <f t="shared" si="92"/>
        <v>09-36</v>
      </c>
      <c r="B1065">
        <v>36</v>
      </c>
      <c r="C1065" s="9">
        <v>6</v>
      </c>
      <c r="D1065" s="71" t="str">
        <f>IF(C1065=1,K!$D$1,IF(C1065=2,K!$D$2,IF(C1065=3,K!$D$3,IF(C1065=4,K!$D$4,IF(C1065=5,K!$D$5,IF(C1065=6,K!$D$6,IF(C1065=7,K!$D$7,IF(C1065=8,K!$D$8))))))))</f>
        <v>Kultuurtehnikaprojektid</v>
      </c>
      <c r="E1065" s="27" t="s">
        <v>323</v>
      </c>
      <c r="F1065" s="18" t="str">
        <f>LOOKUP(E1065,K!$A$1:$B$19)</f>
        <v>Nõo vald</v>
      </c>
      <c r="G1065" s="16" t="str">
        <f t="shared" si="93"/>
        <v>MV-1435</v>
      </c>
      <c r="H1065" s="27" t="s">
        <v>32</v>
      </c>
      <c r="I1065" s="133" t="s">
        <v>4473</v>
      </c>
      <c r="J1065" s="26" t="s">
        <v>4474</v>
      </c>
      <c r="K1065" s="26" t="s">
        <v>4467</v>
      </c>
      <c r="L1065" s="91" t="str">
        <f t="shared" si="95"/>
        <v>09</v>
      </c>
      <c r="M1065">
        <v>1982</v>
      </c>
      <c r="N1065">
        <v>3</v>
      </c>
      <c r="P1065" t="s">
        <v>3582</v>
      </c>
    </row>
    <row r="1066" spans="1:45" customFormat="1" ht="12.75" customHeight="1" x14ac:dyDescent="0.2">
      <c r="A1066" s="24" t="str">
        <f t="shared" si="92"/>
        <v>09-36</v>
      </c>
      <c r="B1066">
        <v>36</v>
      </c>
      <c r="C1066" s="9">
        <v>1</v>
      </c>
      <c r="D1066" s="71" t="str">
        <f>IF(C1066=1,K!$D$1,IF(C1066=2,K!$D$2,IF(C1066=3,K!$D$3,IF(C1066=4,K!$D$4,IF(C1066=5,K!$D$5,IF(C1066=6,K!$D$6,IF(C1066=7,K!$D$7,IF(C1066=8,K!$D$8))))))))</f>
        <v>Maaparandus</v>
      </c>
      <c r="E1066" s="27" t="s">
        <v>323</v>
      </c>
      <c r="F1066" s="18" t="str">
        <f>LOOKUP(E1066,K!$A$1:$B$19)</f>
        <v>Nõo vald</v>
      </c>
      <c r="G1066" s="16" t="str">
        <f t="shared" si="93"/>
        <v>PP-609</v>
      </c>
      <c r="H1066" s="27" t="s">
        <v>11</v>
      </c>
      <c r="I1066" s="133" t="s">
        <v>4475</v>
      </c>
      <c r="J1066" s="26" t="s">
        <v>4476</v>
      </c>
      <c r="K1066" s="26" t="s">
        <v>4467</v>
      </c>
      <c r="L1066" s="91" t="str">
        <f t="shared" si="95"/>
        <v>09</v>
      </c>
      <c r="M1066">
        <v>1968</v>
      </c>
      <c r="N1066">
        <v>8</v>
      </c>
    </row>
    <row r="1067" spans="1:45" customFormat="1" ht="12.75" customHeight="1" x14ac:dyDescent="0.2">
      <c r="A1067" s="24" t="str">
        <f t="shared" si="92"/>
        <v>09-36</v>
      </c>
      <c r="B1067">
        <v>36</v>
      </c>
      <c r="C1067" s="9">
        <v>1</v>
      </c>
      <c r="D1067" s="71" t="str">
        <f>IF(C1067=1,K!$D$1,IF(C1067=2,K!$D$2,IF(C1067=3,K!$D$3,IF(C1067=4,K!$D$4,IF(C1067=5,K!$D$5,IF(C1067=6,K!$D$6,IF(C1067=7,K!$D$7,IF(C1067=8,K!$D$8))))))))</f>
        <v>Maaparandus</v>
      </c>
      <c r="E1067" s="27" t="s">
        <v>323</v>
      </c>
      <c r="F1067" s="18" t="str">
        <f>LOOKUP(E1067,K!$A$1:$B$19)</f>
        <v>Nõo vald</v>
      </c>
      <c r="G1067" s="16" t="str">
        <f t="shared" si="93"/>
        <v>PP-585</v>
      </c>
      <c r="H1067" s="27" t="s">
        <v>11</v>
      </c>
      <c r="I1067" s="133" t="s">
        <v>4477</v>
      </c>
      <c r="J1067" s="26" t="s">
        <v>4542</v>
      </c>
      <c r="K1067" s="26" t="s">
        <v>4467</v>
      </c>
      <c r="L1067" s="91" t="str">
        <f t="shared" si="95"/>
        <v>09</v>
      </c>
      <c r="M1067">
        <v>1967</v>
      </c>
      <c r="N1067">
        <v>10</v>
      </c>
    </row>
    <row r="1068" spans="1:45" customFormat="1" ht="12.75" customHeight="1" x14ac:dyDescent="0.2">
      <c r="A1068" s="24" t="str">
        <f t="shared" si="92"/>
        <v>15-36</v>
      </c>
      <c r="B1068">
        <v>36</v>
      </c>
      <c r="C1068" s="14">
        <v>1</v>
      </c>
      <c r="D1068" s="71" t="str">
        <f>IF(C1068=1,K!$D$1,IF(C1068=2,K!$D$2,IF(C1068=3,K!$D$3,IF(C1068=4,K!$D$4,IF(C1068=5,K!$D$5,IF(C1068=6,K!$D$6,IF(C1068=7,K!$D$7,IF(C1068=8,K!$D$8))))))))</f>
        <v>Maaparandus</v>
      </c>
      <c r="E1068" s="12" t="s">
        <v>329</v>
      </c>
      <c r="F1068" s="18" t="str">
        <f>LOOKUP(E1068,K!$A$1:$B$19)</f>
        <v>Tartu vald</v>
      </c>
      <c r="G1068" s="16" t="str">
        <f t="shared" si="93"/>
        <v>PP-500</v>
      </c>
      <c r="H1068" s="12" t="s">
        <v>11</v>
      </c>
      <c r="I1068" s="14">
        <v>500</v>
      </c>
      <c r="J1068" s="8" t="s">
        <v>6254</v>
      </c>
      <c r="K1068" s="8" t="s">
        <v>6253</v>
      </c>
      <c r="L1068" s="91" t="str">
        <f t="shared" si="95"/>
        <v>15</v>
      </c>
      <c r="M1068">
        <v>1966</v>
      </c>
      <c r="N1068">
        <v>7</v>
      </c>
      <c r="P1068" t="s">
        <v>6255</v>
      </c>
    </row>
    <row r="1069" spans="1:45" customFormat="1" ht="12.75" customHeight="1" x14ac:dyDescent="0.2">
      <c r="A1069" s="24" t="str">
        <f t="shared" si="92"/>
        <v>15-36</v>
      </c>
      <c r="B1069">
        <v>36</v>
      </c>
      <c r="C1069" s="14">
        <v>1</v>
      </c>
      <c r="D1069" s="71" t="str">
        <f>IF(C1069=1,K!$D$1,IF(C1069=2,K!$D$2,IF(C1069=3,K!$D$3,IF(C1069=4,K!$D$4,IF(C1069=5,K!$D$5,IF(C1069=6,K!$D$6,IF(C1069=7,K!$D$7,IF(C1069=8,K!$D$8))))))))</f>
        <v>Maaparandus</v>
      </c>
      <c r="E1069" s="12" t="s">
        <v>329</v>
      </c>
      <c r="F1069" s="18" t="str">
        <f>LOOKUP(E1069,K!$A$1:$B$19)</f>
        <v>Tartu vald</v>
      </c>
      <c r="G1069" s="16" t="str">
        <f t="shared" si="93"/>
        <v>MV-373</v>
      </c>
      <c r="H1069" s="12" t="s">
        <v>32</v>
      </c>
      <c r="I1069" s="14">
        <v>373</v>
      </c>
      <c r="J1069" s="1" t="s">
        <v>6252</v>
      </c>
      <c r="K1069" s="1" t="s">
        <v>6253</v>
      </c>
      <c r="L1069" s="91" t="str">
        <f t="shared" si="95"/>
        <v>15</v>
      </c>
      <c r="M1069">
        <v>1964</v>
      </c>
      <c r="N1069">
        <v>6</v>
      </c>
    </row>
    <row r="1070" spans="1:45" customFormat="1" ht="12.75" customHeight="1" x14ac:dyDescent="0.2">
      <c r="A1070" s="69" t="str">
        <f t="shared" si="92"/>
        <v>19-37</v>
      </c>
      <c r="B1070" s="52">
        <v>37</v>
      </c>
      <c r="C1070" s="70">
        <v>4</v>
      </c>
      <c r="D1070" s="71" t="str">
        <f>IF(C1070=1,K!$D$1,IF(C1070=2,K!$D$2,IF(C1070=3,K!$D$3,IF(C1070=4,K!$D$4,IF(C1070=5,K!$D$5,IF(C1070=6,K!$D$6,IF(C1070=7,K!$D$7,IF(C1070=8,K!$D$8))))))))</f>
        <v>Polder</v>
      </c>
      <c r="E1070" s="72" t="s">
        <v>333</v>
      </c>
      <c r="F1070" s="73" t="str">
        <f>LOOKUP(E1070,K!$A$1:$B$19)</f>
        <v>Ülenurme vald</v>
      </c>
      <c r="G1070" s="74" t="str">
        <f t="shared" si="93"/>
        <v>PP-1036</v>
      </c>
      <c r="H1070" s="72" t="s">
        <v>11</v>
      </c>
      <c r="I1070" s="70">
        <v>1036</v>
      </c>
      <c r="J1070" s="75" t="s">
        <v>5354</v>
      </c>
      <c r="K1070" s="75" t="s">
        <v>5097</v>
      </c>
      <c r="L1070" s="90" t="str">
        <f t="shared" si="95"/>
        <v>19</v>
      </c>
      <c r="M1070" s="52">
        <v>1973</v>
      </c>
      <c r="N1070" s="52">
        <v>4</v>
      </c>
      <c r="P1070" s="52"/>
      <c r="Q1070" s="52"/>
      <c r="R1070" s="52"/>
      <c r="S1070" s="52"/>
      <c r="T1070" s="52"/>
      <c r="U1070" s="52"/>
      <c r="V1070" s="52"/>
      <c r="W1070" s="52"/>
      <c r="X1070" s="52"/>
      <c r="Y1070" s="52"/>
      <c r="Z1070" s="52"/>
      <c r="AA1070" s="52"/>
      <c r="AB1070" s="52"/>
      <c r="AC1070" s="52"/>
      <c r="AD1070" s="52"/>
      <c r="AE1070" s="52"/>
      <c r="AF1070" s="52"/>
      <c r="AG1070" s="52"/>
      <c r="AH1070" s="52"/>
      <c r="AI1070" s="52"/>
      <c r="AJ1070" s="52"/>
      <c r="AK1070" s="52"/>
      <c r="AL1070" s="52"/>
      <c r="AM1070" s="52"/>
      <c r="AN1070" s="52"/>
      <c r="AO1070" s="52"/>
      <c r="AP1070" s="52"/>
      <c r="AQ1070" s="52"/>
      <c r="AR1070" s="52"/>
      <c r="AS1070" s="52"/>
    </row>
    <row r="1071" spans="1:45" customFormat="1" ht="12.75" customHeight="1" x14ac:dyDescent="0.2">
      <c r="A1071" s="69" t="str">
        <f t="shared" si="92"/>
        <v>19-37</v>
      </c>
      <c r="B1071" s="52">
        <v>37</v>
      </c>
      <c r="C1071" s="70">
        <v>4</v>
      </c>
      <c r="D1071" s="71" t="str">
        <f>IF(C1071=1,K!$D$1,IF(C1071=2,K!$D$2,IF(C1071=3,K!$D$3,IF(C1071=4,K!$D$4,IF(C1071=5,K!$D$5,IF(C1071=6,K!$D$6,IF(C1071=7,K!$D$7,IF(C1071=8,K!$D$8))))))))</f>
        <v>Polder</v>
      </c>
      <c r="E1071" s="72" t="s">
        <v>333</v>
      </c>
      <c r="F1071" s="73" t="str">
        <f>LOOKUP(E1071,K!$A$1:$B$19)</f>
        <v>Ülenurme vald</v>
      </c>
      <c r="G1071" s="74" t="str">
        <f t="shared" si="93"/>
        <v>PP-1038</v>
      </c>
      <c r="H1071" s="72" t="s">
        <v>11</v>
      </c>
      <c r="I1071" s="70">
        <v>1038</v>
      </c>
      <c r="J1071" s="75" t="s">
        <v>1269</v>
      </c>
      <c r="K1071" s="75" t="s">
        <v>5097</v>
      </c>
      <c r="L1071" s="90" t="str">
        <f t="shared" si="95"/>
        <v>19</v>
      </c>
      <c r="M1071" s="52">
        <v>1974</v>
      </c>
      <c r="N1071" s="52">
        <v>12</v>
      </c>
      <c r="P1071" s="52"/>
      <c r="Q1071" s="52"/>
      <c r="R1071" s="52"/>
      <c r="S1071" s="52"/>
      <c r="T1071" s="52"/>
      <c r="U1071" s="52"/>
      <c r="V1071" s="52"/>
      <c r="W1071" s="52"/>
      <c r="X1071" s="52"/>
      <c r="Y1071" s="52"/>
      <c r="Z1071" s="52"/>
      <c r="AA1071" s="52"/>
      <c r="AB1071" s="52"/>
      <c r="AC1071" s="52"/>
      <c r="AD1071" s="52"/>
      <c r="AE1071" s="52"/>
      <c r="AF1071" s="52"/>
      <c r="AG1071" s="52"/>
      <c r="AH1071" s="52"/>
      <c r="AI1071" s="52"/>
      <c r="AJ1071" s="52"/>
      <c r="AK1071" s="52"/>
      <c r="AL1071" s="52"/>
      <c r="AM1071" s="52"/>
      <c r="AN1071" s="52"/>
      <c r="AO1071" s="52"/>
      <c r="AP1071" s="52"/>
      <c r="AQ1071" s="52"/>
      <c r="AR1071" s="52"/>
      <c r="AS1071" s="52"/>
    </row>
    <row r="1072" spans="1:45" customFormat="1" ht="12.75" customHeight="1" x14ac:dyDescent="0.2">
      <c r="A1072" s="69" t="str">
        <f t="shared" si="92"/>
        <v>19-37</v>
      </c>
      <c r="B1072" s="52">
        <v>37</v>
      </c>
      <c r="C1072" s="76">
        <v>5</v>
      </c>
      <c r="D1072" s="71" t="str">
        <f>IF(C1072=1,K!$D$1,IF(C1072=2,K!$D$2,IF(C1072=3,K!$D$3,IF(C1072=4,K!$D$4,IF(C1072=5,K!$D$5,IF(C1072=6,K!$D$6,IF(C1072=7,K!$D$7,IF(C1072=8,K!$D$8))))))))</f>
        <v>Muud maap.ehit.projektid</v>
      </c>
      <c r="E1072" s="72" t="s">
        <v>333</v>
      </c>
      <c r="F1072" s="73" t="str">
        <f>LOOKUP(E1072,K!$A$1:$B$19)</f>
        <v>Ülenurme vald</v>
      </c>
      <c r="G1072" s="74" t="str">
        <f t="shared" si="93"/>
        <v>-2920</v>
      </c>
      <c r="H1072" s="72"/>
      <c r="I1072" s="70" t="s">
        <v>5323</v>
      </c>
      <c r="J1072" s="75" t="s">
        <v>5353</v>
      </c>
      <c r="K1072" s="75"/>
      <c r="L1072" s="90" t="str">
        <f t="shared" si="95"/>
        <v>19</v>
      </c>
      <c r="M1072" s="52"/>
      <c r="N1072" s="52"/>
      <c r="P1072" s="52" t="s">
        <v>2692</v>
      </c>
      <c r="Q1072" s="52"/>
      <c r="R1072" s="52"/>
      <c r="S1072" s="52"/>
      <c r="T1072" s="52"/>
      <c r="U1072" s="52"/>
      <c r="V1072" s="52"/>
      <c r="W1072" s="52"/>
      <c r="X1072" s="52"/>
      <c r="Y1072" s="52"/>
      <c r="Z1072" s="52"/>
      <c r="AA1072" s="52"/>
      <c r="AB1072" s="52"/>
      <c r="AC1072" s="52"/>
      <c r="AD1072" s="52"/>
      <c r="AE1072" s="52"/>
      <c r="AF1072" s="52"/>
      <c r="AG1072" s="52"/>
      <c r="AH1072" s="52"/>
      <c r="AI1072" s="52"/>
      <c r="AJ1072" s="52"/>
      <c r="AK1072" s="52"/>
      <c r="AL1072" s="52"/>
      <c r="AM1072" s="52"/>
      <c r="AN1072" s="52"/>
      <c r="AO1072" s="52"/>
      <c r="AP1072" s="52"/>
      <c r="AQ1072" s="52"/>
      <c r="AR1072" s="52"/>
      <c r="AS1072" s="52"/>
    </row>
    <row r="1073" spans="1:45" customFormat="1" ht="12.75" customHeight="1" x14ac:dyDescent="0.2">
      <c r="A1073" s="62" t="str">
        <f t="shared" si="92"/>
        <v>19-37</v>
      </c>
      <c r="B1073" s="58">
        <v>37</v>
      </c>
      <c r="C1073" s="59">
        <v>7</v>
      </c>
      <c r="D1073" s="71" t="str">
        <f>IF(C1073=1,K!$D$1,IF(C1073=2,K!$D$2,IF(C1073=3,K!$D$3,IF(C1073=4,K!$D$4,IF(C1073=5,K!$D$5,IF(C1073=6,K!$D$6,IF(C1073=7,K!$D$7,IF(C1073=8,K!$D$8))))))))</f>
        <v>Ehitusgeoloogia aruanne</v>
      </c>
      <c r="E1073" s="60" t="s">
        <v>333</v>
      </c>
      <c r="F1073" s="57" t="str">
        <f>LOOKUP(E1073,K!$A$1:$B$19)</f>
        <v>Ülenurme vald</v>
      </c>
      <c r="G1073" s="56" t="str">
        <f t="shared" si="93"/>
        <v>G-2920</v>
      </c>
      <c r="H1073" s="60" t="s">
        <v>1682</v>
      </c>
      <c r="I1073" s="134" t="s">
        <v>5323</v>
      </c>
      <c r="J1073" s="61" t="s">
        <v>5353</v>
      </c>
      <c r="K1073" s="61" t="s">
        <v>5097</v>
      </c>
      <c r="L1073" s="92" t="str">
        <f t="shared" si="95"/>
        <v>19</v>
      </c>
      <c r="M1073" s="61">
        <v>1972</v>
      </c>
      <c r="N1073" s="58">
        <v>8</v>
      </c>
      <c r="P1073" s="52"/>
      <c r="Q1073" s="52"/>
      <c r="R1073" s="52"/>
      <c r="S1073" s="52"/>
      <c r="T1073" s="52"/>
      <c r="U1073" s="52"/>
      <c r="V1073" s="52"/>
      <c r="W1073" s="52"/>
      <c r="X1073" s="52"/>
      <c r="Y1073" s="52"/>
      <c r="Z1073" s="52"/>
      <c r="AA1073" s="52"/>
      <c r="AB1073" s="52"/>
      <c r="AC1073" s="52"/>
      <c r="AD1073" s="52"/>
      <c r="AE1073" s="52"/>
      <c r="AF1073" s="52"/>
      <c r="AG1073" s="52"/>
      <c r="AH1073" s="52"/>
      <c r="AI1073" s="52"/>
      <c r="AJ1073" s="52"/>
      <c r="AK1073" s="52"/>
      <c r="AL1073" s="52"/>
      <c r="AM1073" s="52"/>
      <c r="AN1073" s="52"/>
      <c r="AO1073" s="52"/>
      <c r="AP1073" s="52"/>
      <c r="AQ1073" s="52"/>
      <c r="AR1073" s="52"/>
      <c r="AS1073" s="52"/>
    </row>
    <row r="1074" spans="1:45" customFormat="1" ht="12.75" customHeight="1" x14ac:dyDescent="0.2">
      <c r="A1074" s="69" t="str">
        <f t="shared" si="92"/>
        <v>19-37</v>
      </c>
      <c r="B1074" s="52">
        <v>37</v>
      </c>
      <c r="C1074" s="76">
        <v>7</v>
      </c>
      <c r="D1074" s="71" t="str">
        <f>IF(C1074=1,K!$D$1,IF(C1074=2,K!$D$2,IF(C1074=3,K!$D$3,IF(C1074=4,K!$D$4,IF(C1074=5,K!$D$5,IF(C1074=6,K!$D$6,IF(C1074=7,K!$D$7,IF(C1074=8,K!$D$8))))))))</f>
        <v>Ehitusgeoloogia aruanne</v>
      </c>
      <c r="E1074" s="72" t="s">
        <v>333</v>
      </c>
      <c r="F1074" s="73" t="str">
        <f>LOOKUP(E1074,K!$A$1:$B$19)</f>
        <v>Ülenurme vald</v>
      </c>
      <c r="G1074" s="74" t="str">
        <f t="shared" si="93"/>
        <v>PP-1036</v>
      </c>
      <c r="H1074" s="72" t="s">
        <v>11</v>
      </c>
      <c r="I1074" s="70" t="s">
        <v>5363</v>
      </c>
      <c r="J1074" s="75" t="s">
        <v>5364</v>
      </c>
      <c r="K1074" s="75" t="s">
        <v>5097</v>
      </c>
      <c r="L1074" s="90" t="str">
        <f t="shared" si="95"/>
        <v>19</v>
      </c>
      <c r="M1074" s="52">
        <v>1973</v>
      </c>
      <c r="N1074" s="52"/>
      <c r="P1074" s="52"/>
      <c r="Q1074" s="52"/>
      <c r="R1074" s="52"/>
      <c r="S1074" s="52"/>
      <c r="T1074" s="52"/>
      <c r="U1074" s="52"/>
      <c r="V1074" s="52"/>
      <c r="W1074" s="52"/>
      <c r="X1074" s="52"/>
      <c r="Y1074" s="52"/>
      <c r="Z1074" s="52"/>
      <c r="AA1074" s="52"/>
      <c r="AB1074" s="52"/>
      <c r="AC1074" s="52"/>
      <c r="AD1074" s="52"/>
      <c r="AE1074" s="52"/>
      <c r="AF1074" s="52"/>
      <c r="AG1074" s="52"/>
      <c r="AH1074" s="52"/>
      <c r="AI1074" s="52"/>
      <c r="AJ1074" s="52"/>
      <c r="AK1074" s="52"/>
      <c r="AL1074" s="52"/>
      <c r="AM1074" s="52"/>
      <c r="AN1074" s="52"/>
      <c r="AO1074" s="52"/>
      <c r="AP1074" s="52"/>
      <c r="AQ1074" s="52"/>
      <c r="AR1074" s="52"/>
      <c r="AS1074" s="52"/>
    </row>
    <row r="1075" spans="1:45" customFormat="1" ht="12.75" customHeight="1" x14ac:dyDescent="0.2">
      <c r="A1075" s="24" t="str">
        <f t="shared" si="92"/>
        <v>14-37</v>
      </c>
      <c r="B1075">
        <v>37</v>
      </c>
      <c r="C1075" s="14">
        <v>1</v>
      </c>
      <c r="D1075" s="71" t="str">
        <f>IF(C1075=1,K!$D$1,IF(C1075=2,K!$D$2,IF(C1075=3,K!$D$3,IF(C1075=4,K!$D$4,IF(C1075=5,K!$D$5,IF(C1075=6,K!$D$6,IF(C1075=7,K!$D$7,IF(C1075=8,K!$D$8))))))))</f>
        <v>Maaparandus</v>
      </c>
      <c r="E1075" s="12" t="s">
        <v>328</v>
      </c>
      <c r="F1075" s="18" t="str">
        <f>LOOKUP(E1075,K!$A$1:$B$19)</f>
        <v>Rõngu vald</v>
      </c>
      <c r="G1075" s="16" t="str">
        <f t="shared" si="93"/>
        <v>PP-406</v>
      </c>
      <c r="H1075" s="12" t="s">
        <v>11</v>
      </c>
      <c r="I1075" s="14">
        <v>406</v>
      </c>
      <c r="J1075" s="1" t="s">
        <v>4583</v>
      </c>
      <c r="K1075" s="1" t="s">
        <v>4584</v>
      </c>
      <c r="L1075" s="91" t="str">
        <f t="shared" si="95"/>
        <v>14</v>
      </c>
      <c r="M1075">
        <v>1964</v>
      </c>
      <c r="N1075">
        <v>6</v>
      </c>
    </row>
    <row r="1076" spans="1:45" customFormat="1" ht="12.75" customHeight="1" x14ac:dyDescent="0.2">
      <c r="A1076" s="24" t="str">
        <f t="shared" si="92"/>
        <v>06-37</v>
      </c>
      <c r="B1076">
        <v>37</v>
      </c>
      <c r="C1076" s="9">
        <v>3</v>
      </c>
      <c r="D1076" s="71" t="str">
        <f>IF(C1076=1,K!$D$1,IF(C1076=2,K!$D$2,IF(C1076=3,K!$D$3,IF(C1076=4,K!$D$4,IF(C1076=5,K!$D$5,IF(C1076=6,K!$D$6,IF(C1076=7,K!$D$7,IF(C1076=8,K!$D$8))))))))</f>
        <v>Vihmutus</v>
      </c>
      <c r="E1076" s="12" t="s">
        <v>320</v>
      </c>
      <c r="F1076" s="18" t="str">
        <f>LOOKUP(E1076,K!$A$1:$B$19)</f>
        <v>Luunja vald</v>
      </c>
      <c r="G1076" s="16" t="str">
        <f t="shared" si="93"/>
        <v>-</v>
      </c>
      <c r="H1076" s="12"/>
      <c r="I1076" s="14"/>
      <c r="J1076" s="1" t="s">
        <v>3247</v>
      </c>
      <c r="K1076" s="1" t="s">
        <v>3145</v>
      </c>
      <c r="L1076" s="91" t="str">
        <f t="shared" si="95"/>
        <v>06</v>
      </c>
      <c r="N1076">
        <v>17</v>
      </c>
      <c r="O1076">
        <v>1</v>
      </c>
      <c r="P1076" t="s">
        <v>1016</v>
      </c>
    </row>
    <row r="1077" spans="1:45" customFormat="1" ht="12.75" customHeight="1" x14ac:dyDescent="0.2">
      <c r="A1077" s="24" t="str">
        <f t="shared" si="92"/>
        <v>06-37</v>
      </c>
      <c r="B1077">
        <v>37</v>
      </c>
      <c r="C1077" s="9">
        <v>3</v>
      </c>
      <c r="D1077" s="71" t="str">
        <f>IF(C1077=1,K!$D$1,IF(C1077=2,K!$D$2,IF(C1077=3,K!$D$3,IF(C1077=4,K!$D$4,IF(C1077=5,K!$D$5,IF(C1077=6,K!$D$6,IF(C1077=7,K!$D$7,IF(C1077=8,K!$D$8))))))))</f>
        <v>Vihmutus</v>
      </c>
      <c r="E1077" s="12" t="s">
        <v>320</v>
      </c>
      <c r="F1077" s="18" t="str">
        <f>LOOKUP(E1077,K!$A$1:$B$19)</f>
        <v>Luunja vald</v>
      </c>
      <c r="G1077" s="16" t="str">
        <f t="shared" si="93"/>
        <v>-</v>
      </c>
      <c r="H1077" s="12"/>
      <c r="I1077" s="14"/>
      <c r="J1077" s="1" t="s">
        <v>3246</v>
      </c>
      <c r="K1077" s="1" t="s">
        <v>3145</v>
      </c>
      <c r="L1077" s="91" t="str">
        <f t="shared" si="95"/>
        <v>06</v>
      </c>
      <c r="N1077">
        <v>3</v>
      </c>
    </row>
    <row r="1078" spans="1:45" customFormat="1" ht="12.75" customHeight="1" x14ac:dyDescent="0.2">
      <c r="A1078" s="24" t="str">
        <f t="shared" si="92"/>
        <v>06-37</v>
      </c>
      <c r="B1078">
        <v>37</v>
      </c>
      <c r="C1078" s="9">
        <v>3</v>
      </c>
      <c r="D1078" s="71" t="str">
        <f>IF(C1078=1,K!$D$1,IF(C1078=2,K!$D$2,IF(C1078=3,K!$D$3,IF(C1078=4,K!$D$4,IF(C1078=5,K!$D$5,IF(C1078=6,K!$D$6,IF(C1078=7,K!$D$7,IF(C1078=8,K!$D$8))))))))</f>
        <v>Vihmutus</v>
      </c>
      <c r="E1078" s="12" t="s">
        <v>320</v>
      </c>
      <c r="F1078" s="18" t="str">
        <f>LOOKUP(E1078,K!$A$1:$B$19)</f>
        <v>Luunja vald</v>
      </c>
      <c r="G1078" s="16" t="str">
        <f t="shared" si="93"/>
        <v>-</v>
      </c>
      <c r="H1078" s="12"/>
      <c r="I1078" s="14"/>
      <c r="J1078" s="1" t="s">
        <v>3248</v>
      </c>
      <c r="K1078" s="1" t="s">
        <v>3145</v>
      </c>
      <c r="L1078" s="91" t="str">
        <f t="shared" si="95"/>
        <v>06</v>
      </c>
      <c r="N1078">
        <v>4</v>
      </c>
    </row>
    <row r="1079" spans="1:45" customFormat="1" ht="12.75" customHeight="1" x14ac:dyDescent="0.2">
      <c r="A1079" s="24" t="str">
        <f t="shared" si="92"/>
        <v>06-37</v>
      </c>
      <c r="B1079">
        <v>37</v>
      </c>
      <c r="C1079" s="9">
        <v>3</v>
      </c>
      <c r="D1079" s="71" t="str">
        <f>IF(C1079=1,K!$D$1,IF(C1079=2,K!$D$2,IF(C1079=3,K!$D$3,IF(C1079=4,K!$D$4,IF(C1079=5,K!$D$5,IF(C1079=6,K!$D$6,IF(C1079=7,K!$D$7,IF(C1079=8,K!$D$8))))))))</f>
        <v>Vihmutus</v>
      </c>
      <c r="E1079" s="12" t="s">
        <v>320</v>
      </c>
      <c r="F1079" s="18" t="str">
        <f>LOOKUP(E1079,K!$A$1:$B$19)</f>
        <v>Luunja vald</v>
      </c>
      <c r="G1079" s="16" t="str">
        <f t="shared" si="93"/>
        <v>-</v>
      </c>
      <c r="H1079" s="12"/>
      <c r="I1079" s="14"/>
      <c r="J1079" s="1" t="s">
        <v>3249</v>
      </c>
      <c r="K1079" s="1" t="s">
        <v>3145</v>
      </c>
      <c r="L1079" s="91" t="str">
        <f t="shared" si="95"/>
        <v>06</v>
      </c>
      <c r="N1079">
        <v>6</v>
      </c>
      <c r="P1079" t="s">
        <v>3337</v>
      </c>
    </row>
    <row r="1080" spans="1:45" customFormat="1" ht="12.75" customHeight="1" x14ac:dyDescent="0.2">
      <c r="A1080" s="24" t="str">
        <f t="shared" si="92"/>
        <v>06-37</v>
      </c>
      <c r="B1080">
        <v>37</v>
      </c>
      <c r="C1080" s="9">
        <v>3</v>
      </c>
      <c r="D1080" s="71" t="str">
        <f>IF(C1080=1,K!$D$1,IF(C1080=2,K!$D$2,IF(C1080=3,K!$D$3,IF(C1080=4,K!$D$4,IF(C1080=5,K!$D$5,IF(C1080=6,K!$D$6,IF(C1080=7,K!$D$7,IF(C1080=8,K!$D$8))))))))</f>
        <v>Vihmutus</v>
      </c>
      <c r="E1080" s="12" t="s">
        <v>320</v>
      </c>
      <c r="F1080" s="18" t="str">
        <f>LOOKUP(E1080,K!$A$1:$B$19)</f>
        <v>Luunja vald</v>
      </c>
      <c r="G1080" s="16" t="str">
        <f t="shared" si="93"/>
        <v>-</v>
      </c>
      <c r="H1080" s="12"/>
      <c r="I1080" s="14"/>
      <c r="J1080" s="1" t="s">
        <v>3250</v>
      </c>
      <c r="K1080" s="1" t="s">
        <v>3145</v>
      </c>
      <c r="L1080" s="91" t="str">
        <f t="shared" si="95"/>
        <v>06</v>
      </c>
      <c r="N1080">
        <v>3</v>
      </c>
    </row>
    <row r="1081" spans="1:45" customFormat="1" ht="12.75" customHeight="1" x14ac:dyDescent="0.2">
      <c r="A1081" s="24" t="str">
        <f t="shared" si="92"/>
        <v>06-37</v>
      </c>
      <c r="B1081">
        <v>37</v>
      </c>
      <c r="C1081" s="9">
        <v>5</v>
      </c>
      <c r="D1081" s="71" t="str">
        <f>IF(C1081=1,K!$D$1,IF(C1081=2,K!$D$2,IF(C1081=3,K!$D$3,IF(C1081=4,K!$D$4,IF(C1081=5,K!$D$5,IF(C1081=6,K!$D$6,IF(C1081=7,K!$D$7,IF(C1081=8,K!$D$8))))))))</f>
        <v>Muud maap.ehit.projektid</v>
      </c>
      <c r="E1081" s="12" t="s">
        <v>320</v>
      </c>
      <c r="F1081" s="18" t="str">
        <f>LOOKUP(E1081,K!$A$1:$B$19)</f>
        <v>Luunja vald</v>
      </c>
      <c r="G1081" s="16" t="str">
        <f t="shared" si="93"/>
        <v>-</v>
      </c>
      <c r="H1081" s="12"/>
      <c r="I1081" s="14"/>
      <c r="J1081" s="1" t="s">
        <v>3251</v>
      </c>
      <c r="K1081" s="1" t="s">
        <v>3145</v>
      </c>
      <c r="L1081" s="91" t="str">
        <f t="shared" si="95"/>
        <v>06</v>
      </c>
      <c r="N1081">
        <v>3</v>
      </c>
    </row>
    <row r="1082" spans="1:45" customFormat="1" ht="12.75" customHeight="1" x14ac:dyDescent="0.2">
      <c r="A1082" s="24" t="str">
        <f t="shared" si="92"/>
        <v>06-37</v>
      </c>
      <c r="B1082">
        <v>37</v>
      </c>
      <c r="C1082" s="9">
        <v>2</v>
      </c>
      <c r="D1082" s="71" t="str">
        <f>IF(C1082=1,K!$D$1,IF(C1082=2,K!$D$2,IF(C1082=3,K!$D$3,IF(C1082=4,K!$D$4,IF(C1082=5,K!$D$5,IF(C1082=6,K!$D$6,IF(C1082=7,K!$D$7,IF(C1082=8,K!$D$8))))))))</f>
        <v xml:space="preserve">Maaparanduse rek </v>
      </c>
      <c r="E1082" s="12" t="s">
        <v>320</v>
      </c>
      <c r="F1082" s="18" t="str">
        <f>LOOKUP(E1082,K!$A$1:$B$19)</f>
        <v>Luunja vald</v>
      </c>
      <c r="G1082" s="16" t="str">
        <f t="shared" si="93"/>
        <v>-</v>
      </c>
      <c r="H1082" s="12"/>
      <c r="I1082" s="14"/>
      <c r="J1082" s="1" t="s">
        <v>3252</v>
      </c>
      <c r="K1082" s="1" t="s">
        <v>3194</v>
      </c>
      <c r="L1082" s="91" t="str">
        <f t="shared" si="95"/>
        <v>06</v>
      </c>
      <c r="N1082">
        <v>3</v>
      </c>
    </row>
    <row r="1083" spans="1:45" customFormat="1" ht="12.75" customHeight="1" x14ac:dyDescent="0.2">
      <c r="A1083" s="24" t="str">
        <f t="shared" si="92"/>
        <v>06-37</v>
      </c>
      <c r="B1083">
        <v>37</v>
      </c>
      <c r="C1083" s="9">
        <v>3</v>
      </c>
      <c r="D1083" s="71" t="str">
        <f>IF(C1083=1,K!$D$1,IF(C1083=2,K!$D$2,IF(C1083=3,K!$D$3,IF(C1083=4,K!$D$4,IF(C1083=5,K!$D$5,IF(C1083=6,K!$D$6,IF(C1083=7,K!$D$7,IF(C1083=8,K!$D$8))))))))</f>
        <v>Vihmutus</v>
      </c>
      <c r="E1083" s="12" t="s">
        <v>320</v>
      </c>
      <c r="F1083" s="18" t="str">
        <f>LOOKUP(E1083,K!$A$1:$B$19)</f>
        <v>Luunja vald</v>
      </c>
      <c r="G1083" s="16" t="str">
        <f t="shared" si="93"/>
        <v>-</v>
      </c>
      <c r="H1083" s="12"/>
      <c r="I1083" s="14"/>
      <c r="J1083" s="1" t="s">
        <v>3254</v>
      </c>
      <c r="K1083" s="1" t="s">
        <v>3009</v>
      </c>
      <c r="L1083" s="91" t="str">
        <f t="shared" si="95"/>
        <v>06</v>
      </c>
      <c r="N1083">
        <v>6</v>
      </c>
    </row>
    <row r="1084" spans="1:45" customFormat="1" ht="12.75" customHeight="1" x14ac:dyDescent="0.2">
      <c r="A1084" s="24" t="str">
        <f t="shared" si="92"/>
        <v>06-37</v>
      </c>
      <c r="B1084">
        <v>37</v>
      </c>
      <c r="C1084" s="9">
        <v>3</v>
      </c>
      <c r="D1084" s="71" t="str">
        <f>IF(C1084=1,K!$D$1,IF(C1084=2,K!$D$2,IF(C1084=3,K!$D$3,IF(C1084=4,K!$D$4,IF(C1084=5,K!$D$5,IF(C1084=6,K!$D$6,IF(C1084=7,K!$D$7,IF(C1084=8,K!$D$8))))))))</f>
        <v>Vihmutus</v>
      </c>
      <c r="E1084" s="12" t="s">
        <v>320</v>
      </c>
      <c r="F1084" s="18" t="str">
        <f>LOOKUP(E1084,K!$A$1:$B$19)</f>
        <v>Luunja vald</v>
      </c>
      <c r="G1084" s="16" t="str">
        <f t="shared" si="93"/>
        <v>-</v>
      </c>
      <c r="H1084" s="12"/>
      <c r="I1084" s="14"/>
      <c r="J1084" s="1" t="s">
        <v>3255</v>
      </c>
      <c r="K1084" s="1" t="s">
        <v>3009</v>
      </c>
      <c r="L1084" s="91" t="str">
        <f t="shared" si="95"/>
        <v>06</v>
      </c>
      <c r="N1084">
        <v>2</v>
      </c>
    </row>
    <row r="1085" spans="1:45" customFormat="1" ht="12.75" customHeight="1" x14ac:dyDescent="0.2">
      <c r="A1085" s="24" t="str">
        <f t="shared" si="92"/>
        <v>06-37</v>
      </c>
      <c r="B1085">
        <v>37</v>
      </c>
      <c r="C1085" s="9">
        <v>3</v>
      </c>
      <c r="D1085" s="71" t="str">
        <f>IF(C1085=1,K!$D$1,IF(C1085=2,K!$D$2,IF(C1085=3,K!$D$3,IF(C1085=4,K!$D$4,IF(C1085=5,K!$D$5,IF(C1085=6,K!$D$6,IF(C1085=7,K!$D$7,IF(C1085=8,K!$D$8))))))))</f>
        <v>Vihmutus</v>
      </c>
      <c r="E1085" s="12" t="s">
        <v>320</v>
      </c>
      <c r="F1085" s="18" t="str">
        <f>LOOKUP(E1085,K!$A$1:$B$19)</f>
        <v>Luunja vald</v>
      </c>
      <c r="G1085" s="16" t="str">
        <f t="shared" si="93"/>
        <v>-</v>
      </c>
      <c r="H1085" s="12"/>
      <c r="I1085" s="14"/>
      <c r="J1085" s="1" t="s">
        <v>3257</v>
      </c>
      <c r="K1085" s="1" t="s">
        <v>3145</v>
      </c>
      <c r="L1085" s="91" t="str">
        <f t="shared" si="95"/>
        <v>06</v>
      </c>
      <c r="N1085">
        <v>11</v>
      </c>
    </row>
    <row r="1086" spans="1:45" customFormat="1" ht="12.75" customHeight="1" x14ac:dyDescent="0.2">
      <c r="A1086" s="24" t="str">
        <f t="shared" si="92"/>
        <v>09-37</v>
      </c>
      <c r="B1086">
        <v>37</v>
      </c>
      <c r="C1086" s="9">
        <v>5</v>
      </c>
      <c r="D1086" s="71" t="str">
        <f>IF(C1086=1,K!$D$1,IF(C1086=2,K!$D$2,IF(C1086=3,K!$D$3,IF(C1086=4,K!$D$4,IF(C1086=5,K!$D$5,IF(C1086=6,K!$D$6,IF(C1086=7,K!$D$7,IF(C1086=8,K!$D$8))))))))</f>
        <v>Muud maap.ehit.projektid</v>
      </c>
      <c r="E1086" s="27" t="s">
        <v>323</v>
      </c>
      <c r="F1086" s="18" t="str">
        <f>LOOKUP(E1086,K!$A$1:$B$19)</f>
        <v>Nõo vald</v>
      </c>
      <c r="G1086" s="16" t="str">
        <f t="shared" si="93"/>
        <v>MV-1570</v>
      </c>
      <c r="H1086" s="27" t="s">
        <v>32</v>
      </c>
      <c r="I1086" s="133" t="s">
        <v>4483</v>
      </c>
      <c r="J1086" s="26" t="s">
        <v>4484</v>
      </c>
      <c r="K1086" s="26" t="s">
        <v>4479</v>
      </c>
      <c r="L1086" s="91" t="str">
        <f t="shared" si="95"/>
        <v>09</v>
      </c>
      <c r="M1086">
        <v>1984</v>
      </c>
      <c r="N1086">
        <v>3</v>
      </c>
    </row>
    <row r="1087" spans="1:45" customFormat="1" ht="12.75" customHeight="1" x14ac:dyDescent="0.2">
      <c r="A1087" s="24" t="str">
        <f t="shared" si="92"/>
        <v>09-37</v>
      </c>
      <c r="B1087">
        <v>37</v>
      </c>
      <c r="C1087" s="9">
        <v>1</v>
      </c>
      <c r="D1087" s="71" t="str">
        <f>IF(C1087=1,K!$D$1,IF(C1087=2,K!$D$2,IF(C1087=3,K!$D$3,IF(C1087=4,K!$D$4,IF(C1087=5,K!$D$5,IF(C1087=6,K!$D$6,IF(C1087=7,K!$D$7,IF(C1087=8,K!$D$8))))))))</f>
        <v>Maaparandus</v>
      </c>
      <c r="E1087" s="27" t="s">
        <v>323</v>
      </c>
      <c r="F1087" s="18" t="str">
        <f>LOOKUP(E1087,K!$A$1:$B$19)</f>
        <v>Nõo vald</v>
      </c>
      <c r="G1087" s="16" t="str">
        <f t="shared" si="93"/>
        <v>PP-382</v>
      </c>
      <c r="H1087" s="27" t="s">
        <v>11</v>
      </c>
      <c r="I1087" s="133" t="s">
        <v>4486</v>
      </c>
      <c r="J1087" s="26" t="s">
        <v>4487</v>
      </c>
      <c r="K1087" s="26" t="s">
        <v>4479</v>
      </c>
      <c r="L1087" s="91" t="str">
        <f t="shared" si="95"/>
        <v>09</v>
      </c>
      <c r="M1087">
        <v>1964</v>
      </c>
      <c r="N1087">
        <v>11</v>
      </c>
    </row>
    <row r="1088" spans="1:45" customFormat="1" ht="12.75" customHeight="1" x14ac:dyDescent="0.2">
      <c r="A1088" s="24" t="str">
        <f t="shared" si="92"/>
        <v>09-37</v>
      </c>
      <c r="B1088">
        <v>37</v>
      </c>
      <c r="C1088" s="9">
        <v>6</v>
      </c>
      <c r="D1088" s="71" t="str">
        <f>IF(C1088=1,K!$D$1,IF(C1088=2,K!$D$2,IF(C1088=3,K!$D$3,IF(C1088=4,K!$D$4,IF(C1088=5,K!$D$5,IF(C1088=6,K!$D$6,IF(C1088=7,K!$D$7,IF(C1088=8,K!$D$8))))))))</f>
        <v>Kultuurtehnikaprojektid</v>
      </c>
      <c r="E1088" s="27" t="s">
        <v>323</v>
      </c>
      <c r="F1088" s="18" t="str">
        <f>LOOKUP(E1088,K!$A$1:$B$19)</f>
        <v>Nõo vald</v>
      </c>
      <c r="G1088" s="16" t="str">
        <f t="shared" si="93"/>
        <v>MV-1290</v>
      </c>
      <c r="H1088" s="27" t="s">
        <v>32</v>
      </c>
      <c r="I1088" s="133" t="s">
        <v>4488</v>
      </c>
      <c r="J1088" s="26" t="s">
        <v>4489</v>
      </c>
      <c r="K1088" s="26" t="s">
        <v>4479</v>
      </c>
      <c r="L1088" s="91" t="str">
        <f t="shared" si="95"/>
        <v>09</v>
      </c>
      <c r="M1088">
        <v>1978</v>
      </c>
      <c r="N1088">
        <v>2</v>
      </c>
    </row>
    <row r="1089" spans="1:45" customFormat="1" ht="12.75" customHeight="1" x14ac:dyDescent="0.2">
      <c r="A1089" s="24" t="str">
        <f t="shared" si="92"/>
        <v>15-37</v>
      </c>
      <c r="B1089">
        <v>37</v>
      </c>
      <c r="C1089" s="14">
        <v>1</v>
      </c>
      <c r="D1089" s="71" t="str">
        <f>IF(C1089=1,K!$D$1,IF(C1089=2,K!$D$2,IF(C1089=3,K!$D$3,IF(C1089=4,K!$D$4,IF(C1089=5,K!$D$5,IF(C1089=6,K!$D$6,IF(C1089=7,K!$D$7,IF(C1089=8,K!$D$8))))))))</f>
        <v>Maaparandus</v>
      </c>
      <c r="E1089" s="12" t="s">
        <v>329</v>
      </c>
      <c r="F1089" s="18" t="str">
        <f>LOOKUP(E1089,K!$A$1:$B$19)</f>
        <v>Tartu vald</v>
      </c>
      <c r="G1089" s="16" t="str">
        <f t="shared" si="93"/>
        <v>PP-588</v>
      </c>
      <c r="H1089" s="12" t="s">
        <v>11</v>
      </c>
      <c r="I1089" s="14">
        <v>588</v>
      </c>
      <c r="J1089" s="1" t="s">
        <v>6261</v>
      </c>
      <c r="K1089" s="1" t="s">
        <v>6260</v>
      </c>
      <c r="L1089" s="91" t="str">
        <f t="shared" si="95"/>
        <v>15</v>
      </c>
      <c r="M1089">
        <v>1967</v>
      </c>
      <c r="N1089">
        <v>5</v>
      </c>
      <c r="P1089" t="s">
        <v>6262</v>
      </c>
    </row>
    <row r="1090" spans="1:45" customFormat="1" ht="12.75" customHeight="1" x14ac:dyDescent="0.2">
      <c r="A1090" s="69" t="str">
        <f t="shared" si="92"/>
        <v>15-37</v>
      </c>
      <c r="B1090">
        <v>37</v>
      </c>
      <c r="C1090" s="9">
        <v>1</v>
      </c>
      <c r="D1090" s="71" t="str">
        <f>IF(C1090=1,K!$D$1,IF(C1090=2,K!$D$2,IF(C1090=3,K!$D$3,IF(C1090=4,K!$D$4,IF(C1090=5,K!$D$5,IF(C1090=6,K!$D$6,IF(C1090=7,K!$D$7,IF(C1090=8,K!$D$8))))))))</f>
        <v>Maaparandus</v>
      </c>
      <c r="E1090" s="12" t="s">
        <v>329</v>
      </c>
      <c r="F1090" s="18" t="str">
        <f>LOOKUP(E1090,K!$A$1:$B$19)</f>
        <v>Tartu vald</v>
      </c>
      <c r="G1090" s="74" t="str">
        <f t="shared" si="93"/>
        <v>MS-213</v>
      </c>
      <c r="H1090" s="12" t="s">
        <v>1650</v>
      </c>
      <c r="I1090" s="14" t="s">
        <v>5322</v>
      </c>
      <c r="J1090" s="1" t="s">
        <v>6263</v>
      </c>
      <c r="K1090" s="1" t="s">
        <v>6260</v>
      </c>
      <c r="L1090" s="91" t="str">
        <f t="shared" si="95"/>
        <v>15</v>
      </c>
      <c r="M1090">
        <v>1988</v>
      </c>
      <c r="N1090">
        <v>3</v>
      </c>
    </row>
    <row r="1091" spans="1:45" customFormat="1" ht="12.75" customHeight="1" x14ac:dyDescent="0.2">
      <c r="A1091" s="69" t="str">
        <f t="shared" si="92"/>
        <v>19-38</v>
      </c>
      <c r="B1091" s="52">
        <v>38</v>
      </c>
      <c r="C1091" s="70">
        <v>4</v>
      </c>
      <c r="D1091" s="71" t="str">
        <f>IF(C1091=1,K!$D$1,IF(C1091=2,K!$D$2,IF(C1091=3,K!$D$3,IF(C1091=4,K!$D$4,IF(C1091=5,K!$D$5,IF(C1091=6,K!$D$6,IF(C1091=7,K!$D$7,IF(C1091=8,K!$D$8))))))))</f>
        <v>Polder</v>
      </c>
      <c r="E1091" s="72" t="s">
        <v>333</v>
      </c>
      <c r="F1091" s="73" t="str">
        <f>LOOKUP(E1091,K!$A$1:$B$19)</f>
        <v>Ülenurme vald</v>
      </c>
      <c r="G1091" s="74" t="str">
        <f t="shared" si="93"/>
        <v>PP-1037</v>
      </c>
      <c r="H1091" s="72" t="s">
        <v>11</v>
      </c>
      <c r="I1091" s="70">
        <v>1037</v>
      </c>
      <c r="J1091" s="75" t="s">
        <v>5325</v>
      </c>
      <c r="K1091" s="75" t="s">
        <v>5097</v>
      </c>
      <c r="L1091" s="90" t="str">
        <f t="shared" si="95"/>
        <v>19</v>
      </c>
      <c r="M1091" s="52">
        <v>1973</v>
      </c>
      <c r="N1091" s="52">
        <v>26</v>
      </c>
      <c r="P1091" s="52"/>
      <c r="Q1091" s="52"/>
      <c r="R1091" s="52"/>
      <c r="S1091" s="52"/>
      <c r="T1091" s="52"/>
      <c r="U1091" s="52"/>
      <c r="V1091" s="52"/>
      <c r="W1091" s="52"/>
      <c r="X1091" s="52"/>
      <c r="Y1091" s="52"/>
      <c r="Z1091" s="52"/>
      <c r="AA1091" s="52"/>
      <c r="AB1091" s="52"/>
      <c r="AC1091" s="52"/>
      <c r="AD1091" s="52"/>
      <c r="AE1091" s="52"/>
      <c r="AF1091" s="52"/>
      <c r="AG1091" s="52"/>
      <c r="AH1091" s="52"/>
      <c r="AI1091" s="52"/>
      <c r="AJ1091" s="52"/>
      <c r="AK1091" s="52"/>
      <c r="AL1091" s="52"/>
      <c r="AM1091" s="52"/>
      <c r="AN1091" s="52"/>
      <c r="AO1091" s="52"/>
      <c r="AP1091" s="52"/>
      <c r="AQ1091" s="52"/>
      <c r="AR1091" s="52"/>
      <c r="AS1091" s="52"/>
    </row>
    <row r="1092" spans="1:45" customFormat="1" ht="25.5" customHeight="1" x14ac:dyDescent="0.2">
      <c r="A1092" s="69" t="str">
        <f t="shared" si="92"/>
        <v>19-38</v>
      </c>
      <c r="B1092" s="52">
        <v>38</v>
      </c>
      <c r="C1092" s="70">
        <v>4</v>
      </c>
      <c r="D1092" s="71" t="str">
        <f>IF(C1092=1,K!$D$1,IF(C1092=2,K!$D$2,IF(C1092=3,K!$D$3,IF(C1092=4,K!$D$4,IF(C1092=5,K!$D$5,IF(C1092=6,K!$D$6,IF(C1092=7,K!$D$7,IF(C1092=8,K!$D$8))))))))</f>
        <v>Polder</v>
      </c>
      <c r="E1092" s="72" t="s">
        <v>333</v>
      </c>
      <c r="F1092" s="73" t="str">
        <f>LOOKUP(E1092,K!$A$1:$B$19)</f>
        <v>Ülenurme vald</v>
      </c>
      <c r="G1092" s="74" t="str">
        <f t="shared" si="93"/>
        <v>PP-1148</v>
      </c>
      <c r="H1092" s="72" t="s">
        <v>11</v>
      </c>
      <c r="I1092" s="70">
        <v>1148</v>
      </c>
      <c r="J1092" s="75" t="s">
        <v>1276</v>
      </c>
      <c r="K1092" s="75" t="s">
        <v>5097</v>
      </c>
      <c r="L1092" s="90" t="str">
        <f t="shared" si="95"/>
        <v>19</v>
      </c>
      <c r="M1092" s="52">
        <v>1975</v>
      </c>
      <c r="N1092" s="52">
        <v>13</v>
      </c>
      <c r="P1092" s="52"/>
      <c r="Q1092" s="52"/>
      <c r="R1092" s="52"/>
      <c r="S1092" s="52"/>
      <c r="T1092" s="52"/>
      <c r="U1092" s="52"/>
      <c r="V1092" s="52"/>
      <c r="W1092" s="52"/>
      <c r="X1092" s="52"/>
      <c r="Y1092" s="52"/>
      <c r="Z1092" s="52"/>
      <c r="AA1092" s="52"/>
      <c r="AB1092" s="52"/>
      <c r="AC1092" s="52"/>
      <c r="AD1092" s="52"/>
      <c r="AE1092" s="52"/>
      <c r="AF1092" s="52"/>
      <c r="AG1092" s="52"/>
      <c r="AH1092" s="52"/>
      <c r="AI1092" s="52"/>
      <c r="AJ1092" s="52"/>
      <c r="AK1092" s="52"/>
      <c r="AL1092" s="52"/>
      <c r="AM1092" s="52"/>
      <c r="AN1092" s="52"/>
      <c r="AO1092" s="52"/>
      <c r="AP1092" s="52"/>
      <c r="AQ1092" s="52"/>
      <c r="AR1092" s="52"/>
      <c r="AS1092" s="52"/>
    </row>
    <row r="1093" spans="1:45" customFormat="1" ht="12.75" customHeight="1" x14ac:dyDescent="0.2">
      <c r="A1093" s="69" t="str">
        <f t="shared" si="92"/>
        <v>19-38</v>
      </c>
      <c r="B1093" s="52">
        <v>38</v>
      </c>
      <c r="C1093" s="76">
        <v>4</v>
      </c>
      <c r="D1093" s="71" t="str">
        <f>IF(C1093=1,K!$D$1,IF(C1093=2,K!$D$2,IF(C1093=3,K!$D$3,IF(C1093=4,K!$D$4,IF(C1093=5,K!$D$5,IF(C1093=6,K!$D$6,IF(C1093=7,K!$D$7,IF(C1093=8,K!$D$8))))))))</f>
        <v>Polder</v>
      </c>
      <c r="E1093" s="72" t="s">
        <v>333</v>
      </c>
      <c r="F1093" s="73" t="str">
        <f>LOOKUP(E1093,K!$A$1:$B$19)</f>
        <v>Ülenurme vald</v>
      </c>
      <c r="G1093" s="74" t="str">
        <f t="shared" si="93"/>
        <v>PP-1148A</v>
      </c>
      <c r="H1093" s="72" t="s">
        <v>11</v>
      </c>
      <c r="I1093" s="70" t="s">
        <v>5329</v>
      </c>
      <c r="J1093" s="75" t="s">
        <v>5330</v>
      </c>
      <c r="K1093" s="75" t="s">
        <v>5334</v>
      </c>
      <c r="L1093" s="90" t="str">
        <f t="shared" si="95"/>
        <v>19</v>
      </c>
      <c r="M1093" s="52">
        <v>1978</v>
      </c>
      <c r="N1093" s="52">
        <v>14</v>
      </c>
      <c r="P1093" s="52"/>
      <c r="Q1093" s="52"/>
      <c r="R1093" s="52"/>
      <c r="S1093" s="52"/>
      <c r="T1093" s="52"/>
      <c r="U1093" s="52"/>
      <c r="V1093" s="52"/>
      <c r="W1093" s="52"/>
      <c r="X1093" s="52"/>
      <c r="Y1093" s="52"/>
      <c r="Z1093" s="52"/>
      <c r="AA1093" s="52"/>
      <c r="AB1093" s="52"/>
      <c r="AC1093" s="52"/>
      <c r="AD1093" s="52"/>
      <c r="AE1093" s="52"/>
      <c r="AF1093" s="52"/>
      <c r="AG1093" s="52"/>
      <c r="AH1093" s="52"/>
      <c r="AI1093" s="52"/>
      <c r="AJ1093" s="52"/>
      <c r="AK1093" s="52"/>
      <c r="AL1093" s="52"/>
      <c r="AM1093" s="52"/>
      <c r="AN1093" s="52"/>
      <c r="AO1093" s="52"/>
      <c r="AP1093" s="52"/>
      <c r="AQ1093" s="52"/>
      <c r="AR1093" s="52"/>
      <c r="AS1093" s="52"/>
    </row>
    <row r="1094" spans="1:45" customFormat="1" ht="12.75" customHeight="1" x14ac:dyDescent="0.2">
      <c r="A1094" s="24" t="str">
        <f t="shared" si="92"/>
        <v>14-38</v>
      </c>
      <c r="B1094">
        <v>38</v>
      </c>
      <c r="C1094" s="14">
        <v>2</v>
      </c>
      <c r="D1094" s="71" t="str">
        <f>IF(C1094=1,K!$D$1,IF(C1094=2,K!$D$2,IF(C1094=3,K!$D$3,IF(C1094=4,K!$D$4,IF(C1094=5,K!$D$5,IF(C1094=6,K!$D$6,IF(C1094=7,K!$D$7,IF(C1094=8,K!$D$8))))))))</f>
        <v xml:space="preserve">Maaparanduse rek </v>
      </c>
      <c r="E1094" s="12" t="s">
        <v>328</v>
      </c>
      <c r="F1094" s="18" t="str">
        <f>LOOKUP(E1094,K!$A$1:$B$19)</f>
        <v>Rõngu vald</v>
      </c>
      <c r="G1094" s="16" t="str">
        <f t="shared" si="93"/>
        <v>MV-1644</v>
      </c>
      <c r="H1094" s="12" t="s">
        <v>32</v>
      </c>
      <c r="I1094" s="14">
        <v>1644</v>
      </c>
      <c r="J1094" s="1" t="s">
        <v>4591</v>
      </c>
      <c r="K1094" s="1" t="s">
        <v>4589</v>
      </c>
      <c r="L1094" s="91" t="str">
        <f t="shared" si="95"/>
        <v>14</v>
      </c>
      <c r="M1094">
        <v>1985</v>
      </c>
      <c r="N1094">
        <v>1</v>
      </c>
    </row>
    <row r="1095" spans="1:45" customFormat="1" ht="12.75" customHeight="1" x14ac:dyDescent="0.2">
      <c r="A1095" s="24" t="str">
        <f t="shared" si="92"/>
        <v>14-38</v>
      </c>
      <c r="B1095">
        <v>38</v>
      </c>
      <c r="C1095" s="14">
        <v>1</v>
      </c>
      <c r="D1095" s="71" t="str">
        <f>IF(C1095=1,K!$D$1,IF(C1095=2,K!$D$2,IF(C1095=3,K!$D$3,IF(C1095=4,K!$D$4,IF(C1095=5,K!$D$5,IF(C1095=6,K!$D$6,IF(C1095=7,K!$D$7,IF(C1095=8,K!$D$8))))))))</f>
        <v>Maaparandus</v>
      </c>
      <c r="E1095" s="12" t="s">
        <v>328</v>
      </c>
      <c r="F1095" s="18" t="str">
        <f>LOOKUP(E1095,K!$A$1:$B$19)</f>
        <v>Rõngu vald</v>
      </c>
      <c r="G1095" s="16" t="str">
        <f t="shared" si="93"/>
        <v>MV-1093</v>
      </c>
      <c r="H1095" s="12" t="s">
        <v>32</v>
      </c>
      <c r="I1095" s="14">
        <v>1093</v>
      </c>
      <c r="J1095" s="1" t="s">
        <v>4588</v>
      </c>
      <c r="K1095" s="1" t="s">
        <v>4589</v>
      </c>
      <c r="L1095" s="91" t="str">
        <f t="shared" si="95"/>
        <v>14</v>
      </c>
      <c r="M1095">
        <v>1974</v>
      </c>
      <c r="N1095">
        <v>6</v>
      </c>
    </row>
    <row r="1096" spans="1:45" customFormat="1" ht="25.5" customHeight="1" x14ac:dyDescent="0.2">
      <c r="A1096" s="24" t="str">
        <f t="shared" si="92"/>
        <v>06-38</v>
      </c>
      <c r="B1096">
        <v>38</v>
      </c>
      <c r="C1096" s="9">
        <v>2</v>
      </c>
      <c r="D1096" s="71" t="str">
        <f>IF(C1096=1,K!$D$1,IF(C1096=2,K!$D$2,IF(C1096=3,K!$D$3,IF(C1096=4,K!$D$4,IF(C1096=5,K!$D$5,IF(C1096=6,K!$D$6,IF(C1096=7,K!$D$7,IF(C1096=8,K!$D$8))))))))</f>
        <v xml:space="preserve">Maaparanduse rek </v>
      </c>
      <c r="E1096" s="12" t="s">
        <v>320</v>
      </c>
      <c r="F1096" s="18" t="str">
        <f>LOOKUP(E1096,K!$A$1:$B$19)</f>
        <v>Luunja vald</v>
      </c>
      <c r="G1096" s="16" t="str">
        <f t="shared" si="93"/>
        <v>-8792</v>
      </c>
      <c r="H1096" s="12"/>
      <c r="I1096" s="14" t="s">
        <v>3260</v>
      </c>
      <c r="J1096" s="1" t="s">
        <v>3261</v>
      </c>
      <c r="K1096" s="1"/>
      <c r="L1096" s="91" t="str">
        <f t="shared" si="95"/>
        <v>06</v>
      </c>
      <c r="M1096">
        <v>1978</v>
      </c>
      <c r="N1096">
        <v>5</v>
      </c>
    </row>
    <row r="1097" spans="1:45" customFormat="1" ht="25.5" customHeight="1" x14ac:dyDescent="0.2">
      <c r="A1097" s="24" t="str">
        <f t="shared" si="92"/>
        <v>09-38</v>
      </c>
      <c r="B1097">
        <v>38</v>
      </c>
      <c r="C1097" s="9">
        <v>1</v>
      </c>
      <c r="D1097" s="71" t="str">
        <f>IF(C1097=1,K!$D$1,IF(C1097=2,K!$D$2,IF(C1097=3,K!$D$3,IF(C1097=4,K!$D$4,IF(C1097=5,K!$D$5,IF(C1097=6,K!$D$6,IF(C1097=7,K!$D$7,IF(C1097=8,K!$D$8))))))))</f>
        <v>Maaparandus</v>
      </c>
      <c r="E1097" s="27" t="s">
        <v>323</v>
      </c>
      <c r="F1097" s="18" t="str">
        <f>LOOKUP(E1097,K!$A$1:$B$19)</f>
        <v>Nõo vald</v>
      </c>
      <c r="G1097" s="16" t="str">
        <f t="shared" si="93"/>
        <v>MV-245</v>
      </c>
      <c r="H1097" s="27" t="s">
        <v>32</v>
      </c>
      <c r="I1097" s="133" t="s">
        <v>4497</v>
      </c>
      <c r="J1097" s="26" t="s">
        <v>4498</v>
      </c>
      <c r="K1097" s="26" t="s">
        <v>4493</v>
      </c>
      <c r="L1097" s="91" t="str">
        <f t="shared" si="95"/>
        <v>09</v>
      </c>
      <c r="M1097">
        <v>1961</v>
      </c>
      <c r="N1097">
        <v>2</v>
      </c>
    </row>
    <row r="1098" spans="1:45" customFormat="1" ht="25.5" customHeight="1" x14ac:dyDescent="0.2">
      <c r="A1098" s="24" t="str">
        <f t="shared" si="92"/>
        <v>09-38</v>
      </c>
      <c r="B1098">
        <v>38</v>
      </c>
      <c r="C1098" s="9">
        <v>5</v>
      </c>
      <c r="D1098" s="71" t="str">
        <f>IF(C1098=1,K!$D$1,IF(C1098=2,K!$D$2,IF(C1098=3,K!$D$3,IF(C1098=4,K!$D$4,IF(C1098=5,K!$D$5,IF(C1098=6,K!$D$6,IF(C1098=7,K!$D$7,IF(C1098=8,K!$D$8))))))))</f>
        <v>Muud maap.ehit.projektid</v>
      </c>
      <c r="E1098" s="27" t="s">
        <v>323</v>
      </c>
      <c r="F1098" s="18" t="str">
        <f>LOOKUP(E1098,K!$A$1:$B$19)</f>
        <v>Nõo vald</v>
      </c>
      <c r="G1098" s="16" t="str">
        <f t="shared" si="93"/>
        <v>MS-61</v>
      </c>
      <c r="H1098" s="27" t="s">
        <v>1650</v>
      </c>
      <c r="I1098" s="133" t="s">
        <v>4500</v>
      </c>
      <c r="J1098" s="26" t="s">
        <v>4501</v>
      </c>
      <c r="K1098" s="26" t="s">
        <v>4493</v>
      </c>
      <c r="L1098" s="91" t="str">
        <f t="shared" si="95"/>
        <v>09</v>
      </c>
      <c r="M1098">
        <v>1980</v>
      </c>
      <c r="N1098">
        <v>3</v>
      </c>
    </row>
    <row r="1099" spans="1:45" customFormat="1" ht="12.75" customHeight="1" x14ac:dyDescent="0.2">
      <c r="A1099" s="24" t="str">
        <f t="shared" si="92"/>
        <v>09-38</v>
      </c>
      <c r="B1099">
        <v>38</v>
      </c>
      <c r="C1099" s="9">
        <v>2</v>
      </c>
      <c r="D1099" s="71" t="str">
        <f>IF(C1099=1,K!$D$1,IF(C1099=2,K!$D$2,IF(C1099=3,K!$D$3,IF(C1099=4,K!$D$4,IF(C1099=5,K!$D$5,IF(C1099=6,K!$D$6,IF(C1099=7,K!$D$7,IF(C1099=8,K!$D$8))))))))</f>
        <v xml:space="preserve">Maaparanduse rek </v>
      </c>
      <c r="E1099" s="27" t="s">
        <v>323</v>
      </c>
      <c r="F1099" s="18" t="str">
        <f>LOOKUP(E1099,K!$A$1:$B$19)</f>
        <v>Nõo vald</v>
      </c>
      <c r="G1099" s="16" t="str">
        <f t="shared" si="93"/>
        <v>KR-84</v>
      </c>
      <c r="H1099" s="27" t="s">
        <v>37</v>
      </c>
      <c r="I1099" s="133" t="s">
        <v>4503</v>
      </c>
      <c r="J1099" s="26" t="s">
        <v>4504</v>
      </c>
      <c r="K1099" s="26" t="s">
        <v>4493</v>
      </c>
      <c r="L1099" s="91" t="str">
        <f t="shared" si="95"/>
        <v>09</v>
      </c>
      <c r="M1099">
        <v>1972</v>
      </c>
      <c r="N1099">
        <v>2</v>
      </c>
    </row>
    <row r="1100" spans="1:45" customFormat="1" ht="12.75" customHeight="1" x14ac:dyDescent="0.2">
      <c r="A1100" s="24" t="str">
        <f t="shared" si="92"/>
        <v>09-38</v>
      </c>
      <c r="B1100">
        <v>38</v>
      </c>
      <c r="C1100" s="9">
        <v>1</v>
      </c>
      <c r="D1100" s="71" t="str">
        <f>IF(C1100=1,K!$D$1,IF(C1100=2,K!$D$2,IF(C1100=3,K!$D$3,IF(C1100=4,K!$D$4,IF(C1100=5,K!$D$5,IF(C1100=6,K!$D$6,IF(C1100=7,K!$D$7,IF(C1100=8,K!$D$8))))))))</f>
        <v>Maaparandus</v>
      </c>
      <c r="E1100" s="27" t="s">
        <v>323</v>
      </c>
      <c r="F1100" s="18" t="str">
        <f>LOOKUP(E1100,K!$A$1:$B$19)</f>
        <v>Nõo vald</v>
      </c>
      <c r="G1100" s="16" t="str">
        <f t="shared" si="93"/>
        <v>PP-163</v>
      </c>
      <c r="H1100" s="27" t="s">
        <v>11</v>
      </c>
      <c r="I1100" s="133" t="s">
        <v>2379</v>
      </c>
      <c r="J1100" s="26" t="s">
        <v>4505</v>
      </c>
      <c r="K1100" s="26" t="s">
        <v>4493</v>
      </c>
      <c r="L1100" s="91" t="str">
        <f t="shared" si="95"/>
        <v>09</v>
      </c>
      <c r="M1100">
        <v>1959</v>
      </c>
      <c r="N1100">
        <v>11</v>
      </c>
    </row>
    <row r="1101" spans="1:45" customFormat="1" ht="12.75" customHeight="1" x14ac:dyDescent="0.2">
      <c r="A1101" s="69" t="str">
        <f t="shared" si="92"/>
        <v>19-38</v>
      </c>
      <c r="B1101" s="52">
        <v>38</v>
      </c>
      <c r="C1101" s="76">
        <v>4</v>
      </c>
      <c r="D1101" s="71" t="str">
        <f>IF(C1101=1,K!$D$1,IF(C1101=2,K!$D$2,IF(C1101=3,K!$D$3,IF(C1101=4,K!$D$4,IF(C1101=5,K!$D$5,IF(C1101=6,K!$D$6,IF(C1101=7,K!$D$7,IF(C1101=8,K!$D$8))))))))</f>
        <v>Polder</v>
      </c>
      <c r="E1101" s="72" t="s">
        <v>333</v>
      </c>
      <c r="F1101" s="73" t="str">
        <f>LOOKUP(E1101,K!$A$1:$B$19)</f>
        <v>Ülenurme vald</v>
      </c>
      <c r="G1101" s="74" t="str">
        <f t="shared" si="93"/>
        <v>PP-1147A</v>
      </c>
      <c r="H1101" s="72" t="s">
        <v>11</v>
      </c>
      <c r="I1101" s="70" t="s">
        <v>5332</v>
      </c>
      <c r="J1101" s="75" t="s">
        <v>5333</v>
      </c>
      <c r="K1101" s="75" t="s">
        <v>5334</v>
      </c>
      <c r="L1101" s="90" t="str">
        <f t="shared" si="95"/>
        <v>19</v>
      </c>
      <c r="M1101" s="52">
        <v>1978</v>
      </c>
      <c r="N1101" s="52">
        <v>7</v>
      </c>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2"/>
      <c r="AR1101" s="52"/>
      <c r="AS1101" s="52"/>
    </row>
    <row r="1102" spans="1:45" customFormat="1" ht="12.75" customHeight="1" x14ac:dyDescent="0.2">
      <c r="A1102" s="69" t="str">
        <f t="shared" si="92"/>
        <v>19-38</v>
      </c>
      <c r="B1102" s="52">
        <v>38</v>
      </c>
      <c r="C1102" s="76">
        <v>7</v>
      </c>
      <c r="D1102" s="71" t="str">
        <f>IF(C1102=1,K!$D$1,IF(C1102=2,K!$D$2,IF(C1102=3,K!$D$3,IF(C1102=4,K!$D$4,IF(C1102=5,K!$D$5,IF(C1102=6,K!$D$6,IF(C1102=7,K!$D$7,IF(C1102=8,K!$D$8))))))))</f>
        <v>Ehitusgeoloogia aruanne</v>
      </c>
      <c r="E1102" s="72" t="s">
        <v>333</v>
      </c>
      <c r="F1102" s="73" t="str">
        <f>LOOKUP(E1102,K!$A$1:$B$19)</f>
        <v>Ülenurme vald</v>
      </c>
      <c r="G1102" s="74" t="str">
        <f t="shared" si="93"/>
        <v>PP-1147</v>
      </c>
      <c r="H1102" s="72" t="s">
        <v>11</v>
      </c>
      <c r="I1102" s="70" t="s">
        <v>5327</v>
      </c>
      <c r="J1102" s="75" t="s">
        <v>5328</v>
      </c>
      <c r="K1102" s="75" t="s">
        <v>5334</v>
      </c>
      <c r="L1102" s="90" t="str">
        <f t="shared" si="95"/>
        <v>19</v>
      </c>
      <c r="M1102" s="52">
        <v>1975</v>
      </c>
      <c r="N1102" s="52">
        <v>3</v>
      </c>
      <c r="P1102" s="52"/>
      <c r="Q1102" s="52"/>
      <c r="R1102" s="52"/>
      <c r="S1102" s="52"/>
      <c r="T1102" s="52"/>
      <c r="U1102" s="52"/>
      <c r="V1102" s="52"/>
      <c r="W1102" s="52"/>
      <c r="X1102" s="52"/>
      <c r="Y1102" s="52"/>
      <c r="Z1102" s="52"/>
      <c r="AA1102" s="52"/>
      <c r="AB1102" s="52"/>
      <c r="AC1102" s="52"/>
      <c r="AD1102" s="52"/>
      <c r="AE1102" s="52"/>
      <c r="AF1102" s="52"/>
      <c r="AG1102" s="52"/>
      <c r="AH1102" s="52"/>
      <c r="AI1102" s="52"/>
      <c r="AJ1102" s="52"/>
      <c r="AK1102" s="52"/>
      <c r="AL1102" s="52"/>
      <c r="AM1102" s="52"/>
      <c r="AN1102" s="52"/>
      <c r="AO1102" s="52"/>
      <c r="AP1102" s="52"/>
      <c r="AQ1102" s="52"/>
      <c r="AR1102" s="52"/>
      <c r="AS1102" s="52"/>
    </row>
    <row r="1103" spans="1:45" customFormat="1" ht="12.75" customHeight="1" x14ac:dyDescent="0.2">
      <c r="A1103" s="24" t="str">
        <f t="shared" si="92"/>
        <v>15-38</v>
      </c>
      <c r="B1103">
        <v>38</v>
      </c>
      <c r="C1103" s="14">
        <v>6</v>
      </c>
      <c r="D1103" s="71" t="str">
        <f>IF(C1103=1,K!$D$1,IF(C1103=2,K!$D$2,IF(C1103=3,K!$D$3,IF(C1103=4,K!$D$4,IF(C1103=5,K!$D$5,IF(C1103=6,K!$D$6,IF(C1103=7,K!$D$7,IF(C1103=8,K!$D$8))))))))</f>
        <v>Kultuurtehnikaprojektid</v>
      </c>
      <c r="E1103" s="12" t="s">
        <v>329</v>
      </c>
      <c r="F1103" s="18" t="str">
        <f>LOOKUP(E1103,K!$A$1:$B$19)</f>
        <v>Tartu vald</v>
      </c>
      <c r="G1103" s="16" t="str">
        <f t="shared" si="93"/>
        <v>MV-818</v>
      </c>
      <c r="H1103" s="12" t="s">
        <v>32</v>
      </c>
      <c r="I1103" s="14">
        <v>818</v>
      </c>
      <c r="J1103" s="1" t="s">
        <v>6282</v>
      </c>
      <c r="K1103" s="1" t="s">
        <v>6277</v>
      </c>
      <c r="L1103" s="91" t="str">
        <f t="shared" si="95"/>
        <v>15</v>
      </c>
      <c r="M1103">
        <v>1971</v>
      </c>
      <c r="N1103">
        <v>1</v>
      </c>
      <c r="P1103">
        <v>69176</v>
      </c>
    </row>
    <row r="1104" spans="1:45" customFormat="1" ht="12.75" customHeight="1" x14ac:dyDescent="0.2">
      <c r="A1104" s="24" t="str">
        <f t="shared" ref="A1104:A1167" si="96">CONCATENATE(E1104,"-",B1104)</f>
        <v>15-38</v>
      </c>
      <c r="B1104">
        <v>38</v>
      </c>
      <c r="C1104" s="14">
        <v>2</v>
      </c>
      <c r="D1104" s="71" t="str">
        <f>IF(C1104=1,K!$D$1,IF(C1104=2,K!$D$2,IF(C1104=3,K!$D$3,IF(C1104=4,K!$D$4,IF(C1104=5,K!$D$5,IF(C1104=6,K!$D$6,IF(C1104=7,K!$D$7,IF(C1104=8,K!$D$8))))))))</f>
        <v xml:space="preserve">Maaparanduse rek </v>
      </c>
      <c r="E1104" s="12" t="s">
        <v>329</v>
      </c>
      <c r="F1104" s="18" t="str">
        <f>LOOKUP(E1104,K!$A$1:$B$19)</f>
        <v>Tartu vald</v>
      </c>
      <c r="G1104" s="16" t="str">
        <f t="shared" ref="G1104:G1167" si="97">CONCATENATE(H1104,"-",I1104)</f>
        <v>MV-1149</v>
      </c>
      <c r="H1104" s="12" t="s">
        <v>32</v>
      </c>
      <c r="I1104" s="14">
        <v>1149</v>
      </c>
      <c r="J1104" s="1" t="s">
        <v>6276</v>
      </c>
      <c r="K1104" s="1" t="s">
        <v>6277</v>
      </c>
      <c r="L1104" s="91" t="str">
        <f t="shared" si="95"/>
        <v>15</v>
      </c>
      <c r="M1104">
        <v>1975</v>
      </c>
      <c r="N1104">
        <v>3</v>
      </c>
      <c r="Q1104">
        <v>1</v>
      </c>
      <c r="R1104" t="s">
        <v>6278</v>
      </c>
    </row>
    <row r="1105" spans="1:45" customFormat="1" ht="12.75" customHeight="1" x14ac:dyDescent="0.2">
      <c r="A1105" s="24" t="str">
        <f t="shared" si="96"/>
        <v>15-38</v>
      </c>
      <c r="B1105">
        <v>38</v>
      </c>
      <c r="C1105" s="14">
        <v>1</v>
      </c>
      <c r="D1105" s="71" t="str">
        <f>IF(C1105=1,K!$D$1,IF(C1105=2,K!$D$2,IF(C1105=3,K!$D$3,IF(C1105=4,K!$D$4,IF(C1105=5,K!$D$5,IF(C1105=6,K!$D$6,IF(C1105=7,K!$D$7,IF(C1105=8,K!$D$8))))))))</f>
        <v>Maaparandus</v>
      </c>
      <c r="E1105" s="12" t="s">
        <v>329</v>
      </c>
      <c r="F1105" s="18" t="str">
        <f>LOOKUP(E1105,K!$A$1:$B$19)</f>
        <v>Tartu vald</v>
      </c>
      <c r="G1105" s="16" t="str">
        <f t="shared" si="97"/>
        <v>MV-241</v>
      </c>
      <c r="H1105" s="12" t="s">
        <v>32</v>
      </c>
      <c r="I1105" s="14">
        <v>241</v>
      </c>
      <c r="J1105" s="1" t="s">
        <v>6285</v>
      </c>
      <c r="K1105" s="1" t="s">
        <v>6277</v>
      </c>
      <c r="L1105" s="91" t="str">
        <f t="shared" si="95"/>
        <v>15</v>
      </c>
      <c r="M1105">
        <v>1961</v>
      </c>
      <c r="N1105">
        <v>4</v>
      </c>
      <c r="P1105">
        <v>241</v>
      </c>
    </row>
    <row r="1106" spans="1:45" customFormat="1" ht="12.75" customHeight="1" x14ac:dyDescent="0.2">
      <c r="A1106" s="69" t="str">
        <f t="shared" si="96"/>
        <v>15-38</v>
      </c>
      <c r="B1106">
        <v>38</v>
      </c>
      <c r="C1106" s="9">
        <v>2</v>
      </c>
      <c r="D1106" s="71" t="str">
        <f>IF(C1106=1,K!$D$1,IF(C1106=2,K!$D$2,IF(C1106=3,K!$D$3,IF(C1106=4,K!$D$4,IF(C1106=5,K!$D$5,IF(C1106=6,K!$D$6,IF(C1106=7,K!$D$7,IF(C1106=8,K!$D$8))))))))</f>
        <v xml:space="preserve">Maaparanduse rek </v>
      </c>
      <c r="E1106" s="12" t="s">
        <v>329</v>
      </c>
      <c r="F1106" s="18" t="str">
        <f>LOOKUP(E1106,K!$A$1:$B$19)</f>
        <v>Tartu vald</v>
      </c>
      <c r="G1106" s="74" t="str">
        <f t="shared" si="97"/>
        <v>KR-56</v>
      </c>
      <c r="H1106" s="12" t="s">
        <v>37</v>
      </c>
      <c r="I1106" s="14" t="s">
        <v>6226</v>
      </c>
      <c r="J1106" s="1" t="s">
        <v>6286</v>
      </c>
      <c r="K1106" s="1" t="s">
        <v>6277</v>
      </c>
      <c r="L1106" s="91" t="str">
        <f t="shared" si="95"/>
        <v>15</v>
      </c>
      <c r="M1106">
        <v>1968</v>
      </c>
      <c r="N1106">
        <v>1</v>
      </c>
    </row>
    <row r="1107" spans="1:45" customFormat="1" ht="12.75" customHeight="1" x14ac:dyDescent="0.2">
      <c r="A1107" s="24" t="str">
        <f t="shared" si="96"/>
        <v>14-39</v>
      </c>
      <c r="B1107">
        <v>39</v>
      </c>
      <c r="C1107" s="14">
        <v>1</v>
      </c>
      <c r="D1107" s="71" t="str">
        <f>IF(C1107=1,K!$D$1,IF(C1107=2,K!$D$2,IF(C1107=3,K!$D$3,IF(C1107=4,K!$D$4,IF(C1107=5,K!$D$5,IF(C1107=6,K!$D$6,IF(C1107=7,K!$D$7,IF(C1107=8,K!$D$8))))))))</f>
        <v>Maaparandus</v>
      </c>
      <c r="E1107" s="12" t="s">
        <v>328</v>
      </c>
      <c r="F1107" s="18" t="str">
        <f>LOOKUP(E1107,K!$A$1:$B$19)</f>
        <v>Rõngu vald</v>
      </c>
      <c r="G1107" s="16" t="str">
        <f t="shared" si="97"/>
        <v>PP-478</v>
      </c>
      <c r="H1107" s="12" t="s">
        <v>11</v>
      </c>
      <c r="I1107" s="14">
        <v>478</v>
      </c>
      <c r="J1107" s="1" t="s">
        <v>4597</v>
      </c>
      <c r="K1107" s="1" t="s">
        <v>4598</v>
      </c>
      <c r="L1107" s="91" t="str">
        <f t="shared" si="95"/>
        <v>14</v>
      </c>
      <c r="M1107">
        <v>1965</v>
      </c>
      <c r="N1107">
        <v>5</v>
      </c>
    </row>
    <row r="1108" spans="1:45" customFormat="1" ht="12.75" customHeight="1" x14ac:dyDescent="0.2">
      <c r="A1108" s="24" t="str">
        <f t="shared" si="96"/>
        <v>09-39</v>
      </c>
      <c r="B1108">
        <v>39</v>
      </c>
      <c r="C1108" s="9">
        <v>1</v>
      </c>
      <c r="D1108" s="71" t="str">
        <f>IF(C1108=1,K!$D$1,IF(C1108=2,K!$D$2,IF(C1108=3,K!$D$3,IF(C1108=4,K!$D$4,IF(C1108=5,K!$D$5,IF(C1108=6,K!$D$6,IF(C1108=7,K!$D$7,IF(C1108=8,K!$D$8))))))))</f>
        <v>Maaparandus</v>
      </c>
      <c r="E1108" s="27" t="s">
        <v>323</v>
      </c>
      <c r="F1108" s="18" t="str">
        <f>LOOKUP(E1108,K!$A$1:$B$19)</f>
        <v>Nõo vald</v>
      </c>
      <c r="G1108" s="16" t="str">
        <f t="shared" si="97"/>
        <v>PP-480</v>
      </c>
      <c r="H1108" s="27" t="s">
        <v>11</v>
      </c>
      <c r="I1108" s="133" t="s">
        <v>4510</v>
      </c>
      <c r="J1108" s="26" t="s">
        <v>4511</v>
      </c>
      <c r="K1108" s="26" t="s">
        <v>4507</v>
      </c>
      <c r="L1108" s="91" t="str">
        <f t="shared" si="95"/>
        <v>09</v>
      </c>
      <c r="M1108">
        <v>1965</v>
      </c>
      <c r="N1108">
        <v>9</v>
      </c>
    </row>
    <row r="1109" spans="1:45" customFormat="1" ht="12.75" customHeight="1" x14ac:dyDescent="0.2">
      <c r="A1109" s="24" t="str">
        <f t="shared" si="96"/>
        <v>15-39</v>
      </c>
      <c r="B1109">
        <v>39</v>
      </c>
      <c r="C1109" s="14">
        <v>1</v>
      </c>
      <c r="D1109" s="71" t="str">
        <f>IF(C1109=1,K!$D$1,IF(C1109=2,K!$D$2,IF(C1109=3,K!$D$3,IF(C1109=4,K!$D$4,IF(C1109=5,K!$D$5,IF(C1109=6,K!$D$6,IF(C1109=7,K!$D$7,IF(C1109=8,K!$D$8))))))))</f>
        <v>Maaparandus</v>
      </c>
      <c r="E1109" s="12" t="s">
        <v>329</v>
      </c>
      <c r="F1109" s="18" t="str">
        <f>LOOKUP(E1109,K!$A$1:$B$19)</f>
        <v>Tartu vald</v>
      </c>
      <c r="G1109" s="16" t="str">
        <f t="shared" si="97"/>
        <v>MV-433</v>
      </c>
      <c r="H1109" s="12" t="s">
        <v>32</v>
      </c>
      <c r="I1109" s="14">
        <v>433</v>
      </c>
      <c r="J1109" s="1" t="s">
        <v>6287</v>
      </c>
      <c r="K1109" s="1" t="s">
        <v>6277</v>
      </c>
      <c r="L1109" s="91" t="str">
        <f t="shared" si="95"/>
        <v>15</v>
      </c>
      <c r="M1109">
        <v>1965</v>
      </c>
      <c r="N1109">
        <v>5</v>
      </c>
      <c r="P1109" t="s">
        <v>6288</v>
      </c>
    </row>
    <row r="1110" spans="1:45" customFormat="1" ht="12.75" customHeight="1" x14ac:dyDescent="0.2">
      <c r="A1110" s="69" t="str">
        <f t="shared" si="96"/>
        <v>19-40</v>
      </c>
      <c r="B1110" s="52">
        <v>40</v>
      </c>
      <c r="C1110" s="76">
        <v>4</v>
      </c>
      <c r="D1110" s="71" t="str">
        <f>IF(C1110=1,K!$D$1,IF(C1110=2,K!$D$2,IF(C1110=3,K!$D$3,IF(C1110=4,K!$D$4,IF(C1110=5,K!$D$5,IF(C1110=6,K!$D$6,IF(C1110=7,K!$D$7,IF(C1110=8,K!$D$8))))))))</f>
        <v>Polder</v>
      </c>
      <c r="E1110" s="72" t="s">
        <v>333</v>
      </c>
      <c r="F1110" s="73" t="str">
        <f>LOOKUP(E1110,K!$A$1:$B$19)</f>
        <v>Ülenurme vald</v>
      </c>
      <c r="G1110" s="74" t="str">
        <f t="shared" si="97"/>
        <v>-59</v>
      </c>
      <c r="H1110" s="72"/>
      <c r="I1110" s="70" t="s">
        <v>4326</v>
      </c>
      <c r="J1110" s="75" t="s">
        <v>5366</v>
      </c>
      <c r="K1110" s="75" t="s">
        <v>5097</v>
      </c>
      <c r="L1110" s="90" t="str">
        <f t="shared" si="95"/>
        <v>19</v>
      </c>
      <c r="M1110" s="52">
        <v>1977</v>
      </c>
      <c r="N1110" s="52">
        <v>4</v>
      </c>
      <c r="P1110" s="52"/>
      <c r="Q1110" s="52"/>
      <c r="R1110" s="52"/>
      <c r="S1110" s="52"/>
      <c r="T1110" s="52"/>
      <c r="U1110" s="52"/>
      <c r="V1110" s="52"/>
      <c r="W1110" s="52"/>
      <c r="X1110" s="52"/>
      <c r="Y1110" s="52"/>
      <c r="Z1110" s="52"/>
      <c r="AA1110" s="52"/>
      <c r="AB1110" s="52"/>
      <c r="AC1110" s="52"/>
      <c r="AD1110" s="52"/>
      <c r="AE1110" s="52"/>
      <c r="AF1110" s="52"/>
      <c r="AG1110" s="52"/>
      <c r="AH1110" s="52"/>
      <c r="AI1110" s="52"/>
      <c r="AJ1110" s="52"/>
      <c r="AK1110" s="52"/>
      <c r="AL1110" s="52"/>
      <c r="AM1110" s="52"/>
      <c r="AN1110" s="52"/>
      <c r="AO1110" s="52"/>
      <c r="AP1110" s="52"/>
      <c r="AQ1110" s="52"/>
      <c r="AR1110" s="52"/>
      <c r="AS1110" s="52"/>
    </row>
    <row r="1111" spans="1:45" customFormat="1" ht="12.75" customHeight="1" x14ac:dyDescent="0.2">
      <c r="A1111" s="24" t="str">
        <f t="shared" si="96"/>
        <v>14-40</v>
      </c>
      <c r="B1111">
        <v>40</v>
      </c>
      <c r="C1111" s="14">
        <v>1</v>
      </c>
      <c r="D1111" s="71" t="str">
        <f>IF(C1111=1,K!$D$1,IF(C1111=2,K!$D$2,IF(C1111=3,K!$D$3,IF(C1111=4,K!$D$4,IF(C1111=5,K!$D$5,IF(C1111=6,K!$D$6,IF(C1111=7,K!$D$7,IF(C1111=8,K!$D$8))))))))</f>
        <v>Maaparandus</v>
      </c>
      <c r="E1111" s="12" t="s">
        <v>328</v>
      </c>
      <c r="F1111" s="18" t="str">
        <f>LOOKUP(E1111,K!$A$1:$B$19)</f>
        <v>Rõngu vald</v>
      </c>
      <c r="G1111" s="16" t="str">
        <f t="shared" si="97"/>
        <v>PP-276</v>
      </c>
      <c r="H1111" s="12" t="s">
        <v>11</v>
      </c>
      <c r="I1111" s="14">
        <v>276</v>
      </c>
      <c r="J1111" s="1" t="s">
        <v>4601</v>
      </c>
      <c r="K1111" s="1" t="s">
        <v>4604</v>
      </c>
      <c r="L1111" s="91" t="str">
        <f t="shared" si="95"/>
        <v>14</v>
      </c>
      <c r="M1111">
        <v>1961</v>
      </c>
      <c r="N1111">
        <v>15</v>
      </c>
    </row>
    <row r="1112" spans="1:45" customFormat="1" ht="12.75" customHeight="1" x14ac:dyDescent="0.2">
      <c r="A1112" s="24" t="str">
        <f t="shared" si="96"/>
        <v>14-40</v>
      </c>
      <c r="B1112">
        <v>40</v>
      </c>
      <c r="C1112" s="14">
        <v>1</v>
      </c>
      <c r="D1112" s="71" t="str">
        <f>IF(C1112=1,K!$D$1,IF(C1112=2,K!$D$2,IF(C1112=3,K!$D$3,IF(C1112=4,K!$D$4,IF(C1112=5,K!$D$5,IF(C1112=6,K!$D$6,IF(C1112=7,K!$D$7,IF(C1112=8,K!$D$8))))))))</f>
        <v>Maaparandus</v>
      </c>
      <c r="E1112" s="12" t="s">
        <v>328</v>
      </c>
      <c r="F1112" s="18" t="str">
        <f>LOOKUP(E1112,K!$A$1:$B$19)</f>
        <v>Rõngu vald</v>
      </c>
      <c r="G1112" s="16" t="str">
        <f t="shared" si="97"/>
        <v>PP-369</v>
      </c>
      <c r="H1112" s="12" t="s">
        <v>11</v>
      </c>
      <c r="I1112" s="14">
        <v>369</v>
      </c>
      <c r="J1112" s="1" t="s">
        <v>4603</v>
      </c>
      <c r="K1112" s="1" t="s">
        <v>4604</v>
      </c>
      <c r="L1112" s="91" t="str">
        <f t="shared" si="95"/>
        <v>14</v>
      </c>
      <c r="M1112">
        <v>1963</v>
      </c>
      <c r="N1112">
        <v>5</v>
      </c>
    </row>
    <row r="1113" spans="1:45" customFormat="1" ht="12.75" customHeight="1" x14ac:dyDescent="0.2">
      <c r="A1113" s="24" t="str">
        <f t="shared" si="96"/>
        <v>14-40</v>
      </c>
      <c r="B1113">
        <v>40</v>
      </c>
      <c r="C1113" s="14">
        <v>6</v>
      </c>
      <c r="D1113" s="71" t="str">
        <f>IF(C1113=1,K!$D$1,IF(C1113=2,K!$D$2,IF(C1113=3,K!$D$3,IF(C1113=4,K!$D$4,IF(C1113=5,K!$D$5,IF(C1113=6,K!$D$6,IF(C1113=7,K!$D$7,IF(C1113=8,K!$D$8))))))))</f>
        <v>Kultuurtehnikaprojektid</v>
      </c>
      <c r="E1113" s="12" t="s">
        <v>328</v>
      </c>
      <c r="F1113" s="18" t="str">
        <f>LOOKUP(E1113,K!$A$1:$B$19)</f>
        <v>Rõngu vald</v>
      </c>
      <c r="G1113" s="16" t="str">
        <f t="shared" si="97"/>
        <v>MV-1650</v>
      </c>
      <c r="H1113" s="12" t="s">
        <v>32</v>
      </c>
      <c r="I1113" s="14">
        <v>1650</v>
      </c>
      <c r="J1113" s="1" t="s">
        <v>4606</v>
      </c>
      <c r="K1113" s="1" t="s">
        <v>4604</v>
      </c>
      <c r="L1113" s="91" t="str">
        <f t="shared" si="95"/>
        <v>14</v>
      </c>
      <c r="M1113">
        <v>1986</v>
      </c>
      <c r="N1113">
        <v>1</v>
      </c>
    </row>
    <row r="1114" spans="1:45" customFormat="1" ht="12.75" customHeight="1" x14ac:dyDescent="0.2">
      <c r="A1114" s="69" t="str">
        <f t="shared" si="96"/>
        <v>19-40</v>
      </c>
      <c r="B1114" s="52">
        <v>40</v>
      </c>
      <c r="C1114" s="70">
        <v>4</v>
      </c>
      <c r="D1114" s="71" t="str">
        <f>IF(C1114=1,K!$D$1,IF(C1114=2,K!$D$2,IF(C1114=3,K!$D$3,IF(C1114=4,K!$D$4,IF(C1114=5,K!$D$5,IF(C1114=6,K!$D$6,IF(C1114=7,K!$D$7,IF(C1114=8,K!$D$8))))))))</f>
        <v>Polder</v>
      </c>
      <c r="E1114" s="72" t="s">
        <v>333</v>
      </c>
      <c r="F1114" s="73" t="str">
        <f>LOOKUP(E1114,K!$A$1:$B$19)</f>
        <v>Ülenurme vald</v>
      </c>
      <c r="G1114" s="74" t="str">
        <f t="shared" si="97"/>
        <v>PP-1147</v>
      </c>
      <c r="H1114" s="72" t="s">
        <v>11</v>
      </c>
      <c r="I1114" s="70">
        <v>1147</v>
      </c>
      <c r="J1114" s="75" t="s">
        <v>5335</v>
      </c>
      <c r="K1114" s="75" t="s">
        <v>5097</v>
      </c>
      <c r="L1114" s="90" t="str">
        <f t="shared" si="95"/>
        <v>19</v>
      </c>
      <c r="M1114" s="52">
        <v>1975</v>
      </c>
      <c r="N1114" s="52">
        <v>31</v>
      </c>
      <c r="P1114" s="52"/>
      <c r="Q1114" s="52"/>
      <c r="R1114" s="52"/>
      <c r="S1114" s="52"/>
      <c r="T1114" s="52"/>
      <c r="U1114" s="52"/>
      <c r="V1114" s="52"/>
      <c r="W1114" s="52"/>
      <c r="X1114" s="52"/>
      <c r="Y1114" s="52"/>
      <c r="Z1114" s="52"/>
      <c r="AA1114" s="52"/>
      <c r="AB1114" s="52"/>
      <c r="AC1114" s="52"/>
      <c r="AD1114" s="52"/>
      <c r="AE1114" s="52"/>
      <c r="AF1114" s="52"/>
      <c r="AG1114" s="52"/>
      <c r="AH1114" s="52"/>
      <c r="AI1114" s="52"/>
      <c r="AJ1114" s="52"/>
      <c r="AK1114" s="52"/>
      <c r="AL1114" s="52"/>
      <c r="AM1114" s="52"/>
      <c r="AN1114" s="52"/>
      <c r="AO1114" s="52"/>
      <c r="AP1114" s="52"/>
      <c r="AQ1114" s="52"/>
      <c r="AR1114" s="52"/>
      <c r="AS1114" s="52"/>
    </row>
    <row r="1115" spans="1:45" customFormat="1" ht="12.75" customHeight="1" x14ac:dyDescent="0.2">
      <c r="A1115" s="69" t="str">
        <f t="shared" si="96"/>
        <v>19-40</v>
      </c>
      <c r="B1115" s="52">
        <v>40</v>
      </c>
      <c r="C1115" s="76">
        <v>4</v>
      </c>
      <c r="D1115" s="71" t="str">
        <f>IF(C1115=1,K!$D$1,IF(C1115=2,K!$D$2,IF(C1115=3,K!$D$3,IF(C1115=4,K!$D$4,IF(C1115=5,K!$D$5,IF(C1115=6,K!$D$6,IF(C1115=7,K!$D$7,IF(C1115=8,K!$D$8))))))))</f>
        <v>Polder</v>
      </c>
      <c r="E1115" s="72" t="s">
        <v>333</v>
      </c>
      <c r="F1115" s="73" t="str">
        <f>LOOKUP(E1115,K!$A$1:$B$19)</f>
        <v>Ülenurme vald</v>
      </c>
      <c r="G1115" s="74" t="str">
        <f t="shared" si="97"/>
        <v>-58</v>
      </c>
      <c r="H1115" s="72"/>
      <c r="I1115" s="70" t="s">
        <v>3698</v>
      </c>
      <c r="J1115" s="75" t="s">
        <v>5343</v>
      </c>
      <c r="K1115" s="75" t="s">
        <v>5097</v>
      </c>
      <c r="L1115" s="90" t="str">
        <f t="shared" si="95"/>
        <v>19</v>
      </c>
      <c r="M1115" s="52">
        <v>1976</v>
      </c>
      <c r="N1115" s="52">
        <v>2</v>
      </c>
      <c r="P1115" s="52"/>
      <c r="Q1115" s="52"/>
      <c r="R1115" s="52"/>
      <c r="S1115" s="52"/>
      <c r="T1115" s="52"/>
      <c r="U1115" s="52"/>
      <c r="V1115" s="52"/>
      <c r="W1115" s="52"/>
      <c r="X1115" s="52"/>
      <c r="Y1115" s="52"/>
      <c r="Z1115" s="52"/>
      <c r="AA1115" s="52"/>
      <c r="AB1115" s="52"/>
      <c r="AC1115" s="52"/>
      <c r="AD1115" s="52"/>
      <c r="AE1115" s="52"/>
      <c r="AF1115" s="52"/>
      <c r="AG1115" s="52"/>
      <c r="AH1115" s="52"/>
      <c r="AI1115" s="52"/>
      <c r="AJ1115" s="52"/>
      <c r="AK1115" s="52"/>
      <c r="AL1115" s="52"/>
      <c r="AM1115" s="52"/>
      <c r="AN1115" s="52"/>
      <c r="AO1115" s="52"/>
      <c r="AP1115" s="52"/>
      <c r="AQ1115" s="52"/>
      <c r="AR1115" s="52"/>
      <c r="AS1115" s="52"/>
    </row>
    <row r="1116" spans="1:45" customFormat="1" ht="12.75" customHeight="1" x14ac:dyDescent="0.2">
      <c r="A1116" s="24" t="str">
        <f t="shared" si="96"/>
        <v>09-40</v>
      </c>
      <c r="B1116">
        <v>40</v>
      </c>
      <c r="C1116" s="9">
        <v>1</v>
      </c>
      <c r="D1116" s="71" t="str">
        <f>IF(C1116=1,K!$D$1,IF(C1116=2,K!$D$2,IF(C1116=3,K!$D$3,IF(C1116=4,K!$D$4,IF(C1116=5,K!$D$5,IF(C1116=6,K!$D$6,IF(C1116=7,K!$D$7,IF(C1116=8,K!$D$8))))))))</f>
        <v>Maaparandus</v>
      </c>
      <c r="E1116" s="27" t="s">
        <v>323</v>
      </c>
      <c r="F1116" s="18" t="str">
        <f>LOOKUP(E1116,K!$A$1:$B$19)</f>
        <v>Nõo vald</v>
      </c>
      <c r="G1116" s="16" t="str">
        <f t="shared" si="97"/>
        <v>MV-178</v>
      </c>
      <c r="H1116" s="27" t="s">
        <v>32</v>
      </c>
      <c r="I1116" s="133" t="s">
        <v>4516</v>
      </c>
      <c r="J1116" s="26" t="s">
        <v>4517</v>
      </c>
      <c r="K1116" s="26" t="s">
        <v>4513</v>
      </c>
      <c r="L1116" s="91" t="str">
        <f t="shared" si="95"/>
        <v>09</v>
      </c>
      <c r="M1116">
        <v>1960</v>
      </c>
      <c r="N1116">
        <v>3</v>
      </c>
    </row>
    <row r="1117" spans="1:45" customFormat="1" ht="12.75" customHeight="1" x14ac:dyDescent="0.2">
      <c r="A1117" s="24" t="str">
        <f t="shared" si="96"/>
        <v>09-40</v>
      </c>
      <c r="B1117">
        <v>40</v>
      </c>
      <c r="C1117" s="9">
        <v>7</v>
      </c>
      <c r="D1117" s="71" t="str">
        <f>IF(C1117=1,K!$D$1,IF(C1117=2,K!$D$2,IF(C1117=3,K!$D$3,IF(C1117=4,K!$D$4,IF(C1117=5,K!$D$5,IF(C1117=6,K!$D$6,IF(C1117=7,K!$D$7,IF(C1117=8,K!$D$8))))))))</f>
        <v>Ehitusgeoloogia aruanne</v>
      </c>
      <c r="E1117" s="27" t="s">
        <v>323</v>
      </c>
      <c r="F1117" s="18" t="str">
        <f>LOOKUP(E1117,K!$A$1:$B$19)</f>
        <v>Nõo vald</v>
      </c>
      <c r="G1117" s="16" t="str">
        <f t="shared" si="97"/>
        <v>PP-1997</v>
      </c>
      <c r="H1117" s="27" t="s">
        <v>11</v>
      </c>
      <c r="I1117" s="133" t="s">
        <v>4519</v>
      </c>
      <c r="J1117" s="26" t="s">
        <v>4520</v>
      </c>
      <c r="K1117" s="26" t="s">
        <v>4513</v>
      </c>
      <c r="L1117" s="91" t="str">
        <f t="shared" si="95"/>
        <v>09</v>
      </c>
      <c r="M1117">
        <v>1990</v>
      </c>
      <c r="N1117">
        <v>3</v>
      </c>
    </row>
    <row r="1118" spans="1:45" customFormat="1" ht="12.75" customHeight="1" x14ac:dyDescent="0.2">
      <c r="A1118" s="69" t="str">
        <f t="shared" si="96"/>
        <v>19-40</v>
      </c>
      <c r="B1118" s="52">
        <v>40</v>
      </c>
      <c r="C1118" s="76">
        <v>5</v>
      </c>
      <c r="D1118" s="71" t="str">
        <f>IF(C1118=1,K!$D$1,IF(C1118=2,K!$D$2,IF(C1118=3,K!$D$3,IF(C1118=4,K!$D$4,IF(C1118=5,K!$D$5,IF(C1118=6,K!$D$6,IF(C1118=7,K!$D$7,IF(C1118=8,K!$D$8))))))))</f>
        <v>Muud maap.ehit.projektid</v>
      </c>
      <c r="E1118" s="72" t="s">
        <v>333</v>
      </c>
      <c r="F1118" s="73" t="str">
        <f>LOOKUP(E1118,K!$A$1:$B$19)</f>
        <v>Ülenurme vald</v>
      </c>
      <c r="G1118" s="74" t="str">
        <f t="shared" si="97"/>
        <v>-58</v>
      </c>
      <c r="H1118" s="72"/>
      <c r="I1118" s="70" t="s">
        <v>3698</v>
      </c>
      <c r="J1118" s="75" t="s">
        <v>5343</v>
      </c>
      <c r="K1118" s="75" t="s">
        <v>5097</v>
      </c>
      <c r="L1118" s="90" t="str">
        <f t="shared" si="95"/>
        <v>19</v>
      </c>
      <c r="M1118" s="52"/>
      <c r="N1118" s="52"/>
      <c r="P1118" s="52"/>
      <c r="Q1118" s="52"/>
      <c r="R1118" s="52"/>
      <c r="S1118" s="52"/>
      <c r="T1118" s="52"/>
      <c r="U1118" s="52"/>
      <c r="V1118" s="52"/>
      <c r="W1118" s="52"/>
      <c r="X1118" s="52"/>
      <c r="Y1118" s="52"/>
      <c r="Z1118" s="52"/>
      <c r="AA1118" s="52"/>
      <c r="AB1118" s="52"/>
      <c r="AC1118" s="52"/>
      <c r="AD1118" s="52"/>
      <c r="AE1118" s="52"/>
      <c r="AF1118" s="52"/>
      <c r="AG1118" s="52"/>
      <c r="AH1118" s="52"/>
      <c r="AI1118" s="52"/>
      <c r="AJ1118" s="52"/>
      <c r="AK1118" s="52"/>
      <c r="AL1118" s="52"/>
      <c r="AM1118" s="52"/>
      <c r="AN1118" s="52"/>
      <c r="AO1118" s="52"/>
      <c r="AP1118" s="52"/>
      <c r="AQ1118" s="52"/>
      <c r="AR1118" s="52"/>
      <c r="AS1118" s="52"/>
    </row>
    <row r="1119" spans="1:45" customFormat="1" ht="12.75" customHeight="1" x14ac:dyDescent="0.2">
      <c r="A1119" s="69" t="str">
        <f t="shared" si="96"/>
        <v>19-40</v>
      </c>
      <c r="B1119" s="52">
        <v>40</v>
      </c>
      <c r="C1119" s="70">
        <v>4</v>
      </c>
      <c r="D1119" s="71" t="str">
        <f>IF(C1119=1,K!$D$1,IF(C1119=2,K!$D$2,IF(C1119=3,K!$D$3,IF(C1119=4,K!$D$4,IF(C1119=5,K!$D$5,IF(C1119=6,K!$D$6,IF(C1119=7,K!$D$7,IF(C1119=8,K!$D$8))))))))</f>
        <v>Polder</v>
      </c>
      <c r="E1119" s="72" t="s">
        <v>333</v>
      </c>
      <c r="F1119" s="73" t="str">
        <f>LOOKUP(E1119,K!$A$1:$B$19)</f>
        <v>Ülenurme vald</v>
      </c>
      <c r="G1119" s="74" t="str">
        <f t="shared" si="97"/>
        <v>PP-1039</v>
      </c>
      <c r="H1119" s="72" t="s">
        <v>11</v>
      </c>
      <c r="I1119" s="70">
        <v>1039</v>
      </c>
      <c r="J1119" s="75" t="s">
        <v>1270</v>
      </c>
      <c r="K1119" s="75" t="s">
        <v>5097</v>
      </c>
      <c r="L1119" s="90" t="str">
        <f t="shared" si="95"/>
        <v>19</v>
      </c>
      <c r="M1119" s="52">
        <v>1973</v>
      </c>
      <c r="N1119" s="52"/>
      <c r="P1119" s="52"/>
      <c r="Q1119" s="52"/>
      <c r="R1119" s="52"/>
      <c r="S1119" s="52"/>
      <c r="T1119" s="52"/>
      <c r="U1119" s="52"/>
      <c r="V1119" s="52"/>
      <c r="W1119" s="52"/>
      <c r="X1119" s="52"/>
      <c r="Y1119" s="52"/>
      <c r="Z1119" s="52"/>
      <c r="AA1119" s="52"/>
      <c r="AB1119" s="52"/>
      <c r="AC1119" s="52"/>
      <c r="AD1119" s="52"/>
      <c r="AE1119" s="52"/>
      <c r="AF1119" s="52"/>
      <c r="AG1119" s="52"/>
      <c r="AH1119" s="52"/>
      <c r="AI1119" s="52"/>
      <c r="AJ1119" s="52"/>
      <c r="AK1119" s="52"/>
      <c r="AL1119" s="52"/>
      <c r="AM1119" s="52"/>
      <c r="AN1119" s="52"/>
      <c r="AO1119" s="52"/>
      <c r="AP1119" s="52"/>
      <c r="AQ1119" s="52"/>
      <c r="AR1119" s="52"/>
      <c r="AS1119" s="52"/>
    </row>
    <row r="1120" spans="1:45" customFormat="1" ht="12.75" customHeight="1" x14ac:dyDescent="0.2">
      <c r="A1120" s="24" t="str">
        <f t="shared" si="96"/>
        <v>15-40</v>
      </c>
      <c r="B1120">
        <v>40</v>
      </c>
      <c r="C1120" s="14">
        <v>1</v>
      </c>
      <c r="D1120" s="71" t="str">
        <f>IF(C1120=1,K!$D$1,IF(C1120=2,K!$D$2,IF(C1120=3,K!$D$3,IF(C1120=4,K!$D$4,IF(C1120=5,K!$D$5,IF(C1120=6,K!$D$6,IF(C1120=7,K!$D$7,IF(C1120=8,K!$D$8))))))))</f>
        <v>Maaparandus</v>
      </c>
      <c r="E1120" s="12" t="s">
        <v>329</v>
      </c>
      <c r="F1120" s="18" t="str">
        <f>LOOKUP(E1120,K!$A$1:$B$19)</f>
        <v>Tartu vald</v>
      </c>
      <c r="G1120" s="16" t="str">
        <f t="shared" si="97"/>
        <v>PP-392</v>
      </c>
      <c r="H1120" s="12" t="s">
        <v>11</v>
      </c>
      <c r="I1120" s="14">
        <v>392</v>
      </c>
      <c r="J1120" s="1" t="s">
        <v>6326</v>
      </c>
      <c r="K1120" s="1" t="s">
        <v>6324</v>
      </c>
      <c r="L1120" s="91" t="str">
        <f t="shared" ref="L1120:L1183" si="98">E1120</f>
        <v>15</v>
      </c>
      <c r="M1120">
        <v>1964</v>
      </c>
      <c r="N1120">
        <v>5</v>
      </c>
      <c r="P1120" t="s">
        <v>6327</v>
      </c>
    </row>
    <row r="1121" spans="1:45" customFormat="1" ht="12.75" customHeight="1" x14ac:dyDescent="0.2">
      <c r="A1121" s="24" t="str">
        <f t="shared" si="96"/>
        <v>14-41</v>
      </c>
      <c r="B1121">
        <v>41</v>
      </c>
      <c r="C1121" s="14">
        <v>2</v>
      </c>
      <c r="D1121" s="71" t="str">
        <f>IF(C1121=1,K!$D$1,IF(C1121=2,K!$D$2,IF(C1121=3,K!$D$3,IF(C1121=4,K!$D$4,IF(C1121=5,K!$D$5,IF(C1121=6,K!$D$6,IF(C1121=7,K!$D$7,IF(C1121=8,K!$D$8))))))))</f>
        <v xml:space="preserve">Maaparanduse rek </v>
      </c>
      <c r="E1121" s="12" t="s">
        <v>328</v>
      </c>
      <c r="F1121" s="18" t="str">
        <f>LOOKUP(E1121,K!$A$1:$B$19)</f>
        <v>Rõngu vald</v>
      </c>
      <c r="G1121" s="16" t="str">
        <f t="shared" si="97"/>
        <v>PP-1584</v>
      </c>
      <c r="H1121" s="12" t="s">
        <v>11</v>
      </c>
      <c r="I1121" s="14">
        <v>1584</v>
      </c>
      <c r="J1121" s="1" t="s">
        <v>4617</v>
      </c>
      <c r="K1121" s="1" t="s">
        <v>4614</v>
      </c>
      <c r="L1121" s="91" t="str">
        <f t="shared" si="98"/>
        <v>14</v>
      </c>
      <c r="M1121">
        <v>1988</v>
      </c>
      <c r="N1121">
        <v>5</v>
      </c>
    </row>
    <row r="1122" spans="1:45" customFormat="1" ht="12.75" customHeight="1" x14ac:dyDescent="0.2">
      <c r="A1122" s="24" t="str">
        <f t="shared" si="96"/>
        <v>14-41</v>
      </c>
      <c r="B1122">
        <v>41</v>
      </c>
      <c r="C1122" s="9">
        <v>2</v>
      </c>
      <c r="D1122" s="71" t="str">
        <f>IF(C1122=1,K!$D$1,IF(C1122=2,K!$D$2,IF(C1122=3,K!$D$3,IF(C1122=4,K!$D$4,IF(C1122=5,K!$D$5,IF(C1122=6,K!$D$6,IF(C1122=7,K!$D$7,IF(C1122=8,K!$D$8))))))))</f>
        <v xml:space="preserve">Maaparanduse rek </v>
      </c>
      <c r="E1122" s="12" t="s">
        <v>328</v>
      </c>
      <c r="F1122" s="18" t="str">
        <f>LOOKUP(E1122,K!$A$1:$B$19)</f>
        <v>Rõngu vald</v>
      </c>
      <c r="G1122" s="16" t="str">
        <f t="shared" si="97"/>
        <v>MS-3</v>
      </c>
      <c r="H1122" s="12" t="s">
        <v>1650</v>
      </c>
      <c r="I1122" s="14" t="s">
        <v>4612</v>
      </c>
      <c r="J1122" s="1" t="s">
        <v>4613</v>
      </c>
      <c r="K1122" s="1" t="s">
        <v>4614</v>
      </c>
      <c r="L1122" s="91" t="str">
        <f t="shared" si="98"/>
        <v>14</v>
      </c>
      <c r="M1122">
        <v>1981</v>
      </c>
      <c r="N1122">
        <v>0</v>
      </c>
    </row>
    <row r="1123" spans="1:45" customFormat="1" ht="12.75" customHeight="1" x14ac:dyDescent="0.2">
      <c r="A1123" s="24" t="str">
        <f t="shared" si="96"/>
        <v>14-41</v>
      </c>
      <c r="B1123">
        <v>41</v>
      </c>
      <c r="C1123" s="9">
        <v>7</v>
      </c>
      <c r="D1123" s="71" t="str">
        <f>IF(C1123=1,K!$D$1,IF(C1123=2,K!$D$2,IF(C1123=3,K!$D$3,IF(C1123=4,K!$D$4,IF(C1123=5,K!$D$5,IF(C1123=6,K!$D$6,IF(C1123=7,K!$D$7,IF(C1123=8,K!$D$8))))))))</f>
        <v>Ehitusgeoloogia aruanne</v>
      </c>
      <c r="E1123" s="12" t="s">
        <v>328</v>
      </c>
      <c r="F1123" s="18" t="str">
        <f>LOOKUP(E1123,K!$A$1:$B$19)</f>
        <v>Rõngu vald</v>
      </c>
      <c r="G1123" s="16" t="str">
        <f t="shared" si="97"/>
        <v>PP-1584</v>
      </c>
      <c r="H1123" s="12" t="s">
        <v>11</v>
      </c>
      <c r="I1123" s="14" t="s">
        <v>4453</v>
      </c>
      <c r="J1123" s="1" t="s">
        <v>4616</v>
      </c>
      <c r="K1123" s="1" t="s">
        <v>4614</v>
      </c>
      <c r="L1123" s="91" t="str">
        <f t="shared" si="98"/>
        <v>14</v>
      </c>
      <c r="M1123">
        <v>1988</v>
      </c>
      <c r="N1123">
        <v>5</v>
      </c>
    </row>
    <row r="1124" spans="1:45" customFormat="1" ht="12.75" customHeight="1" x14ac:dyDescent="0.2">
      <c r="A1124" s="24" t="str">
        <f t="shared" si="96"/>
        <v>15-41</v>
      </c>
      <c r="B1124">
        <v>41</v>
      </c>
      <c r="C1124" s="14">
        <v>1</v>
      </c>
      <c r="D1124" s="71" t="str">
        <f>IF(C1124=1,K!$D$1,IF(C1124=2,K!$D$2,IF(C1124=3,K!$D$3,IF(C1124=4,K!$D$4,IF(C1124=5,K!$D$5,IF(C1124=6,K!$D$6,IF(C1124=7,K!$D$7,IF(C1124=8,K!$D$8))))))))</f>
        <v>Maaparandus</v>
      </c>
      <c r="E1124" s="12" t="s">
        <v>329</v>
      </c>
      <c r="F1124" s="18" t="str">
        <f>LOOKUP(E1124,K!$A$1:$B$19)</f>
        <v>Tartu vald</v>
      </c>
      <c r="G1124" s="16" t="str">
        <f t="shared" si="97"/>
        <v>PP-625</v>
      </c>
      <c r="H1124" s="12" t="s">
        <v>11</v>
      </c>
      <c r="I1124" s="14">
        <v>625</v>
      </c>
      <c r="J1124" s="1" t="s">
        <v>6330</v>
      </c>
      <c r="K1124" s="1" t="s">
        <v>6324</v>
      </c>
      <c r="L1124" s="91" t="str">
        <f t="shared" si="98"/>
        <v>15</v>
      </c>
      <c r="M1124">
        <v>1968</v>
      </c>
      <c r="N1124">
        <v>5</v>
      </c>
      <c r="P1124">
        <v>67264</v>
      </c>
    </row>
    <row r="1125" spans="1:45" customFormat="1" ht="25.5" customHeight="1" x14ac:dyDescent="0.2">
      <c r="A1125" s="69" t="str">
        <f t="shared" si="96"/>
        <v>15-41</v>
      </c>
      <c r="B1125">
        <v>41</v>
      </c>
      <c r="C1125" s="9">
        <v>2</v>
      </c>
      <c r="D1125" s="71" t="str">
        <f>IF(C1125=1,K!$D$1,IF(C1125=2,K!$D$2,IF(C1125=3,K!$D$3,IF(C1125=4,K!$D$4,IF(C1125=5,K!$D$5,IF(C1125=6,K!$D$6,IF(C1125=7,K!$D$7,IF(C1125=8,K!$D$8))))))))</f>
        <v xml:space="preserve">Maaparanduse rek </v>
      </c>
      <c r="E1125" s="12" t="s">
        <v>329</v>
      </c>
      <c r="F1125" s="18" t="str">
        <f>LOOKUP(E1125,K!$A$1:$B$19)</f>
        <v>Tartu vald</v>
      </c>
      <c r="G1125" s="74" t="str">
        <f t="shared" si="97"/>
        <v>MS-200</v>
      </c>
      <c r="H1125" s="12" t="s">
        <v>1650</v>
      </c>
      <c r="I1125" s="14" t="s">
        <v>3367</v>
      </c>
      <c r="J1125" s="1" t="s">
        <v>6331</v>
      </c>
      <c r="K1125" s="1" t="s">
        <v>6324</v>
      </c>
      <c r="L1125" s="91" t="str">
        <f t="shared" si="98"/>
        <v>15</v>
      </c>
      <c r="M1125">
        <v>1987</v>
      </c>
      <c r="N1125">
        <v>4</v>
      </c>
    </row>
    <row r="1126" spans="1:45" customFormat="1" ht="38.25" customHeight="1" x14ac:dyDescent="0.2">
      <c r="A1126" s="69" t="str">
        <f t="shared" si="96"/>
        <v>15-41</v>
      </c>
      <c r="B1126">
        <v>41</v>
      </c>
      <c r="C1126" s="9">
        <v>1</v>
      </c>
      <c r="D1126" s="71" t="str">
        <f>IF(C1126=1,K!$D$1,IF(C1126=2,K!$D$2,IF(C1126=3,K!$D$3,IF(C1126=4,K!$D$4,IF(C1126=5,K!$D$5,IF(C1126=6,K!$D$6,IF(C1126=7,K!$D$7,IF(C1126=8,K!$D$8))))))))</f>
        <v>Maaparandus</v>
      </c>
      <c r="E1126" s="12" t="s">
        <v>329</v>
      </c>
      <c r="F1126" s="18" t="str">
        <f>LOOKUP(E1126,K!$A$1:$B$19)</f>
        <v>Tartu vald</v>
      </c>
      <c r="G1126" s="74" t="str">
        <f t="shared" si="97"/>
        <v>PP-3</v>
      </c>
      <c r="H1126" s="12" t="s">
        <v>11</v>
      </c>
      <c r="I1126" s="14" t="s">
        <v>4612</v>
      </c>
      <c r="J1126" s="1" t="s">
        <v>6332</v>
      </c>
      <c r="K1126" s="1" t="s">
        <v>6324</v>
      </c>
      <c r="L1126" s="91" t="str">
        <f t="shared" si="98"/>
        <v>15</v>
      </c>
      <c r="M1126">
        <v>1955</v>
      </c>
      <c r="N1126">
        <v>10</v>
      </c>
      <c r="P1126">
        <v>3170</v>
      </c>
    </row>
    <row r="1127" spans="1:45" customFormat="1" ht="12.75" customHeight="1" x14ac:dyDescent="0.2">
      <c r="A1127" s="69" t="str">
        <f t="shared" si="96"/>
        <v>19-41</v>
      </c>
      <c r="B1127" s="52">
        <v>41</v>
      </c>
      <c r="C1127" s="70">
        <v>4</v>
      </c>
      <c r="D1127" s="71" t="str">
        <f>IF(C1127=1,K!$D$1,IF(C1127=2,K!$D$2,IF(C1127=3,K!$D$3,IF(C1127=4,K!$D$4,IF(C1127=5,K!$D$5,IF(C1127=6,K!$D$6,IF(C1127=7,K!$D$7,IF(C1127=8,K!$D$8))))))))</f>
        <v>Polder</v>
      </c>
      <c r="E1127" s="72" t="s">
        <v>333</v>
      </c>
      <c r="F1127" s="73" t="str">
        <f>LOOKUP(E1127,K!$A$1:$B$19)</f>
        <v>Ülenurme vald</v>
      </c>
      <c r="G1127" s="74" t="str">
        <f t="shared" si="97"/>
        <v>PP-1224</v>
      </c>
      <c r="H1127" s="72" t="s">
        <v>11</v>
      </c>
      <c r="I1127" s="70">
        <v>1224</v>
      </c>
      <c r="J1127" s="75" t="s">
        <v>5345</v>
      </c>
      <c r="K1127" s="75" t="s">
        <v>5097</v>
      </c>
      <c r="L1127" s="90" t="str">
        <f t="shared" si="98"/>
        <v>19</v>
      </c>
      <c r="M1127" s="52">
        <v>1977</v>
      </c>
      <c r="N1127" s="52">
        <v>60</v>
      </c>
      <c r="P1127" s="52"/>
      <c r="Q1127" s="52">
        <v>3</v>
      </c>
      <c r="R1127" s="52"/>
      <c r="S1127" s="52"/>
      <c r="T1127" s="52"/>
      <c r="U1127" s="52"/>
      <c r="V1127" s="52"/>
      <c r="W1127" s="52"/>
      <c r="X1127" s="52"/>
      <c r="Y1127" s="52"/>
      <c r="Z1127" s="52"/>
      <c r="AA1127" s="52"/>
      <c r="AB1127" s="52"/>
      <c r="AC1127" s="52"/>
      <c r="AD1127" s="52"/>
      <c r="AE1127" s="52"/>
      <c r="AF1127" s="52"/>
      <c r="AG1127" s="52"/>
      <c r="AH1127" s="52"/>
      <c r="AI1127" s="52"/>
      <c r="AJ1127" s="52"/>
      <c r="AK1127" s="52"/>
      <c r="AL1127" s="52"/>
      <c r="AM1127" s="52"/>
      <c r="AN1127" s="52"/>
      <c r="AO1127" s="52"/>
      <c r="AP1127" s="52"/>
      <c r="AQ1127" s="52"/>
      <c r="AR1127" s="52"/>
      <c r="AS1127" s="52"/>
    </row>
    <row r="1128" spans="1:45" customFormat="1" ht="12.75" customHeight="1" x14ac:dyDescent="0.2">
      <c r="A1128" s="69" t="str">
        <f t="shared" si="96"/>
        <v>19-41</v>
      </c>
      <c r="B1128" s="52">
        <v>41</v>
      </c>
      <c r="C1128" s="70">
        <v>4</v>
      </c>
      <c r="D1128" s="71" t="str">
        <f>IF(C1128=1,K!$D$1,IF(C1128=2,K!$D$2,IF(C1128=3,K!$D$3,IF(C1128=4,K!$D$4,IF(C1128=5,K!$D$5,IF(C1128=6,K!$D$6,IF(C1128=7,K!$D$7,IF(C1128=8,K!$D$8))))))))</f>
        <v>Polder</v>
      </c>
      <c r="E1128" s="72" t="s">
        <v>333</v>
      </c>
      <c r="F1128" s="73" t="str">
        <f>LOOKUP(E1128,K!$A$1:$B$19)</f>
        <v>Ülenurme vald</v>
      </c>
      <c r="G1128" s="74" t="str">
        <f t="shared" si="97"/>
        <v>PP-1225</v>
      </c>
      <c r="H1128" s="72" t="s">
        <v>11</v>
      </c>
      <c r="I1128" s="70">
        <v>1225</v>
      </c>
      <c r="J1128" s="75" t="s">
        <v>1423</v>
      </c>
      <c r="K1128" s="75" t="s">
        <v>5097</v>
      </c>
      <c r="L1128" s="90" t="str">
        <f t="shared" si="98"/>
        <v>19</v>
      </c>
      <c r="M1128" s="52">
        <v>1977</v>
      </c>
      <c r="N1128" s="52">
        <v>20</v>
      </c>
      <c r="P1128" s="52"/>
      <c r="Q1128" s="52"/>
      <c r="R1128" s="52"/>
      <c r="S1128" s="52"/>
      <c r="T1128" s="52"/>
      <c r="U1128" s="52"/>
      <c r="V1128" s="52"/>
      <c r="W1128" s="52"/>
      <c r="X1128" s="52"/>
      <c r="Y1128" s="52"/>
      <c r="Z1128" s="52"/>
      <c r="AA1128" s="52"/>
      <c r="AB1128" s="52"/>
      <c r="AC1128" s="52"/>
      <c r="AD1128" s="52"/>
      <c r="AE1128" s="52"/>
      <c r="AF1128" s="52"/>
      <c r="AG1128" s="52"/>
      <c r="AH1128" s="52"/>
      <c r="AI1128" s="52"/>
      <c r="AJ1128" s="52"/>
      <c r="AK1128" s="52"/>
      <c r="AL1128" s="52"/>
      <c r="AM1128" s="52"/>
      <c r="AN1128" s="52"/>
      <c r="AO1128" s="52"/>
      <c r="AP1128" s="52"/>
      <c r="AQ1128" s="52"/>
      <c r="AR1128" s="52"/>
      <c r="AS1128" s="52"/>
    </row>
    <row r="1129" spans="1:45" customFormat="1" ht="12.75" customHeight="1" x14ac:dyDescent="0.2">
      <c r="A1129" s="69" t="str">
        <f t="shared" si="96"/>
        <v>19-41</v>
      </c>
      <c r="B1129" s="52">
        <v>41</v>
      </c>
      <c r="C1129" s="76">
        <v>4</v>
      </c>
      <c r="D1129" s="71" t="str">
        <f>IF(C1129=1,K!$D$1,IF(C1129=2,K!$D$2,IF(C1129=3,K!$D$3,IF(C1129=4,K!$D$4,IF(C1129=5,K!$D$5,IF(C1129=6,K!$D$6,IF(C1129=7,K!$D$7,IF(C1129=8,K!$D$8))))))))</f>
        <v>Polder</v>
      </c>
      <c r="E1129" s="72" t="s">
        <v>333</v>
      </c>
      <c r="F1129" s="73" t="str">
        <f>LOOKUP(E1129,K!$A$1:$B$19)</f>
        <v>Ülenurme vald</v>
      </c>
      <c r="G1129" s="74" t="str">
        <f t="shared" si="97"/>
        <v>-5062</v>
      </c>
      <c r="H1129" s="72"/>
      <c r="I1129" s="70" t="s">
        <v>5347</v>
      </c>
      <c r="J1129" s="75" t="s">
        <v>5346</v>
      </c>
      <c r="K1129" s="75" t="s">
        <v>5097</v>
      </c>
      <c r="L1129" s="90" t="str">
        <f t="shared" si="98"/>
        <v>19</v>
      </c>
      <c r="M1129" s="52">
        <v>1976</v>
      </c>
      <c r="N1129" s="52"/>
      <c r="P1129" s="52"/>
      <c r="Q1129" s="52"/>
      <c r="R1129" s="52"/>
      <c r="S1129" s="52"/>
      <c r="T1129" s="52"/>
      <c r="U1129" s="52"/>
      <c r="V1129" s="52"/>
      <c r="W1129" s="52"/>
      <c r="X1129" s="52"/>
      <c r="Y1129" s="52"/>
      <c r="Z1129" s="52"/>
      <c r="AA1129" s="52"/>
      <c r="AB1129" s="52"/>
      <c r="AC1129" s="52"/>
      <c r="AD1129" s="52"/>
      <c r="AE1129" s="52"/>
      <c r="AF1129" s="52"/>
      <c r="AG1129" s="52"/>
      <c r="AH1129" s="52"/>
      <c r="AI1129" s="52"/>
      <c r="AJ1129" s="52"/>
      <c r="AK1129" s="52"/>
      <c r="AL1129" s="52"/>
      <c r="AM1129" s="52"/>
      <c r="AN1129" s="52"/>
      <c r="AO1129" s="52"/>
      <c r="AP1129" s="52"/>
      <c r="AQ1129" s="52"/>
      <c r="AR1129" s="52"/>
      <c r="AS1129" s="52"/>
    </row>
    <row r="1130" spans="1:45" ht="12.75" customHeight="1" x14ac:dyDescent="0.2">
      <c r="A1130" s="24" t="str">
        <f t="shared" si="96"/>
        <v>14-42</v>
      </c>
      <c r="B1130">
        <v>42</v>
      </c>
      <c r="C1130" s="14">
        <v>1</v>
      </c>
      <c r="D1130" s="71" t="str">
        <f>IF(C1130=1,K!$D$1,IF(C1130=2,K!$D$2,IF(C1130=3,K!$D$3,IF(C1130=4,K!$D$4,IF(C1130=5,K!$D$5,IF(C1130=6,K!$D$6,IF(C1130=7,K!$D$7,IF(C1130=8,K!$D$8))))))))</f>
        <v>Maaparandus</v>
      </c>
      <c r="E1130" s="12" t="s">
        <v>328</v>
      </c>
      <c r="F1130" s="18" t="str">
        <f>LOOKUP(E1130,K!$A$1:$B$19)</f>
        <v>Rõngu vald</v>
      </c>
      <c r="G1130" s="16" t="str">
        <f t="shared" si="97"/>
        <v>PP-1485</v>
      </c>
      <c r="H1130" s="12" t="s">
        <v>11</v>
      </c>
      <c r="I1130" s="14">
        <v>1485</v>
      </c>
      <c r="J1130" s="1" t="s">
        <v>4624</v>
      </c>
      <c r="K1130" s="1" t="s">
        <v>4625</v>
      </c>
      <c r="L1130" s="91" t="str">
        <f t="shared" si="98"/>
        <v>14</v>
      </c>
      <c r="M1130">
        <v>1985</v>
      </c>
      <c r="N1130">
        <v>6</v>
      </c>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row>
    <row r="1131" spans="1:45" customFormat="1" ht="12.75" customHeight="1" x14ac:dyDescent="0.2">
      <c r="A1131" s="24" t="str">
        <f t="shared" si="96"/>
        <v>15-42</v>
      </c>
      <c r="B1131">
        <v>42</v>
      </c>
      <c r="C1131" s="14">
        <v>1</v>
      </c>
      <c r="D1131" s="71" t="str">
        <f>IF(C1131=1,K!$D$1,IF(C1131=2,K!$D$2,IF(C1131=3,K!$D$3,IF(C1131=4,K!$D$4,IF(C1131=5,K!$D$5,IF(C1131=6,K!$D$6,IF(C1131=7,K!$D$7,IF(C1131=8,K!$D$8))))))))</f>
        <v>Maaparandus</v>
      </c>
      <c r="E1131" s="12" t="s">
        <v>329</v>
      </c>
      <c r="F1131" s="18" t="str">
        <f>LOOKUP(E1131,K!$A$1:$B$19)</f>
        <v>Tartu vald</v>
      </c>
      <c r="G1131" s="16" t="str">
        <f t="shared" si="97"/>
        <v>PP-254</v>
      </c>
      <c r="H1131" s="12" t="s">
        <v>11</v>
      </c>
      <c r="I1131" s="14">
        <v>254</v>
      </c>
      <c r="J1131" s="1" t="s">
        <v>6344</v>
      </c>
      <c r="K1131" s="1" t="s">
        <v>5852</v>
      </c>
      <c r="L1131" s="91" t="str">
        <f t="shared" si="98"/>
        <v>15</v>
      </c>
      <c r="M1131">
        <v>1961</v>
      </c>
      <c r="N1131">
        <v>14</v>
      </c>
      <c r="P1131" t="s">
        <v>6345</v>
      </c>
    </row>
    <row r="1132" spans="1:45" customFormat="1" ht="12.75" customHeight="1" x14ac:dyDescent="0.2">
      <c r="A1132" s="24" t="str">
        <f t="shared" si="96"/>
        <v>15-42</v>
      </c>
      <c r="B1132">
        <v>42</v>
      </c>
      <c r="C1132" s="14">
        <v>1</v>
      </c>
      <c r="D1132" s="71" t="str">
        <f>IF(C1132=1,K!$D$1,IF(C1132=2,K!$D$2,IF(C1132=3,K!$D$3,IF(C1132=4,K!$D$4,IF(C1132=5,K!$D$5,IF(C1132=6,K!$D$6,IF(C1132=7,K!$D$7,IF(C1132=8,K!$D$8))))))))</f>
        <v>Maaparandus</v>
      </c>
      <c r="E1132" s="12" t="s">
        <v>329</v>
      </c>
      <c r="F1132" s="18" t="str">
        <f>LOOKUP(E1132,K!$A$1:$B$19)</f>
        <v>Tartu vald</v>
      </c>
      <c r="G1132" s="16" t="str">
        <f t="shared" si="97"/>
        <v>PP-443</v>
      </c>
      <c r="H1132" s="12" t="s">
        <v>11</v>
      </c>
      <c r="I1132" s="14">
        <v>443</v>
      </c>
      <c r="J1132" s="1" t="s">
        <v>6349</v>
      </c>
      <c r="K1132" s="1" t="s">
        <v>5852</v>
      </c>
      <c r="L1132" s="91" t="str">
        <f t="shared" si="98"/>
        <v>15</v>
      </c>
      <c r="M1132">
        <v>1965</v>
      </c>
      <c r="N1132">
        <v>4</v>
      </c>
      <c r="P1132" t="s">
        <v>6350</v>
      </c>
    </row>
    <row r="1133" spans="1:45" customFormat="1" ht="12.75" customHeight="1" x14ac:dyDescent="0.2">
      <c r="A1133" s="24" t="str">
        <f t="shared" si="96"/>
        <v>15-42</v>
      </c>
      <c r="B1133">
        <v>42</v>
      </c>
      <c r="C1133" s="14">
        <v>1</v>
      </c>
      <c r="D1133" s="71" t="str">
        <f>IF(C1133=1,K!$D$1,IF(C1133=2,K!$D$2,IF(C1133=3,K!$D$3,IF(C1133=4,K!$D$4,IF(C1133=5,K!$D$5,IF(C1133=6,K!$D$6,IF(C1133=7,K!$D$7,IF(C1133=8,K!$D$8))))))))</f>
        <v>Maaparandus</v>
      </c>
      <c r="E1133" s="12" t="s">
        <v>329</v>
      </c>
      <c r="F1133" s="18" t="str">
        <f>LOOKUP(E1133,K!$A$1:$B$19)</f>
        <v>Tartu vald</v>
      </c>
      <c r="G1133" s="16" t="str">
        <f t="shared" si="97"/>
        <v>PP-209</v>
      </c>
      <c r="H1133" s="12" t="s">
        <v>11</v>
      </c>
      <c r="I1133" s="14">
        <v>209</v>
      </c>
      <c r="J1133" s="1" t="s">
        <v>6351</v>
      </c>
      <c r="K1133" s="1" t="s">
        <v>6352</v>
      </c>
      <c r="L1133" s="91" t="str">
        <f t="shared" si="98"/>
        <v>15</v>
      </c>
      <c r="M1133">
        <v>1961</v>
      </c>
      <c r="N1133">
        <v>22</v>
      </c>
      <c r="P1133" t="s">
        <v>6353</v>
      </c>
    </row>
    <row r="1134" spans="1:45" customFormat="1" ht="12.75" customHeight="1" x14ac:dyDescent="0.2">
      <c r="A1134" s="24" t="str">
        <f t="shared" si="96"/>
        <v>15-42</v>
      </c>
      <c r="B1134">
        <v>42</v>
      </c>
      <c r="C1134" s="14">
        <v>1</v>
      </c>
      <c r="D1134" s="71" t="str">
        <f>IF(C1134=1,K!$D$1,IF(C1134=2,K!$D$2,IF(C1134=3,K!$D$3,IF(C1134=4,K!$D$4,IF(C1134=5,K!$D$5,IF(C1134=6,K!$D$6,IF(C1134=7,K!$D$7,IF(C1134=8,K!$D$8))))))))</f>
        <v>Maaparandus</v>
      </c>
      <c r="E1134" s="12" t="s">
        <v>329</v>
      </c>
      <c r="F1134" s="18" t="str">
        <f>LOOKUP(E1134,K!$A$1:$B$19)</f>
        <v>Tartu vald</v>
      </c>
      <c r="G1134" s="16" t="str">
        <f t="shared" si="97"/>
        <v>MV-230</v>
      </c>
      <c r="H1134" s="12" t="s">
        <v>32</v>
      </c>
      <c r="I1134" s="14">
        <v>230</v>
      </c>
      <c r="J1134" s="1" t="s">
        <v>6348</v>
      </c>
      <c r="K1134" s="1" t="s">
        <v>5852</v>
      </c>
      <c r="L1134" s="91" t="str">
        <f t="shared" si="98"/>
        <v>15</v>
      </c>
      <c r="M1134">
        <v>1961</v>
      </c>
      <c r="N1134">
        <v>2</v>
      </c>
    </row>
    <row r="1135" spans="1:45" customFormat="1" ht="12.75" customHeight="1" x14ac:dyDescent="0.2">
      <c r="A1135" s="69" t="str">
        <f t="shared" si="96"/>
        <v>19-42</v>
      </c>
      <c r="B1135" s="52">
        <v>42</v>
      </c>
      <c r="C1135" s="70">
        <v>4</v>
      </c>
      <c r="D1135" s="71" t="str">
        <f>IF(C1135=1,K!$D$1,IF(C1135=2,K!$D$2,IF(C1135=3,K!$D$3,IF(C1135=4,K!$D$4,IF(C1135=5,K!$D$5,IF(C1135=6,K!$D$6,IF(C1135=7,K!$D$7,IF(C1135=8,K!$D$8))))))))</f>
        <v>Polder</v>
      </c>
      <c r="E1135" s="72" t="s">
        <v>333</v>
      </c>
      <c r="F1135" s="73" t="str">
        <f>LOOKUP(E1135,K!$A$1:$B$19)</f>
        <v>Ülenurme vald</v>
      </c>
      <c r="G1135" s="74" t="str">
        <f t="shared" si="97"/>
        <v>PP-1282</v>
      </c>
      <c r="H1135" s="72" t="s">
        <v>11</v>
      </c>
      <c r="I1135" s="70">
        <v>1282</v>
      </c>
      <c r="J1135" s="75" t="s">
        <v>5355</v>
      </c>
      <c r="K1135" s="75" t="s">
        <v>5097</v>
      </c>
      <c r="L1135" s="90" t="str">
        <f t="shared" si="98"/>
        <v>19</v>
      </c>
      <c r="M1135" s="52">
        <v>1979</v>
      </c>
      <c r="N1135" s="52">
        <v>27</v>
      </c>
      <c r="P1135" s="52"/>
      <c r="Q1135" s="52"/>
      <c r="R1135" s="52"/>
      <c r="S1135" s="52"/>
      <c r="T1135" s="52"/>
      <c r="U1135" s="52"/>
      <c r="V1135" s="52"/>
      <c r="W1135" s="52"/>
      <c r="X1135" s="52"/>
      <c r="Y1135" s="52"/>
      <c r="Z1135" s="52"/>
      <c r="AA1135" s="52"/>
      <c r="AB1135" s="52"/>
      <c r="AC1135" s="52"/>
      <c r="AD1135" s="52"/>
      <c r="AE1135" s="52"/>
      <c r="AF1135" s="52"/>
      <c r="AG1135" s="52"/>
      <c r="AH1135" s="52"/>
      <c r="AI1135" s="52"/>
      <c r="AJ1135" s="52"/>
      <c r="AK1135" s="52"/>
      <c r="AL1135" s="52"/>
      <c r="AM1135" s="52"/>
      <c r="AN1135" s="52"/>
      <c r="AO1135" s="52"/>
      <c r="AP1135" s="52"/>
      <c r="AQ1135" s="52"/>
      <c r="AR1135" s="52"/>
      <c r="AS1135" s="52"/>
    </row>
    <row r="1136" spans="1:45" customFormat="1" ht="12.75" customHeight="1" x14ac:dyDescent="0.2">
      <c r="A1136" s="69" t="str">
        <f t="shared" si="96"/>
        <v>19-42</v>
      </c>
      <c r="B1136" s="52">
        <v>42</v>
      </c>
      <c r="C1136" s="76">
        <v>5</v>
      </c>
      <c r="D1136" s="71" t="str">
        <f>IF(C1136=1,K!$D$1,IF(C1136=2,K!$D$2,IF(C1136=3,K!$D$3,IF(C1136=4,K!$D$4,IF(C1136=5,K!$D$5,IF(C1136=6,K!$D$6,IF(C1136=7,K!$D$7,IF(C1136=8,K!$D$8))))))))</f>
        <v>Muud maap.ehit.projektid</v>
      </c>
      <c r="E1136" s="60" t="s">
        <v>333</v>
      </c>
      <c r="F1136" s="73" t="str">
        <f>LOOKUP(E1136,K!$A$1:$B$19)</f>
        <v>Ülenurme vald</v>
      </c>
      <c r="G1136" s="74" t="str">
        <f t="shared" si="97"/>
        <v>-3741</v>
      </c>
      <c r="H1136" s="72"/>
      <c r="I1136" s="134" t="s">
        <v>5368</v>
      </c>
      <c r="J1136" s="61" t="s">
        <v>5369</v>
      </c>
      <c r="K1136" s="61" t="s">
        <v>5097</v>
      </c>
      <c r="L1136" s="90" t="str">
        <f t="shared" si="98"/>
        <v>19</v>
      </c>
      <c r="M1136" s="52">
        <v>1978</v>
      </c>
      <c r="N1136" s="52"/>
      <c r="P1136" s="52"/>
      <c r="Q1136" s="52"/>
      <c r="R1136" s="52"/>
      <c r="S1136" s="52"/>
      <c r="T1136" s="52"/>
      <c r="U1136" s="52"/>
      <c r="V1136" s="52"/>
      <c r="W1136" s="52"/>
      <c r="X1136" s="52"/>
      <c r="Y1136" s="52"/>
      <c r="Z1136" s="52"/>
      <c r="AA1136" s="52"/>
      <c r="AB1136" s="52"/>
      <c r="AC1136" s="52"/>
      <c r="AD1136" s="52"/>
      <c r="AE1136" s="52"/>
      <c r="AF1136" s="52"/>
      <c r="AG1136" s="52"/>
      <c r="AH1136" s="52"/>
      <c r="AI1136" s="52"/>
      <c r="AJ1136" s="52"/>
      <c r="AK1136" s="52"/>
      <c r="AL1136" s="52"/>
      <c r="AM1136" s="52"/>
      <c r="AN1136" s="52"/>
      <c r="AO1136" s="52"/>
      <c r="AP1136" s="52"/>
      <c r="AQ1136" s="52"/>
      <c r="AR1136" s="52"/>
      <c r="AS1136" s="52"/>
    </row>
    <row r="1137" spans="1:45" customFormat="1" ht="12.75" customHeight="1" x14ac:dyDescent="0.2">
      <c r="A1137" s="69" t="str">
        <f t="shared" si="96"/>
        <v>19-42</v>
      </c>
      <c r="B1137" s="52">
        <v>42</v>
      </c>
      <c r="C1137" s="70">
        <v>1</v>
      </c>
      <c r="D1137" s="71" t="str">
        <f>IF(C1137=1,K!$D$1,IF(C1137=2,K!$D$2,IF(C1137=3,K!$D$3,IF(C1137=4,K!$D$4,IF(C1137=5,K!$D$5,IF(C1137=6,K!$D$6,IF(C1137=7,K!$D$7,IF(C1137=8,K!$D$8))))))))</f>
        <v>Maaparandus</v>
      </c>
      <c r="E1137" s="72" t="s">
        <v>333</v>
      </c>
      <c r="F1137" s="73" t="str">
        <f>LOOKUP(E1137,K!$A$1:$B$19)</f>
        <v>Ülenurme vald</v>
      </c>
      <c r="G1137" s="74" t="str">
        <f t="shared" si="97"/>
        <v>MV-226</v>
      </c>
      <c r="H1137" s="72" t="s">
        <v>32</v>
      </c>
      <c r="I1137" s="70">
        <v>226</v>
      </c>
      <c r="J1137" s="75" t="s">
        <v>6337</v>
      </c>
      <c r="K1137" s="75" t="s">
        <v>5852</v>
      </c>
      <c r="L1137" s="90" t="str">
        <f t="shared" si="98"/>
        <v>19</v>
      </c>
      <c r="M1137" s="52">
        <v>1960</v>
      </c>
      <c r="N1137" s="52">
        <v>5</v>
      </c>
      <c r="P1137" s="52"/>
      <c r="Q1137" s="52"/>
      <c r="R1137" s="52"/>
      <c r="S1137" s="52"/>
      <c r="T1137" s="52"/>
      <c r="U1137" s="52"/>
      <c r="V1137" s="52"/>
      <c r="W1137" s="52"/>
      <c r="X1137" s="52"/>
      <c r="Y1137" s="52"/>
      <c r="Z1137" s="52"/>
      <c r="AA1137" s="52"/>
      <c r="AB1137" s="52"/>
      <c r="AC1137" s="52"/>
      <c r="AD1137" s="52"/>
      <c r="AE1137" s="52"/>
      <c r="AF1137" s="52"/>
      <c r="AG1137" s="52"/>
      <c r="AH1137" s="52"/>
      <c r="AI1137" s="52"/>
      <c r="AJ1137" s="52"/>
      <c r="AK1137" s="52"/>
      <c r="AL1137" s="52"/>
      <c r="AM1137" s="52"/>
      <c r="AN1137" s="52"/>
      <c r="AO1137" s="52"/>
      <c r="AP1137" s="52"/>
      <c r="AQ1137" s="52"/>
      <c r="AR1137" s="52"/>
      <c r="AS1137" s="52"/>
    </row>
    <row r="1138" spans="1:45" customFormat="1" ht="12.75" customHeight="1" x14ac:dyDescent="0.2">
      <c r="A1138" s="24" t="str">
        <f t="shared" si="96"/>
        <v>14-43</v>
      </c>
      <c r="B1138">
        <v>43</v>
      </c>
      <c r="C1138" s="14">
        <v>1</v>
      </c>
      <c r="D1138" s="71" t="str">
        <f>IF(C1138=1,K!$D$1,IF(C1138=2,K!$D$2,IF(C1138=3,K!$D$3,IF(C1138=4,K!$D$4,IF(C1138=5,K!$D$5,IF(C1138=6,K!$D$6,IF(C1138=7,K!$D$7,IF(C1138=8,K!$D$8))))))))</f>
        <v>Maaparandus</v>
      </c>
      <c r="E1138" s="12" t="s">
        <v>328</v>
      </c>
      <c r="F1138" s="18" t="str">
        <f>LOOKUP(E1138,K!$A$1:$B$19)</f>
        <v>Rõngu vald</v>
      </c>
      <c r="G1138" s="16" t="str">
        <f t="shared" si="97"/>
        <v>PP-346</v>
      </c>
      <c r="H1138" s="12" t="s">
        <v>11</v>
      </c>
      <c r="I1138" s="14">
        <v>346</v>
      </c>
      <c r="J1138" s="1" t="s">
        <v>4629</v>
      </c>
      <c r="K1138" s="1" t="s">
        <v>4630</v>
      </c>
      <c r="L1138" s="91" t="str">
        <f t="shared" si="98"/>
        <v>14</v>
      </c>
      <c r="M1138">
        <v>1963</v>
      </c>
      <c r="N1138">
        <v>6</v>
      </c>
    </row>
    <row r="1139" spans="1:45" customFormat="1" ht="12.75" customHeight="1" x14ac:dyDescent="0.2">
      <c r="A1139" s="24" t="str">
        <f t="shared" si="96"/>
        <v>14-43</v>
      </c>
      <c r="B1139">
        <v>43</v>
      </c>
      <c r="C1139" s="14">
        <v>1</v>
      </c>
      <c r="D1139" s="71" t="str">
        <f>IF(C1139=1,K!$D$1,IF(C1139=2,K!$D$2,IF(C1139=3,K!$D$3,IF(C1139=4,K!$D$4,IF(C1139=5,K!$D$5,IF(C1139=6,K!$D$6,IF(C1139=7,K!$D$7,IF(C1139=8,K!$D$8))))))))</f>
        <v>Maaparandus</v>
      </c>
      <c r="E1139" s="12" t="s">
        <v>328</v>
      </c>
      <c r="F1139" s="18" t="str">
        <f>LOOKUP(E1139,K!$A$1:$B$19)</f>
        <v>Rõngu vald</v>
      </c>
      <c r="G1139" s="16" t="str">
        <f t="shared" si="97"/>
        <v>MV-140</v>
      </c>
      <c r="H1139" s="12" t="s">
        <v>32</v>
      </c>
      <c r="I1139" s="14">
        <v>140</v>
      </c>
      <c r="J1139" s="1" t="s">
        <v>4638</v>
      </c>
      <c r="K1139" s="1" t="s">
        <v>4639</v>
      </c>
      <c r="L1139" s="91" t="str">
        <f t="shared" si="98"/>
        <v>14</v>
      </c>
      <c r="M1139">
        <v>1959</v>
      </c>
      <c r="N1139">
        <v>4</v>
      </c>
      <c r="P1139" t="s">
        <v>3094</v>
      </c>
    </row>
    <row r="1140" spans="1:45" customFormat="1" ht="12.75" customHeight="1" x14ac:dyDescent="0.2">
      <c r="A1140" s="24" t="str">
        <f t="shared" si="96"/>
        <v>14-43</v>
      </c>
      <c r="B1140">
        <v>43</v>
      </c>
      <c r="C1140" s="14">
        <v>6</v>
      </c>
      <c r="D1140" s="71" t="str">
        <f>IF(C1140=1,K!$D$1,IF(C1140=2,K!$D$2,IF(C1140=3,K!$D$3,IF(C1140=4,K!$D$4,IF(C1140=5,K!$D$5,IF(C1140=6,K!$D$6,IF(C1140=7,K!$D$7,IF(C1140=8,K!$D$8))))))))</f>
        <v>Kultuurtehnikaprojektid</v>
      </c>
      <c r="E1140" s="12" t="s">
        <v>328</v>
      </c>
      <c r="F1140" s="18" t="str">
        <f>LOOKUP(E1140,K!$A$1:$B$19)</f>
        <v>Rõngu vald</v>
      </c>
      <c r="G1140" s="16" t="str">
        <f t="shared" si="97"/>
        <v>MV-1813</v>
      </c>
      <c r="H1140" s="12" t="s">
        <v>32</v>
      </c>
      <c r="I1140" s="14">
        <v>1813</v>
      </c>
      <c r="J1140" s="1" t="s">
        <v>4641</v>
      </c>
      <c r="K1140" s="1" t="s">
        <v>4639</v>
      </c>
      <c r="L1140" s="91" t="str">
        <f t="shared" si="98"/>
        <v>14</v>
      </c>
      <c r="M1140">
        <v>1989</v>
      </c>
      <c r="N1140">
        <v>4</v>
      </c>
    </row>
    <row r="1141" spans="1:45" customFormat="1" ht="12.75" customHeight="1" x14ac:dyDescent="0.2">
      <c r="A1141" s="24" t="str">
        <f t="shared" si="96"/>
        <v>15-43</v>
      </c>
      <c r="B1141">
        <v>43</v>
      </c>
      <c r="C1141" s="14">
        <v>1</v>
      </c>
      <c r="D1141" s="71" t="str">
        <f>IF(C1141=1,K!$D$1,IF(C1141=2,K!$D$2,IF(C1141=3,K!$D$3,IF(C1141=4,K!$D$4,IF(C1141=5,K!$D$5,IF(C1141=6,K!$D$6,IF(C1141=7,K!$D$7,IF(C1141=8,K!$D$8))))))))</f>
        <v>Maaparandus</v>
      </c>
      <c r="E1141" s="12" t="s">
        <v>329</v>
      </c>
      <c r="F1141" s="18" t="str">
        <f>LOOKUP(E1141,K!$A$1:$B$19)</f>
        <v>Tartu vald</v>
      </c>
      <c r="G1141" s="16" t="str">
        <f t="shared" si="97"/>
        <v>PP-818</v>
      </c>
      <c r="H1141" s="12" t="s">
        <v>11</v>
      </c>
      <c r="I1141" s="14">
        <v>818</v>
      </c>
      <c r="J1141" s="1" t="s">
        <v>6354</v>
      </c>
      <c r="K1141" s="1" t="s">
        <v>6355</v>
      </c>
      <c r="L1141" s="91" t="str">
        <f t="shared" si="98"/>
        <v>15</v>
      </c>
      <c r="M1141">
        <v>1970</v>
      </c>
      <c r="N1141">
        <v>14</v>
      </c>
      <c r="P1141">
        <v>69183</v>
      </c>
    </row>
    <row r="1142" spans="1:45" customFormat="1" ht="12.75" customHeight="1" x14ac:dyDescent="0.2">
      <c r="A1142" s="69" t="str">
        <f t="shared" si="96"/>
        <v>19-43</v>
      </c>
      <c r="B1142" s="52">
        <v>43</v>
      </c>
      <c r="C1142" s="70">
        <v>4</v>
      </c>
      <c r="D1142" s="71" t="str">
        <f>IF(C1142=1,K!$D$1,IF(C1142=2,K!$D$2,IF(C1142=3,K!$D$3,IF(C1142=4,K!$D$4,IF(C1142=5,K!$D$5,IF(C1142=6,K!$D$6,IF(C1142=7,K!$D$7,IF(C1142=8,K!$D$8))))))))</f>
        <v>Polder</v>
      </c>
      <c r="E1142" s="72" t="s">
        <v>333</v>
      </c>
      <c r="F1142" s="73" t="str">
        <f>LOOKUP(E1142,K!$A$1:$B$19)</f>
        <v>Ülenurme vald</v>
      </c>
      <c r="G1142" s="74" t="str">
        <f t="shared" si="97"/>
        <v>PP-982</v>
      </c>
      <c r="H1142" s="72" t="s">
        <v>11</v>
      </c>
      <c r="I1142" s="70">
        <v>982</v>
      </c>
      <c r="J1142" s="75" t="s">
        <v>1268</v>
      </c>
      <c r="K1142" s="61" t="s">
        <v>5097</v>
      </c>
      <c r="L1142" s="90" t="str">
        <f t="shared" si="98"/>
        <v>19</v>
      </c>
      <c r="M1142" s="52"/>
      <c r="N1142" s="52">
        <v>16</v>
      </c>
      <c r="P1142" s="52"/>
      <c r="Q1142" s="52">
        <v>3</v>
      </c>
      <c r="R1142" s="58" t="s">
        <v>5380</v>
      </c>
      <c r="S1142" s="52"/>
      <c r="T1142" s="52"/>
      <c r="U1142" s="52"/>
      <c r="V1142" s="52"/>
      <c r="W1142" s="52"/>
      <c r="X1142" s="52"/>
      <c r="Y1142" s="52"/>
      <c r="Z1142" s="52"/>
      <c r="AA1142" s="52"/>
      <c r="AB1142" s="52"/>
      <c r="AC1142" s="52"/>
      <c r="AD1142" s="52"/>
      <c r="AE1142" s="52"/>
      <c r="AF1142" s="52"/>
      <c r="AG1142" s="52"/>
      <c r="AH1142" s="52"/>
      <c r="AI1142" s="52"/>
      <c r="AJ1142" s="52"/>
      <c r="AK1142" s="52"/>
      <c r="AL1142" s="52"/>
      <c r="AM1142" s="52"/>
      <c r="AN1142" s="52"/>
      <c r="AO1142" s="52"/>
      <c r="AP1142" s="52"/>
      <c r="AQ1142" s="52"/>
      <c r="AR1142" s="52"/>
      <c r="AS1142" s="52"/>
    </row>
    <row r="1143" spans="1:45" customFormat="1" ht="25.5" customHeight="1" x14ac:dyDescent="0.2">
      <c r="A1143" s="24" t="str">
        <f t="shared" si="96"/>
        <v>14-44</v>
      </c>
      <c r="B1143">
        <v>44</v>
      </c>
      <c r="C1143" s="9">
        <v>2</v>
      </c>
      <c r="D1143" s="71" t="str">
        <f>IF(C1143=1,K!$D$1,IF(C1143=2,K!$D$2,IF(C1143=3,K!$D$3,IF(C1143=4,K!$D$4,IF(C1143=5,K!$D$5,IF(C1143=6,K!$D$6,IF(C1143=7,K!$D$7,IF(C1143=8,K!$D$8))))))))</f>
        <v xml:space="preserve">Maaparanduse rek </v>
      </c>
      <c r="E1143" s="12" t="s">
        <v>328</v>
      </c>
      <c r="F1143" s="18" t="str">
        <f>LOOKUP(E1143,K!$A$1:$B$19)</f>
        <v>Rõngu vald</v>
      </c>
      <c r="G1143" s="16" t="str">
        <f t="shared" si="97"/>
        <v>MS-97</v>
      </c>
      <c r="H1143" s="12" t="s">
        <v>1650</v>
      </c>
      <c r="I1143" s="14" t="s">
        <v>4633</v>
      </c>
      <c r="J1143" s="1" t="s">
        <v>4635</v>
      </c>
      <c r="K1143" s="1" t="s">
        <v>4632</v>
      </c>
      <c r="L1143" s="91" t="str">
        <f t="shared" si="98"/>
        <v>14</v>
      </c>
      <c r="M1143">
        <v>1982</v>
      </c>
      <c r="N1143">
        <v>4</v>
      </c>
    </row>
    <row r="1144" spans="1:45" customFormat="1" ht="12.75" customHeight="1" x14ac:dyDescent="0.2">
      <c r="A1144" s="24" t="str">
        <f t="shared" si="96"/>
        <v>14-44</v>
      </c>
      <c r="B1144">
        <v>44</v>
      </c>
      <c r="C1144" s="9">
        <v>2</v>
      </c>
      <c r="D1144" s="71" t="str">
        <f>IF(C1144=1,K!$D$1,IF(C1144=2,K!$D$2,IF(C1144=3,K!$D$3,IF(C1144=4,K!$D$4,IF(C1144=5,K!$D$5,IF(C1144=6,K!$D$6,IF(C1144=7,K!$D$7,IF(C1144=8,K!$D$8))))))))</f>
        <v xml:space="preserve">Maaparanduse rek </v>
      </c>
      <c r="E1144" s="12" t="s">
        <v>328</v>
      </c>
      <c r="F1144" s="18" t="str">
        <f>LOOKUP(E1144,K!$A$1:$B$19)</f>
        <v>Rõngu vald</v>
      </c>
      <c r="G1144" s="16" t="str">
        <f t="shared" si="97"/>
        <v>MS-118</v>
      </c>
      <c r="H1144" s="12" t="s">
        <v>1650</v>
      </c>
      <c r="I1144" s="14" t="s">
        <v>4636</v>
      </c>
      <c r="J1144" s="1" t="s">
        <v>4635</v>
      </c>
      <c r="K1144" s="1" t="s">
        <v>4632</v>
      </c>
      <c r="L1144" s="91" t="str">
        <f t="shared" si="98"/>
        <v>14</v>
      </c>
      <c r="M1144">
        <v>1983</v>
      </c>
      <c r="N1144">
        <v>4</v>
      </c>
    </row>
    <row r="1145" spans="1:45" customFormat="1" ht="12.75" customHeight="1" x14ac:dyDescent="0.2">
      <c r="A1145" s="24" t="str">
        <f t="shared" si="96"/>
        <v>14-44</v>
      </c>
      <c r="B1145">
        <v>44</v>
      </c>
      <c r="C1145" s="9">
        <v>2</v>
      </c>
      <c r="D1145" s="71" t="str">
        <f>IF(C1145=1,K!$D$1,IF(C1145=2,K!$D$2,IF(C1145=3,K!$D$3,IF(C1145=4,K!$D$4,IF(C1145=5,K!$D$5,IF(C1145=6,K!$D$6,IF(C1145=7,K!$D$7,IF(C1145=8,K!$D$8))))))))</f>
        <v xml:space="preserve">Maaparanduse rek </v>
      </c>
      <c r="E1145" s="12" t="s">
        <v>328</v>
      </c>
      <c r="F1145" s="18" t="str">
        <f>LOOKUP(E1145,K!$A$1:$B$19)</f>
        <v>Rõngu vald</v>
      </c>
      <c r="G1145" s="16" t="str">
        <f t="shared" si="97"/>
        <v>MS-222</v>
      </c>
      <c r="H1145" s="12" t="s">
        <v>1650</v>
      </c>
      <c r="I1145" s="14" t="s">
        <v>3507</v>
      </c>
      <c r="J1145" s="1" t="s">
        <v>4635</v>
      </c>
      <c r="K1145" s="1" t="s">
        <v>4632</v>
      </c>
      <c r="L1145" s="91" t="str">
        <f t="shared" si="98"/>
        <v>14</v>
      </c>
      <c r="M1145">
        <v>1990</v>
      </c>
      <c r="N1145">
        <v>2</v>
      </c>
    </row>
    <row r="1146" spans="1:45" customFormat="1" ht="12.75" customHeight="1" x14ac:dyDescent="0.2">
      <c r="A1146" s="24" t="str">
        <f t="shared" si="96"/>
        <v>15-44</v>
      </c>
      <c r="B1146">
        <v>44</v>
      </c>
      <c r="C1146" s="14">
        <v>1</v>
      </c>
      <c r="D1146" s="71" t="str">
        <f>IF(C1146=1,K!$D$1,IF(C1146=2,K!$D$2,IF(C1146=3,K!$D$3,IF(C1146=4,K!$D$4,IF(C1146=5,K!$D$5,IF(C1146=6,K!$D$6,IF(C1146=7,K!$D$7,IF(C1146=8,K!$D$8))))))))</f>
        <v>Maaparandus</v>
      </c>
      <c r="E1146" s="12" t="s">
        <v>329</v>
      </c>
      <c r="F1146" s="18" t="str">
        <f>LOOKUP(E1146,K!$A$1:$B$19)</f>
        <v>Tartu vald</v>
      </c>
      <c r="G1146" s="16" t="str">
        <f t="shared" si="97"/>
        <v>PP-780</v>
      </c>
      <c r="H1146" s="12" t="s">
        <v>11</v>
      </c>
      <c r="I1146" s="14">
        <v>780</v>
      </c>
      <c r="J1146" s="1" t="s">
        <v>6360</v>
      </c>
      <c r="K1146" s="1" t="s">
        <v>6359</v>
      </c>
      <c r="L1146" s="91" t="str">
        <f t="shared" si="98"/>
        <v>15</v>
      </c>
      <c r="M1146">
        <v>1970</v>
      </c>
      <c r="N1146">
        <v>8</v>
      </c>
      <c r="P1146">
        <v>69178</v>
      </c>
    </row>
    <row r="1147" spans="1:45" customFormat="1" ht="12.75" customHeight="1" x14ac:dyDescent="0.2">
      <c r="A1147" s="69" t="str">
        <f t="shared" si="96"/>
        <v>15-44</v>
      </c>
      <c r="B1147">
        <v>44</v>
      </c>
      <c r="C1147" s="9">
        <v>2</v>
      </c>
      <c r="D1147" s="71" t="str">
        <f>IF(C1147=1,K!$D$1,IF(C1147=2,K!$D$2,IF(C1147=3,K!$D$3,IF(C1147=4,K!$D$4,IF(C1147=5,K!$D$5,IF(C1147=6,K!$D$6,IF(C1147=7,K!$D$7,IF(C1147=8,K!$D$8))))))))</f>
        <v xml:space="preserve">Maaparanduse rek </v>
      </c>
      <c r="E1147" s="12" t="s">
        <v>329</v>
      </c>
      <c r="F1147" s="18" t="str">
        <f>LOOKUP(E1147,K!$A$1:$B$19)</f>
        <v>Tartu vald</v>
      </c>
      <c r="G1147" s="74" t="str">
        <f t="shared" si="97"/>
        <v>MS-30</v>
      </c>
      <c r="H1147" s="12" t="s">
        <v>1650</v>
      </c>
      <c r="I1147" s="14" t="s">
        <v>5099</v>
      </c>
      <c r="J1147" s="1" t="s">
        <v>6362</v>
      </c>
      <c r="K1147" s="1" t="s">
        <v>6359</v>
      </c>
      <c r="L1147" s="91" t="str">
        <f t="shared" si="98"/>
        <v>15</v>
      </c>
      <c r="M1147">
        <v>1973</v>
      </c>
      <c r="N1147">
        <v>1</v>
      </c>
    </row>
    <row r="1148" spans="1:45" customFormat="1" ht="12.75" customHeight="1" x14ac:dyDescent="0.2">
      <c r="A1148" s="69" t="str">
        <f t="shared" si="96"/>
        <v>19-44</v>
      </c>
      <c r="B1148" s="52">
        <v>44</v>
      </c>
      <c r="C1148" s="70">
        <v>4</v>
      </c>
      <c r="D1148" s="71" t="str">
        <f>IF(C1148=1,K!$D$1,IF(C1148=2,K!$D$2,IF(C1148=3,K!$D$3,IF(C1148=4,K!$D$4,IF(C1148=5,K!$D$5,IF(C1148=6,K!$D$6,IF(C1148=7,K!$D$7,IF(C1148=8,K!$D$8))))))))</f>
        <v>Polder</v>
      </c>
      <c r="E1148" s="60" t="s">
        <v>333</v>
      </c>
      <c r="F1148" s="73" t="str">
        <f>LOOKUP(E1148,K!$A$1:$B$19)</f>
        <v>Ülenurme vald</v>
      </c>
      <c r="G1148" s="74" t="str">
        <f t="shared" si="97"/>
        <v>PP-1269</v>
      </c>
      <c r="H1148" s="72" t="s">
        <v>11</v>
      </c>
      <c r="I1148" s="70">
        <v>1269</v>
      </c>
      <c r="J1148" s="75" t="s">
        <v>839</v>
      </c>
      <c r="K1148" s="61" t="s">
        <v>5097</v>
      </c>
      <c r="L1148" s="90" t="str">
        <f t="shared" si="98"/>
        <v>19</v>
      </c>
      <c r="M1148" s="52">
        <v>1978</v>
      </c>
      <c r="N1148" s="52">
        <v>14</v>
      </c>
      <c r="P1148" s="52">
        <v>555</v>
      </c>
      <c r="Q1148" s="52"/>
      <c r="R1148" s="52"/>
      <c r="S1148" s="52"/>
      <c r="T1148" s="52"/>
      <c r="U1148" s="52"/>
      <c r="V1148" s="52"/>
      <c r="W1148" s="52"/>
      <c r="X1148" s="52"/>
      <c r="Y1148" s="52"/>
      <c r="Z1148" s="52"/>
      <c r="AA1148" s="52"/>
      <c r="AB1148" s="52"/>
      <c r="AC1148" s="52"/>
      <c r="AD1148" s="52"/>
      <c r="AE1148" s="52"/>
      <c r="AF1148" s="52"/>
      <c r="AG1148" s="52"/>
      <c r="AH1148" s="52"/>
      <c r="AI1148" s="52"/>
      <c r="AJ1148" s="52"/>
      <c r="AK1148" s="52"/>
      <c r="AL1148" s="52"/>
      <c r="AM1148" s="52"/>
      <c r="AN1148" s="52"/>
      <c r="AO1148" s="52"/>
      <c r="AP1148" s="52"/>
      <c r="AQ1148" s="52"/>
      <c r="AR1148" s="52"/>
      <c r="AS1148" s="52"/>
    </row>
    <row r="1149" spans="1:45" customFormat="1" ht="38.25" x14ac:dyDescent="0.2">
      <c r="A1149" s="24" t="str">
        <f t="shared" si="96"/>
        <v>14-45</v>
      </c>
      <c r="B1149">
        <v>45</v>
      </c>
      <c r="C1149" s="9">
        <v>2</v>
      </c>
      <c r="D1149" s="71" t="str">
        <f>IF(C1149=1,K!$D$1,IF(C1149=2,K!$D$2,IF(C1149=3,K!$D$3,IF(C1149=4,K!$D$4,IF(C1149=5,K!$D$5,IF(C1149=6,K!$D$6,IF(C1149=7,K!$D$7,IF(C1149=8,K!$D$8))))))))</f>
        <v xml:space="preserve">Maaparanduse rek </v>
      </c>
      <c r="E1149" s="12" t="s">
        <v>328</v>
      </c>
      <c r="F1149" s="18" t="str">
        <f>LOOKUP(E1149,K!$A$1:$B$19)</f>
        <v>Rõngu vald</v>
      </c>
      <c r="G1149" s="16" t="str">
        <f t="shared" si="97"/>
        <v>PP-1690</v>
      </c>
      <c r="H1149" s="12" t="s">
        <v>11</v>
      </c>
      <c r="I1149" s="14" t="s">
        <v>4646</v>
      </c>
      <c r="J1149" s="1" t="s">
        <v>4647</v>
      </c>
      <c r="K1149" s="1" t="s">
        <v>4649</v>
      </c>
      <c r="L1149" s="91" t="str">
        <f t="shared" si="98"/>
        <v>14</v>
      </c>
      <c r="M1149">
        <v>1997</v>
      </c>
      <c r="N1149">
        <v>9</v>
      </c>
    </row>
    <row r="1150" spans="1:45" customFormat="1" ht="12.75" customHeight="1" x14ac:dyDescent="0.2">
      <c r="A1150" s="24" t="str">
        <f t="shared" si="96"/>
        <v>15-45</v>
      </c>
      <c r="B1150">
        <v>45</v>
      </c>
      <c r="C1150" s="14">
        <v>1</v>
      </c>
      <c r="D1150" s="71" t="str">
        <f>IF(C1150=1,K!$D$1,IF(C1150=2,K!$D$2,IF(C1150=3,K!$D$3,IF(C1150=4,K!$D$4,IF(C1150=5,K!$D$5,IF(C1150=6,K!$D$6,IF(C1150=7,K!$D$7,IF(C1150=8,K!$D$8))))))))</f>
        <v>Maaparandus</v>
      </c>
      <c r="E1150" s="12" t="s">
        <v>329</v>
      </c>
      <c r="F1150" s="18" t="str">
        <f>LOOKUP(E1150,K!$A$1:$B$19)</f>
        <v>Tartu vald</v>
      </c>
      <c r="G1150" s="16" t="str">
        <f t="shared" si="97"/>
        <v>PP-972</v>
      </c>
      <c r="H1150" s="12" t="s">
        <v>11</v>
      </c>
      <c r="I1150" s="14">
        <v>972</v>
      </c>
      <c r="J1150" s="1" t="s">
        <v>6368</v>
      </c>
      <c r="K1150" s="1" t="s">
        <v>3867</v>
      </c>
      <c r="L1150" s="91" t="str">
        <f t="shared" si="98"/>
        <v>15</v>
      </c>
      <c r="M1150">
        <v>1972</v>
      </c>
      <c r="N1150">
        <v>25</v>
      </c>
      <c r="P1150">
        <v>72009</v>
      </c>
    </row>
    <row r="1151" spans="1:45" customFormat="1" ht="12.75" customHeight="1" x14ac:dyDescent="0.2">
      <c r="A1151" s="69" t="str">
        <f t="shared" si="96"/>
        <v>15-45</v>
      </c>
      <c r="B1151">
        <v>45</v>
      </c>
      <c r="C1151" s="9">
        <v>2</v>
      </c>
      <c r="D1151" s="71" t="str">
        <f>IF(C1151=1,K!$D$1,IF(C1151=2,K!$D$2,IF(C1151=3,K!$D$3,IF(C1151=4,K!$D$4,IF(C1151=5,K!$D$5,IF(C1151=6,K!$D$6,IF(C1151=7,K!$D$7,IF(C1151=8,K!$D$8))))))))</f>
        <v xml:space="preserve">Maaparanduse rek </v>
      </c>
      <c r="E1151" s="12" t="s">
        <v>329</v>
      </c>
      <c r="F1151" s="18" t="str">
        <f>LOOKUP(E1151,K!$A$1:$B$19)</f>
        <v>Tartu vald</v>
      </c>
      <c r="G1151" s="74" t="str">
        <f t="shared" si="97"/>
        <v>MS-68</v>
      </c>
      <c r="H1151" s="12" t="s">
        <v>1650</v>
      </c>
      <c r="I1151" s="14" t="s">
        <v>6366</v>
      </c>
      <c r="J1151" s="1" t="s">
        <v>6367</v>
      </c>
      <c r="K1151" s="1" t="s">
        <v>3867</v>
      </c>
      <c r="L1151" s="91" t="str">
        <f t="shared" si="98"/>
        <v>15</v>
      </c>
      <c r="M1151">
        <v>1981</v>
      </c>
      <c r="N1151">
        <v>4</v>
      </c>
    </row>
    <row r="1152" spans="1:45" customFormat="1" ht="12.75" customHeight="1" x14ac:dyDescent="0.2">
      <c r="A1152" s="69" t="str">
        <f t="shared" si="96"/>
        <v>19-45</v>
      </c>
      <c r="B1152" s="52">
        <v>45</v>
      </c>
      <c r="C1152" s="70">
        <v>4</v>
      </c>
      <c r="D1152" s="71" t="str">
        <f>IF(C1152=1,K!$D$1,IF(C1152=2,K!$D$2,IF(C1152=3,K!$D$3,IF(C1152=4,K!$D$4,IF(C1152=5,K!$D$5,IF(C1152=6,K!$D$6,IF(C1152=7,K!$D$7,IF(C1152=8,K!$D$8))))))))</f>
        <v>Polder</v>
      </c>
      <c r="E1152" s="72" t="s">
        <v>333</v>
      </c>
      <c r="F1152" s="73" t="str">
        <f>LOOKUP(E1152,K!$A$1:$B$19)</f>
        <v>Ülenurme vald</v>
      </c>
      <c r="G1152" s="74" t="str">
        <f t="shared" si="97"/>
        <v>PP-1270</v>
      </c>
      <c r="H1152" s="72" t="s">
        <v>11</v>
      </c>
      <c r="I1152" s="70">
        <v>1270</v>
      </c>
      <c r="J1152" s="75" t="s">
        <v>840</v>
      </c>
      <c r="K1152" s="61" t="s">
        <v>5097</v>
      </c>
      <c r="L1152" s="90" t="str">
        <f t="shared" si="98"/>
        <v>19</v>
      </c>
      <c r="M1152" s="52">
        <v>1979</v>
      </c>
      <c r="N1152" s="52">
        <v>12</v>
      </c>
      <c r="P1152" s="52"/>
      <c r="Q1152" s="52"/>
      <c r="R1152" s="52"/>
      <c r="S1152" s="52"/>
      <c r="T1152" s="52"/>
      <c r="U1152" s="52"/>
      <c r="V1152" s="52"/>
      <c r="W1152" s="52"/>
      <c r="X1152" s="52"/>
      <c r="Y1152" s="52"/>
      <c r="Z1152" s="52"/>
      <c r="AA1152" s="52"/>
      <c r="AB1152" s="52"/>
      <c r="AC1152" s="52"/>
      <c r="AD1152" s="52"/>
      <c r="AE1152" s="52"/>
      <c r="AF1152" s="52"/>
      <c r="AG1152" s="52"/>
      <c r="AH1152" s="52"/>
      <c r="AI1152" s="52"/>
      <c r="AJ1152" s="52"/>
      <c r="AK1152" s="52"/>
      <c r="AL1152" s="52"/>
      <c r="AM1152" s="52"/>
      <c r="AN1152" s="52"/>
      <c r="AO1152" s="52"/>
      <c r="AP1152" s="52"/>
      <c r="AQ1152" s="52"/>
      <c r="AR1152" s="52"/>
      <c r="AS1152" s="52"/>
    </row>
    <row r="1153" spans="1:45" customFormat="1" ht="12.75" customHeight="1" x14ac:dyDescent="0.2">
      <c r="A1153" s="69" t="str">
        <f t="shared" si="96"/>
        <v>19-45</v>
      </c>
      <c r="B1153" s="52">
        <v>45</v>
      </c>
      <c r="C1153" s="76">
        <v>7</v>
      </c>
      <c r="D1153" s="71" t="str">
        <f>IF(C1153=1,K!$D$1,IF(C1153=2,K!$D$2,IF(C1153=3,K!$D$3,IF(C1153=4,K!$D$4,IF(C1153=5,K!$D$5,IF(C1153=6,K!$D$6,IF(C1153=7,K!$D$7,IF(C1153=8,K!$D$8))))))))</f>
        <v>Ehitusgeoloogia aruanne</v>
      </c>
      <c r="E1153" s="60" t="s">
        <v>333</v>
      </c>
      <c r="F1153" s="73" t="str">
        <f>LOOKUP(E1153,K!$A$1:$B$19)</f>
        <v>Ülenurme vald</v>
      </c>
      <c r="G1153" s="74" t="str">
        <f t="shared" si="97"/>
        <v>EH.G-1270</v>
      </c>
      <c r="H1153" s="60" t="s">
        <v>5372</v>
      </c>
      <c r="I1153" s="134" t="s">
        <v>5371</v>
      </c>
      <c r="J1153" s="61" t="s">
        <v>5373</v>
      </c>
      <c r="K1153" s="61" t="s">
        <v>5097</v>
      </c>
      <c r="L1153" s="90" t="str">
        <f t="shared" si="98"/>
        <v>19</v>
      </c>
      <c r="M1153" s="52">
        <v>1978</v>
      </c>
      <c r="N1153" s="52">
        <v>9</v>
      </c>
      <c r="P1153" s="52"/>
      <c r="Q1153" s="52"/>
      <c r="R1153" s="52"/>
      <c r="S1153" s="52"/>
      <c r="T1153" s="52"/>
      <c r="U1153" s="52"/>
      <c r="V1153" s="52"/>
      <c r="W1153" s="52"/>
      <c r="X1153" s="52"/>
      <c r="Y1153" s="52"/>
      <c r="Z1153" s="52"/>
      <c r="AA1153" s="52"/>
      <c r="AB1153" s="52"/>
      <c r="AC1153" s="52"/>
      <c r="AD1153" s="52"/>
      <c r="AE1153" s="52"/>
      <c r="AF1153" s="52"/>
      <c r="AG1153" s="52"/>
      <c r="AH1153" s="52"/>
      <c r="AI1153" s="52"/>
      <c r="AJ1153" s="52"/>
      <c r="AK1153" s="52"/>
      <c r="AL1153" s="52"/>
      <c r="AM1153" s="52"/>
      <c r="AN1153" s="52"/>
      <c r="AO1153" s="52"/>
      <c r="AP1153" s="52"/>
      <c r="AQ1153" s="52"/>
      <c r="AR1153" s="52"/>
      <c r="AS1153" s="52"/>
    </row>
    <row r="1154" spans="1:45" customFormat="1" ht="12.75" customHeight="1" x14ac:dyDescent="0.2">
      <c r="A1154" s="69" t="str">
        <f t="shared" si="96"/>
        <v>19-45</v>
      </c>
      <c r="B1154" s="52">
        <v>45</v>
      </c>
      <c r="C1154" s="70">
        <v>4</v>
      </c>
      <c r="D1154" s="71" t="str">
        <f>IF(C1154=1,K!$D$1,IF(C1154=2,K!$D$2,IF(C1154=3,K!$D$3,IF(C1154=4,K!$D$4,IF(C1154=5,K!$D$5,IF(C1154=6,K!$D$6,IF(C1154=7,K!$D$7,IF(C1154=8,K!$D$8))))))))</f>
        <v>Polder</v>
      </c>
      <c r="E1154" s="72" t="s">
        <v>333</v>
      </c>
      <c r="F1154" s="73" t="str">
        <f>LOOKUP(E1154,K!$A$1:$B$19)</f>
        <v>Ülenurme vald</v>
      </c>
      <c r="G1154" s="74" t="str">
        <f t="shared" si="97"/>
        <v>PP-1340</v>
      </c>
      <c r="H1154" s="72" t="s">
        <v>11</v>
      </c>
      <c r="I1154" s="70">
        <v>1340</v>
      </c>
      <c r="J1154" s="61" t="s">
        <v>5378</v>
      </c>
      <c r="K1154" s="61" t="s">
        <v>5097</v>
      </c>
      <c r="L1154" s="90" t="str">
        <f t="shared" si="98"/>
        <v>19</v>
      </c>
      <c r="M1154" s="52">
        <v>1980</v>
      </c>
      <c r="N1154" s="52">
        <v>18</v>
      </c>
      <c r="P1154" s="52"/>
      <c r="Q1154" s="52"/>
      <c r="R1154" s="52"/>
      <c r="S1154" s="52"/>
      <c r="T1154" s="52"/>
      <c r="U1154" s="52"/>
      <c r="V1154" s="52"/>
      <c r="W1154" s="52"/>
      <c r="X1154" s="52"/>
      <c r="Y1154" s="52"/>
      <c r="Z1154" s="52"/>
      <c r="AA1154" s="52"/>
      <c r="AB1154" s="52"/>
      <c r="AC1154" s="52"/>
      <c r="AD1154" s="52"/>
      <c r="AE1154" s="52"/>
      <c r="AF1154" s="52"/>
      <c r="AG1154" s="52"/>
      <c r="AH1154" s="52"/>
      <c r="AI1154" s="52"/>
      <c r="AJ1154" s="52"/>
      <c r="AK1154" s="52"/>
      <c r="AL1154" s="52"/>
      <c r="AM1154" s="52"/>
      <c r="AN1154" s="52"/>
      <c r="AO1154" s="52"/>
      <c r="AP1154" s="52"/>
      <c r="AQ1154" s="52"/>
      <c r="AR1154" s="52"/>
      <c r="AS1154" s="52"/>
    </row>
    <row r="1155" spans="1:45" customFormat="1" ht="12.75" customHeight="1" x14ac:dyDescent="0.2">
      <c r="A1155" s="69" t="str">
        <f t="shared" si="96"/>
        <v>19-45</v>
      </c>
      <c r="B1155" s="52">
        <v>45</v>
      </c>
      <c r="C1155" s="76">
        <v>5</v>
      </c>
      <c r="D1155" s="71" t="str">
        <f>IF(C1155=1,K!$D$1,IF(C1155=2,K!$D$2,IF(C1155=3,K!$D$3,IF(C1155=4,K!$D$4,IF(C1155=5,K!$D$5,IF(C1155=6,K!$D$6,IF(C1155=7,K!$D$7,IF(C1155=8,K!$D$8))))))))</f>
        <v>Muud maap.ehit.projektid</v>
      </c>
      <c r="E1155" s="60" t="s">
        <v>333</v>
      </c>
      <c r="F1155" s="73" t="str">
        <f>LOOKUP(E1155,K!$A$1:$B$19)</f>
        <v>Ülenurme vald</v>
      </c>
      <c r="G1155" s="74" t="str">
        <f t="shared" si="97"/>
        <v>PP-1270</v>
      </c>
      <c r="H1155" s="60" t="s">
        <v>11</v>
      </c>
      <c r="I1155" s="134" t="s">
        <v>5371</v>
      </c>
      <c r="J1155" s="61" t="s">
        <v>5375</v>
      </c>
      <c r="K1155" s="61" t="s">
        <v>5097</v>
      </c>
      <c r="L1155" s="90" t="str">
        <f t="shared" si="98"/>
        <v>19</v>
      </c>
      <c r="M1155" s="52">
        <v>1979</v>
      </c>
      <c r="N1155" s="52">
        <v>8</v>
      </c>
      <c r="P1155" s="52"/>
      <c r="Q1155" s="52"/>
      <c r="R1155" s="52"/>
      <c r="S1155" s="52"/>
      <c r="T1155" s="52"/>
      <c r="U1155" s="52"/>
      <c r="V1155" s="52"/>
      <c r="W1155" s="52"/>
      <c r="X1155" s="52"/>
      <c r="Y1155" s="52"/>
      <c r="Z1155" s="52"/>
      <c r="AA1155" s="52"/>
      <c r="AB1155" s="52"/>
      <c r="AC1155" s="52"/>
      <c r="AD1155" s="52"/>
      <c r="AE1155" s="52"/>
      <c r="AF1155" s="52"/>
      <c r="AG1155" s="52"/>
      <c r="AH1155" s="52"/>
      <c r="AI1155" s="52"/>
      <c r="AJ1155" s="52"/>
      <c r="AK1155" s="52"/>
      <c r="AL1155" s="52"/>
      <c r="AM1155" s="52"/>
      <c r="AN1155" s="52"/>
      <c r="AO1155" s="52"/>
      <c r="AP1155" s="52"/>
      <c r="AQ1155" s="52"/>
      <c r="AR1155" s="52"/>
      <c r="AS1155" s="52"/>
    </row>
    <row r="1156" spans="1:45" customFormat="1" ht="12.75" customHeight="1" x14ac:dyDescent="0.2">
      <c r="A1156" s="24" t="str">
        <f t="shared" si="96"/>
        <v>14-46</v>
      </c>
      <c r="B1156">
        <v>46</v>
      </c>
      <c r="C1156" s="14">
        <v>4</v>
      </c>
      <c r="D1156" s="71" t="str">
        <f>IF(C1156=1,K!$D$1,IF(C1156=2,K!$D$2,IF(C1156=3,K!$D$3,IF(C1156=4,K!$D$4,IF(C1156=5,K!$D$5,IF(C1156=6,K!$D$6,IF(C1156=7,K!$D$7,IF(C1156=8,K!$D$8))))))))</f>
        <v>Polder</v>
      </c>
      <c r="E1156" s="12" t="s">
        <v>328</v>
      </c>
      <c r="F1156" s="18" t="str">
        <f>LOOKUP(E1156,K!$A$1:$B$19)</f>
        <v>Rõngu vald</v>
      </c>
      <c r="G1156" s="16" t="str">
        <f t="shared" si="97"/>
        <v>PP-426</v>
      </c>
      <c r="H1156" s="12" t="s">
        <v>11</v>
      </c>
      <c r="I1156" s="14">
        <v>426</v>
      </c>
      <c r="J1156" s="1" t="s">
        <v>4655</v>
      </c>
      <c r="K1156" s="1" t="s">
        <v>4652</v>
      </c>
      <c r="L1156" s="91" t="str">
        <f t="shared" si="98"/>
        <v>14</v>
      </c>
      <c r="M1156">
        <v>1965</v>
      </c>
      <c r="N1156">
        <v>14</v>
      </c>
      <c r="P1156" s="28" t="s">
        <v>6948</v>
      </c>
    </row>
    <row r="1157" spans="1:45" customFormat="1" ht="12.75" customHeight="1" x14ac:dyDescent="0.2">
      <c r="A1157" s="24" t="str">
        <f t="shared" si="96"/>
        <v>14-46</v>
      </c>
      <c r="B1157">
        <v>46</v>
      </c>
      <c r="C1157" s="14">
        <v>4</v>
      </c>
      <c r="D1157" s="71" t="str">
        <f>IF(C1157=1,K!$D$1,IF(C1157=2,K!$D$2,IF(C1157=3,K!$D$3,IF(C1157=4,K!$D$4,IF(C1157=5,K!$D$5,IF(C1157=6,K!$D$6,IF(C1157=7,K!$D$7,IF(C1157=8,K!$D$8))))))))</f>
        <v>Polder</v>
      </c>
      <c r="E1157" s="12" t="s">
        <v>328</v>
      </c>
      <c r="F1157" s="18" t="str">
        <f>LOOKUP(E1157,K!$A$1:$B$19)</f>
        <v>Rõngu vald</v>
      </c>
      <c r="G1157" s="16" t="str">
        <f t="shared" si="97"/>
        <v>PP-508</v>
      </c>
      <c r="H1157" s="12" t="s">
        <v>11</v>
      </c>
      <c r="I1157" s="14">
        <v>508</v>
      </c>
      <c r="J1157" s="1" t="s">
        <v>4654</v>
      </c>
      <c r="K1157" s="1" t="s">
        <v>4652</v>
      </c>
      <c r="L1157" s="91" t="str">
        <f t="shared" si="98"/>
        <v>14</v>
      </c>
      <c r="M1157">
        <v>1963</v>
      </c>
      <c r="N1157">
        <v>4</v>
      </c>
      <c r="P1157" s="28" t="s">
        <v>4653</v>
      </c>
      <c r="Q1157" s="52"/>
      <c r="R1157" s="28" t="s">
        <v>1018</v>
      </c>
    </row>
    <row r="1158" spans="1:45" customFormat="1" ht="12.75" customHeight="1" x14ac:dyDescent="0.2">
      <c r="A1158" s="24" t="str">
        <f t="shared" si="96"/>
        <v>14-46</v>
      </c>
      <c r="B1158">
        <v>46</v>
      </c>
      <c r="C1158" s="14">
        <v>4</v>
      </c>
      <c r="D1158" s="71" t="str">
        <f>IF(C1158=1,K!$D$1,IF(C1158=2,K!$D$2,IF(C1158=3,K!$D$3,IF(C1158=4,K!$D$4,IF(C1158=5,K!$D$5,IF(C1158=6,K!$D$6,IF(C1158=7,K!$D$7,IF(C1158=8,K!$D$8))))))))</f>
        <v>Polder</v>
      </c>
      <c r="E1158" s="12" t="s">
        <v>328</v>
      </c>
      <c r="F1158" s="18" t="str">
        <f>LOOKUP(E1158,K!$A$1:$B$19)</f>
        <v>Rõngu vald</v>
      </c>
      <c r="G1158" s="16" t="str">
        <f t="shared" si="97"/>
        <v>MV-1542</v>
      </c>
      <c r="H1158" s="12" t="s">
        <v>32</v>
      </c>
      <c r="I1158" s="14">
        <v>1542</v>
      </c>
      <c r="J1158" s="1" t="s">
        <v>4669</v>
      </c>
      <c r="K1158" s="1" t="s">
        <v>4652</v>
      </c>
      <c r="L1158" s="91" t="str">
        <f t="shared" si="98"/>
        <v>14</v>
      </c>
      <c r="M1158">
        <v>1984</v>
      </c>
      <c r="N1158">
        <v>3</v>
      </c>
    </row>
    <row r="1159" spans="1:45" customFormat="1" ht="12.75" customHeight="1" x14ac:dyDescent="0.2">
      <c r="A1159" s="24" t="str">
        <f t="shared" si="96"/>
        <v>14-46</v>
      </c>
      <c r="B1159">
        <v>46</v>
      </c>
      <c r="C1159" s="14">
        <v>4</v>
      </c>
      <c r="D1159" s="71" t="str">
        <f>IF(C1159=1,K!$D$1,IF(C1159=2,K!$D$2,IF(C1159=3,K!$D$3,IF(C1159=4,K!$D$4,IF(C1159=5,K!$D$5,IF(C1159=6,K!$D$6,IF(C1159=7,K!$D$7,IF(C1159=8,K!$D$8))))))))</f>
        <v>Polder</v>
      </c>
      <c r="E1159" s="12" t="s">
        <v>328</v>
      </c>
      <c r="F1159" s="18" t="str">
        <f>LOOKUP(E1159,K!$A$1:$B$19)</f>
        <v>Rõngu vald</v>
      </c>
      <c r="G1159" s="16" t="str">
        <f t="shared" si="97"/>
        <v>MV-799</v>
      </c>
      <c r="H1159" s="12" t="s">
        <v>32</v>
      </c>
      <c r="I1159" s="14">
        <v>799</v>
      </c>
      <c r="J1159" s="1" t="s">
        <v>4658</v>
      </c>
      <c r="K1159" s="1" t="s">
        <v>4652</v>
      </c>
      <c r="L1159" s="91" t="str">
        <f t="shared" si="98"/>
        <v>14</v>
      </c>
      <c r="M1159">
        <v>1971</v>
      </c>
      <c r="N1159">
        <v>1</v>
      </c>
    </row>
    <row r="1160" spans="1:45" customFormat="1" ht="12.75" customHeight="1" x14ac:dyDescent="0.2">
      <c r="A1160" s="24" t="str">
        <f t="shared" si="96"/>
        <v>14-46</v>
      </c>
      <c r="B1160">
        <v>46</v>
      </c>
      <c r="C1160" s="9">
        <v>4</v>
      </c>
      <c r="D1160" s="71" t="str">
        <f>IF(C1160=1,K!$D$1,IF(C1160=2,K!$D$2,IF(C1160=3,K!$D$3,IF(C1160=4,K!$D$4,IF(C1160=5,K!$D$5,IF(C1160=6,K!$D$6,IF(C1160=7,K!$D$7,IF(C1160=8,K!$D$8))))))))</f>
        <v>Polder</v>
      </c>
      <c r="E1160" s="12" t="s">
        <v>328</v>
      </c>
      <c r="F1160" s="18" t="str">
        <f>LOOKUP(E1160,K!$A$1:$B$19)</f>
        <v>Rõngu vald</v>
      </c>
      <c r="G1160" s="16" t="str">
        <f t="shared" si="97"/>
        <v>PK-451</v>
      </c>
      <c r="H1160" s="12" t="s">
        <v>34</v>
      </c>
      <c r="I1160" s="14" t="s">
        <v>4659</v>
      </c>
      <c r="J1160" s="1" t="s">
        <v>4660</v>
      </c>
      <c r="K1160" s="1" t="s">
        <v>4652</v>
      </c>
      <c r="L1160" s="91" t="str">
        <f t="shared" si="98"/>
        <v>14</v>
      </c>
      <c r="M1160">
        <v>1977</v>
      </c>
      <c r="N1160">
        <v>2</v>
      </c>
    </row>
    <row r="1161" spans="1:45" customFormat="1" ht="12.75" customHeight="1" x14ac:dyDescent="0.2">
      <c r="A1161" s="24" t="str">
        <f t="shared" si="96"/>
        <v>14-46</v>
      </c>
      <c r="B1161">
        <v>46</v>
      </c>
      <c r="C1161" s="9">
        <v>4</v>
      </c>
      <c r="D1161" s="71" t="str">
        <f>IF(C1161=1,K!$D$1,IF(C1161=2,K!$D$2,IF(C1161=3,K!$D$3,IF(C1161=4,K!$D$4,IF(C1161=5,K!$D$5,IF(C1161=6,K!$D$6,IF(C1161=7,K!$D$7,IF(C1161=8,K!$D$8))))))))</f>
        <v>Polder</v>
      </c>
      <c r="E1161" s="12" t="s">
        <v>328</v>
      </c>
      <c r="F1161" s="18" t="str">
        <f>LOOKUP(E1161,K!$A$1:$B$19)</f>
        <v>Rõngu vald</v>
      </c>
      <c r="G1161" s="16" t="str">
        <f t="shared" si="97"/>
        <v>PK-465</v>
      </c>
      <c r="H1161" s="12" t="s">
        <v>34</v>
      </c>
      <c r="I1161" s="14" t="s">
        <v>4661</v>
      </c>
      <c r="J1161" s="1" t="s">
        <v>4662</v>
      </c>
      <c r="K1161" s="1" t="s">
        <v>4652</v>
      </c>
      <c r="L1161" s="91" t="str">
        <f t="shared" si="98"/>
        <v>14</v>
      </c>
      <c r="M1161">
        <v>1978</v>
      </c>
      <c r="N1161">
        <v>2</v>
      </c>
    </row>
    <row r="1162" spans="1:45" customFormat="1" ht="12.75" customHeight="1" x14ac:dyDescent="0.2">
      <c r="A1162" s="24" t="str">
        <f t="shared" si="96"/>
        <v>14-46</v>
      </c>
      <c r="B1162">
        <v>46</v>
      </c>
      <c r="C1162" s="9">
        <v>4</v>
      </c>
      <c r="D1162" s="71" t="str">
        <f>IF(C1162=1,K!$D$1,IF(C1162=2,K!$D$2,IF(C1162=3,K!$D$3,IF(C1162=4,K!$D$4,IF(C1162=5,K!$D$5,IF(C1162=6,K!$D$6,IF(C1162=7,K!$D$7,IF(C1162=8,K!$D$8))))))))</f>
        <v>Polder</v>
      </c>
      <c r="E1162" s="12" t="s">
        <v>328</v>
      </c>
      <c r="F1162" s="18" t="str">
        <f>LOOKUP(E1162,K!$A$1:$B$19)</f>
        <v>Rõngu vald</v>
      </c>
      <c r="G1162" s="16" t="str">
        <f t="shared" si="97"/>
        <v>MS-42</v>
      </c>
      <c r="H1162" s="12" t="s">
        <v>1650</v>
      </c>
      <c r="I1162" s="14" t="s">
        <v>4664</v>
      </c>
      <c r="J1162" s="1" t="s">
        <v>4665</v>
      </c>
      <c r="K1162" s="1" t="s">
        <v>4652</v>
      </c>
      <c r="L1162" s="91" t="str">
        <f t="shared" si="98"/>
        <v>14</v>
      </c>
      <c r="M1162">
        <v>1978</v>
      </c>
      <c r="N1162">
        <v>1</v>
      </c>
    </row>
    <row r="1163" spans="1:45" customFormat="1" ht="12.75" customHeight="1" x14ac:dyDescent="0.2">
      <c r="A1163" s="24" t="str">
        <f t="shared" si="96"/>
        <v>14-46</v>
      </c>
      <c r="B1163">
        <v>46</v>
      </c>
      <c r="C1163" s="9">
        <v>4</v>
      </c>
      <c r="D1163" s="71" t="str">
        <f>IF(C1163=1,K!$D$1,IF(C1163=2,K!$D$2,IF(C1163=3,K!$D$3,IF(C1163=4,K!$D$4,IF(C1163=5,K!$D$5,IF(C1163=6,K!$D$6,IF(C1163=7,K!$D$7,IF(C1163=8,K!$D$8))))))))</f>
        <v>Polder</v>
      </c>
      <c r="E1163" s="12" t="s">
        <v>328</v>
      </c>
      <c r="F1163" s="18" t="str">
        <f>LOOKUP(E1163,K!$A$1:$B$19)</f>
        <v>Rõngu vald</v>
      </c>
      <c r="G1163" s="16" t="str">
        <f t="shared" si="97"/>
        <v>MS-106</v>
      </c>
      <c r="H1163" s="12" t="s">
        <v>1650</v>
      </c>
      <c r="I1163" s="14" t="s">
        <v>1693</v>
      </c>
      <c r="J1163" s="1" t="s">
        <v>4667</v>
      </c>
      <c r="K1163" s="1" t="s">
        <v>4652</v>
      </c>
      <c r="L1163" s="91" t="str">
        <f t="shared" si="98"/>
        <v>14</v>
      </c>
      <c r="M1163">
        <v>1983</v>
      </c>
      <c r="N1163">
        <v>1</v>
      </c>
    </row>
    <row r="1164" spans="1:45" customFormat="1" ht="12.75" customHeight="1" x14ac:dyDescent="0.2">
      <c r="A1164" s="24" t="str">
        <f t="shared" si="96"/>
        <v>15-46</v>
      </c>
      <c r="B1164">
        <v>46</v>
      </c>
      <c r="C1164" s="14">
        <v>6</v>
      </c>
      <c r="D1164" s="71" t="str">
        <f>IF(C1164=1,K!$D$1,IF(C1164=2,K!$D$2,IF(C1164=3,K!$D$3,IF(C1164=4,K!$D$4,IF(C1164=5,K!$D$5,IF(C1164=6,K!$D$6,IF(C1164=7,K!$D$7,IF(C1164=8,K!$D$8))))))))</f>
        <v>Kultuurtehnikaprojektid</v>
      </c>
      <c r="E1164" s="12" t="s">
        <v>329</v>
      </c>
      <c r="F1164" s="18" t="str">
        <f>LOOKUP(E1164,K!$A$1:$B$19)</f>
        <v>Tartu vald</v>
      </c>
      <c r="G1164" s="16" t="str">
        <f t="shared" si="97"/>
        <v>MV-1437</v>
      </c>
      <c r="H1164" s="12" t="s">
        <v>32</v>
      </c>
      <c r="I1164" s="14">
        <v>1437</v>
      </c>
      <c r="J1164" s="1" t="s">
        <v>6369</v>
      </c>
      <c r="K1164" s="1" t="s">
        <v>6370</v>
      </c>
      <c r="L1164" s="91" t="str">
        <f t="shared" si="98"/>
        <v>15</v>
      </c>
      <c r="M1164">
        <v>1982</v>
      </c>
      <c r="N1164">
        <v>2</v>
      </c>
    </row>
    <row r="1165" spans="1:45" customFormat="1" ht="12.75" customHeight="1" x14ac:dyDescent="0.2">
      <c r="A1165" s="69" t="str">
        <f t="shared" si="96"/>
        <v>19-46</v>
      </c>
      <c r="B1165" s="52">
        <v>46</v>
      </c>
      <c r="C1165" s="76">
        <v>5</v>
      </c>
      <c r="D1165" s="71" t="str">
        <f>IF(C1165=1,K!$D$1,IF(C1165=2,K!$D$2,IF(C1165=3,K!$D$3,IF(C1165=4,K!$D$4,IF(C1165=5,K!$D$5,IF(C1165=6,K!$D$6,IF(C1165=7,K!$D$7,IF(C1165=8,K!$D$8))))))))</f>
        <v>Muud maap.ehit.projektid</v>
      </c>
      <c r="E1165" s="60" t="s">
        <v>333</v>
      </c>
      <c r="F1165" s="73" t="str">
        <f>LOOKUP(E1165,K!$A$1:$B$19)</f>
        <v>Ülenurme vald</v>
      </c>
      <c r="G1165" s="74" t="str">
        <f t="shared" si="97"/>
        <v>-5062</v>
      </c>
      <c r="H1165" s="72"/>
      <c r="I1165" s="134" t="s">
        <v>5347</v>
      </c>
      <c r="J1165" s="61" t="s">
        <v>5377</v>
      </c>
      <c r="K1165" s="61" t="s">
        <v>5097</v>
      </c>
      <c r="L1165" s="90" t="str">
        <f t="shared" si="98"/>
        <v>19</v>
      </c>
      <c r="M1165" s="52">
        <v>1972</v>
      </c>
      <c r="N1165" s="52">
        <v>2</v>
      </c>
      <c r="P1165" s="52"/>
      <c r="Q1165" s="52"/>
      <c r="R1165" s="52"/>
      <c r="S1165" s="52"/>
      <c r="T1165" s="52"/>
      <c r="U1165" s="52"/>
      <c r="V1165" s="52"/>
      <c r="W1165" s="52"/>
      <c r="X1165" s="52"/>
      <c r="Y1165" s="52"/>
      <c r="Z1165" s="52"/>
      <c r="AA1165" s="52"/>
      <c r="AB1165" s="52"/>
      <c r="AC1165" s="52"/>
      <c r="AD1165" s="52"/>
      <c r="AE1165" s="52"/>
      <c r="AF1165" s="52"/>
      <c r="AG1165" s="52"/>
      <c r="AH1165" s="52"/>
      <c r="AI1165" s="52"/>
      <c r="AJ1165" s="52"/>
      <c r="AK1165" s="52"/>
      <c r="AL1165" s="52"/>
      <c r="AM1165" s="52"/>
      <c r="AN1165" s="52"/>
      <c r="AO1165" s="52"/>
      <c r="AP1165" s="52"/>
      <c r="AQ1165" s="52"/>
      <c r="AR1165" s="52"/>
      <c r="AS1165" s="52"/>
    </row>
    <row r="1166" spans="1:45" customFormat="1" ht="12.75" customHeight="1" x14ac:dyDescent="0.2">
      <c r="A1166" s="69" t="str">
        <f t="shared" si="96"/>
        <v>19-46</v>
      </c>
      <c r="B1166" s="52">
        <v>46</v>
      </c>
      <c r="C1166" s="70">
        <v>4</v>
      </c>
      <c r="D1166" s="71" t="str">
        <f>IF(C1166=1,K!$D$1,IF(C1166=2,K!$D$2,IF(C1166=3,K!$D$3,IF(C1166=4,K!$D$4,IF(C1166=5,K!$D$5,IF(C1166=6,K!$D$6,IF(C1166=7,K!$D$7,IF(C1166=8,K!$D$8))))))))</f>
        <v>Polder</v>
      </c>
      <c r="E1166" s="72" t="s">
        <v>333</v>
      </c>
      <c r="F1166" s="73" t="str">
        <f>LOOKUP(E1166,K!$A$1:$B$19)</f>
        <v>Ülenurme vald</v>
      </c>
      <c r="G1166" s="74" t="str">
        <f t="shared" si="97"/>
        <v>PP-967</v>
      </c>
      <c r="H1166" s="72" t="s">
        <v>11</v>
      </c>
      <c r="I1166" s="70">
        <v>967</v>
      </c>
      <c r="J1166" s="75" t="s">
        <v>1468</v>
      </c>
      <c r="K1166" s="61" t="s">
        <v>5097</v>
      </c>
      <c r="L1166" s="90" t="str">
        <f t="shared" si="98"/>
        <v>19</v>
      </c>
      <c r="M1166" s="52">
        <v>1972</v>
      </c>
      <c r="N1166" s="52">
        <v>13</v>
      </c>
      <c r="P1166" s="52"/>
      <c r="Q1166" s="52"/>
      <c r="R1166" s="52"/>
      <c r="S1166" s="52"/>
      <c r="T1166" s="52"/>
      <c r="U1166" s="52"/>
      <c r="V1166" s="52"/>
      <c r="W1166" s="52"/>
      <c r="X1166" s="52"/>
      <c r="Y1166" s="52"/>
      <c r="Z1166" s="52"/>
      <c r="AA1166" s="52"/>
      <c r="AB1166" s="52"/>
      <c r="AC1166" s="52"/>
      <c r="AD1166" s="52"/>
      <c r="AE1166" s="52"/>
      <c r="AF1166" s="52"/>
      <c r="AG1166" s="52"/>
      <c r="AH1166" s="52"/>
      <c r="AI1166" s="52"/>
      <c r="AJ1166" s="52"/>
      <c r="AK1166" s="52"/>
      <c r="AL1166" s="52"/>
      <c r="AM1166" s="52"/>
      <c r="AN1166" s="52"/>
      <c r="AO1166" s="52"/>
      <c r="AP1166" s="52"/>
      <c r="AQ1166" s="52"/>
      <c r="AR1166" s="52"/>
      <c r="AS1166" s="52"/>
    </row>
    <row r="1167" spans="1:45" customFormat="1" ht="12.75" customHeight="1" x14ac:dyDescent="0.2">
      <c r="A1167" s="24" t="str">
        <f t="shared" si="96"/>
        <v>14-47</v>
      </c>
      <c r="B1167">
        <v>47</v>
      </c>
      <c r="C1167" s="14">
        <v>1</v>
      </c>
      <c r="D1167" s="71" t="str">
        <f>IF(C1167=1,K!$D$1,IF(C1167=2,K!$D$2,IF(C1167=3,K!$D$3,IF(C1167=4,K!$D$4,IF(C1167=5,K!$D$5,IF(C1167=6,K!$D$6,IF(C1167=7,K!$D$7,IF(C1167=8,K!$D$8))))))))</f>
        <v>Maaparandus</v>
      </c>
      <c r="E1167" s="12" t="s">
        <v>328</v>
      </c>
      <c r="F1167" s="18" t="str">
        <f>LOOKUP(E1167,K!$A$1:$B$19)</f>
        <v>Rõngu vald</v>
      </c>
      <c r="G1167" s="16" t="str">
        <f t="shared" si="97"/>
        <v>MV-105</v>
      </c>
      <c r="H1167" s="12" t="s">
        <v>32</v>
      </c>
      <c r="I1167" s="14">
        <v>105</v>
      </c>
      <c r="J1167" s="1" t="s">
        <v>4671</v>
      </c>
      <c r="K1167" s="1" t="s">
        <v>4672</v>
      </c>
      <c r="L1167" s="91" t="str">
        <f t="shared" si="98"/>
        <v>14</v>
      </c>
      <c r="M1167">
        <v>1958</v>
      </c>
      <c r="N1167">
        <v>3</v>
      </c>
    </row>
    <row r="1168" spans="1:45" customFormat="1" ht="12.75" customHeight="1" x14ac:dyDescent="0.2">
      <c r="A1168" s="69" t="str">
        <f t="shared" ref="A1168:A1231" si="99">CONCATENATE(E1168,"-",B1168)</f>
        <v>19-47</v>
      </c>
      <c r="B1168" s="52">
        <v>47</v>
      </c>
      <c r="C1168" s="70">
        <v>1</v>
      </c>
      <c r="D1168" s="71" t="str">
        <f>IF(C1168=1,K!$D$1,IF(C1168=2,K!$D$2,IF(C1168=3,K!$D$3,IF(C1168=4,K!$D$4,IF(C1168=5,K!$D$5,IF(C1168=6,K!$D$6,IF(C1168=7,K!$D$7,IF(C1168=8,K!$D$8))))))))</f>
        <v>Maaparandus</v>
      </c>
      <c r="E1168" s="72" t="s">
        <v>333</v>
      </c>
      <c r="F1168" s="73" t="str">
        <f>LOOKUP(E1168,K!$A$1:$B$19)</f>
        <v>Ülenurme vald</v>
      </c>
      <c r="G1168" s="74" t="str">
        <f t="shared" ref="G1168:G1231" si="100">CONCATENATE(H1168,"-",I1168)</f>
        <v>PP-1045</v>
      </c>
      <c r="H1168" s="72" t="s">
        <v>11</v>
      </c>
      <c r="I1168" s="70">
        <v>1045</v>
      </c>
      <c r="J1168" s="75" t="s">
        <v>826</v>
      </c>
      <c r="K1168" s="61" t="s">
        <v>5097</v>
      </c>
      <c r="L1168" s="90" t="str">
        <f t="shared" si="98"/>
        <v>19</v>
      </c>
      <c r="M1168" s="52">
        <v>1974</v>
      </c>
      <c r="N1168" s="52">
        <v>19</v>
      </c>
      <c r="P1168" s="52"/>
      <c r="Q1168" s="52"/>
      <c r="R1168" s="52"/>
      <c r="S1168" s="52"/>
      <c r="T1168" s="52"/>
      <c r="U1168" s="52"/>
      <c r="V1168" s="52"/>
      <c r="W1168" s="52"/>
      <c r="X1168" s="52"/>
      <c r="Y1168" s="52"/>
      <c r="Z1168" s="52"/>
      <c r="AA1168" s="52"/>
      <c r="AB1168" s="52"/>
      <c r="AC1168" s="52"/>
      <c r="AD1168" s="52"/>
      <c r="AE1168" s="52"/>
      <c r="AF1168" s="52"/>
      <c r="AG1168" s="52"/>
      <c r="AH1168" s="52"/>
      <c r="AI1168" s="52"/>
      <c r="AJ1168" s="52"/>
      <c r="AK1168" s="52"/>
      <c r="AL1168" s="52"/>
      <c r="AM1168" s="52"/>
      <c r="AN1168" s="52"/>
      <c r="AO1168" s="52"/>
      <c r="AP1168" s="52"/>
      <c r="AQ1168" s="52"/>
      <c r="AR1168" s="52"/>
      <c r="AS1168" s="52"/>
    </row>
    <row r="1169" spans="1:45" customFormat="1" ht="12.75" customHeight="1" x14ac:dyDescent="0.2">
      <c r="A1169" s="69" t="str">
        <f t="shared" si="99"/>
        <v>19-47</v>
      </c>
      <c r="B1169" s="52">
        <v>47</v>
      </c>
      <c r="C1169" s="76">
        <v>5</v>
      </c>
      <c r="D1169" s="71" t="str">
        <f>IF(C1169=1,K!$D$1,IF(C1169=2,K!$D$2,IF(C1169=3,K!$D$3,IF(C1169=4,K!$D$4,IF(C1169=5,K!$D$5,IF(C1169=6,K!$D$6,IF(C1169=7,K!$D$7,IF(C1169=8,K!$D$8))))))))</f>
        <v>Muud maap.ehit.projektid</v>
      </c>
      <c r="E1169" s="60" t="s">
        <v>333</v>
      </c>
      <c r="F1169" s="73" t="str">
        <f>LOOKUP(E1169,K!$A$1:$B$19)</f>
        <v>Ülenurme vald</v>
      </c>
      <c r="G1169" s="74" t="str">
        <f t="shared" si="100"/>
        <v>PP-1045A</v>
      </c>
      <c r="H1169" s="60" t="s">
        <v>11</v>
      </c>
      <c r="I1169" s="134" t="s">
        <v>5381</v>
      </c>
      <c r="J1169" s="61" t="s">
        <v>5382</v>
      </c>
      <c r="K1169" s="61" t="s">
        <v>5097</v>
      </c>
      <c r="L1169" s="90" t="str">
        <f t="shared" si="98"/>
        <v>19</v>
      </c>
      <c r="M1169" s="52">
        <v>1977</v>
      </c>
      <c r="N1169" s="52"/>
      <c r="P1169" s="52"/>
      <c r="Q1169" s="52"/>
      <c r="R1169" s="52"/>
      <c r="S1169" s="52"/>
      <c r="T1169" s="52"/>
      <c r="U1169" s="52"/>
      <c r="V1169" s="52"/>
      <c r="W1169" s="52"/>
      <c r="X1169" s="52"/>
      <c r="Y1169" s="52"/>
      <c r="Z1169" s="52"/>
      <c r="AA1169" s="52"/>
      <c r="AB1169" s="52"/>
      <c r="AC1169" s="52"/>
      <c r="AD1169" s="52"/>
      <c r="AE1169" s="52"/>
      <c r="AF1169" s="52"/>
      <c r="AG1169" s="52"/>
      <c r="AH1169" s="52"/>
      <c r="AI1169" s="52"/>
      <c r="AJ1169" s="52"/>
      <c r="AK1169" s="52"/>
      <c r="AL1169" s="52"/>
      <c r="AM1169" s="52"/>
      <c r="AN1169" s="52"/>
      <c r="AO1169" s="52"/>
      <c r="AP1169" s="52"/>
      <c r="AQ1169" s="52"/>
      <c r="AR1169" s="52"/>
      <c r="AS1169" s="52"/>
    </row>
    <row r="1170" spans="1:45" customFormat="1" ht="12.75" customHeight="1" x14ac:dyDescent="0.2">
      <c r="A1170" s="69" t="str">
        <f t="shared" si="99"/>
        <v>19-47</v>
      </c>
      <c r="B1170" s="52">
        <v>47</v>
      </c>
      <c r="C1170" s="76">
        <v>5</v>
      </c>
      <c r="D1170" s="71" t="str">
        <f>IF(C1170=1,K!$D$1,IF(C1170=2,K!$D$2,IF(C1170=3,K!$D$3,IF(C1170=4,K!$D$4,IF(C1170=5,K!$D$5,IF(C1170=6,K!$D$6,IF(C1170=7,K!$D$7,IF(C1170=8,K!$D$8))))))))</f>
        <v>Muud maap.ehit.projektid</v>
      </c>
      <c r="E1170" s="60" t="s">
        <v>333</v>
      </c>
      <c r="F1170" s="73" t="str">
        <f>LOOKUP(E1170,K!$A$1:$B$19)</f>
        <v>Ülenurme vald</v>
      </c>
      <c r="G1170" s="74" t="str">
        <f t="shared" si="100"/>
        <v>PP-1045A</v>
      </c>
      <c r="H1170" s="60" t="s">
        <v>11</v>
      </c>
      <c r="I1170" s="134" t="s">
        <v>5381</v>
      </c>
      <c r="J1170" s="61" t="s">
        <v>5382</v>
      </c>
      <c r="K1170" s="61" t="s">
        <v>5097</v>
      </c>
      <c r="L1170" s="90" t="str">
        <f t="shared" si="98"/>
        <v>19</v>
      </c>
      <c r="M1170" s="52">
        <v>1977</v>
      </c>
      <c r="N1170" s="52">
        <v>6</v>
      </c>
      <c r="P1170" s="52"/>
      <c r="Q1170" s="52"/>
      <c r="R1170" s="52"/>
      <c r="S1170" s="52"/>
      <c r="T1170" s="52"/>
      <c r="U1170" s="52"/>
      <c r="V1170" s="52"/>
      <c r="W1170" s="52"/>
      <c r="X1170" s="52"/>
      <c r="Y1170" s="52"/>
      <c r="Z1170" s="52"/>
      <c r="AA1170" s="52"/>
      <c r="AB1170" s="52"/>
      <c r="AC1170" s="52"/>
      <c r="AD1170" s="52"/>
      <c r="AE1170" s="52"/>
      <c r="AF1170" s="52"/>
      <c r="AG1170" s="52"/>
      <c r="AH1170" s="52"/>
      <c r="AI1170" s="52"/>
      <c r="AJ1170" s="52"/>
      <c r="AK1170" s="52"/>
      <c r="AL1170" s="52"/>
      <c r="AM1170" s="52"/>
      <c r="AN1170" s="52"/>
      <c r="AO1170" s="52"/>
      <c r="AP1170" s="52"/>
      <c r="AQ1170" s="52"/>
      <c r="AR1170" s="52"/>
      <c r="AS1170" s="52"/>
    </row>
    <row r="1171" spans="1:45" customFormat="1" ht="12.75" customHeight="1" x14ac:dyDescent="0.2">
      <c r="A1171" s="24" t="str">
        <f t="shared" si="99"/>
        <v>15-48</v>
      </c>
      <c r="B1171">
        <v>48</v>
      </c>
      <c r="C1171" s="14">
        <v>1</v>
      </c>
      <c r="D1171" s="71" t="str">
        <f>IF(C1171=1,K!$D$1,IF(C1171=2,K!$D$2,IF(C1171=3,K!$D$3,IF(C1171=4,K!$D$4,IF(C1171=5,K!$D$5,IF(C1171=6,K!$D$6,IF(C1171=7,K!$D$7,IF(C1171=8,K!$D$8))))))))</f>
        <v>Maaparandus</v>
      </c>
      <c r="E1171" s="12" t="s">
        <v>329</v>
      </c>
      <c r="F1171" s="18" t="str">
        <f>LOOKUP(E1171,K!$A$1:$B$19)</f>
        <v>Tartu vald</v>
      </c>
      <c r="G1171" s="16" t="str">
        <f t="shared" si="100"/>
        <v>PP-1068</v>
      </c>
      <c r="H1171" s="12" t="s">
        <v>11</v>
      </c>
      <c r="I1171" s="14">
        <v>1068</v>
      </c>
      <c r="J1171" s="1" t="s">
        <v>6377</v>
      </c>
      <c r="K1171" s="1" t="s">
        <v>6370</v>
      </c>
      <c r="L1171" s="91" t="str">
        <f t="shared" si="98"/>
        <v>15</v>
      </c>
      <c r="M1171">
        <v>1974</v>
      </c>
      <c r="N1171">
        <v>16</v>
      </c>
      <c r="P1171">
        <v>73210</v>
      </c>
    </row>
    <row r="1172" spans="1:45" customFormat="1" ht="12.75" customHeight="1" x14ac:dyDescent="0.2">
      <c r="A1172" s="69" t="str">
        <f t="shared" si="99"/>
        <v>19-48</v>
      </c>
      <c r="B1172" s="52">
        <v>48</v>
      </c>
      <c r="C1172" s="70">
        <v>4</v>
      </c>
      <c r="D1172" s="71" t="str">
        <f>IF(C1172=1,K!$D$1,IF(C1172=2,K!$D$2,IF(C1172=3,K!$D$3,IF(C1172=4,K!$D$4,IF(C1172=5,K!$D$5,IF(C1172=6,K!$D$6,IF(C1172=7,K!$D$7,IF(C1172=8,K!$D$8))))))))</f>
        <v>Polder</v>
      </c>
      <c r="E1172" s="72" t="s">
        <v>333</v>
      </c>
      <c r="F1172" s="73" t="str">
        <f>LOOKUP(E1172,K!$A$1:$B$19)</f>
        <v>Ülenurme vald</v>
      </c>
      <c r="G1172" s="74" t="str">
        <f t="shared" si="100"/>
        <v>PP-1037 A</v>
      </c>
      <c r="H1172" s="72" t="s">
        <v>11</v>
      </c>
      <c r="I1172" s="70" t="s">
        <v>980</v>
      </c>
      <c r="J1172" s="61" t="s">
        <v>5376</v>
      </c>
      <c r="K1172" s="61" t="s">
        <v>5097</v>
      </c>
      <c r="L1172" s="90" t="str">
        <f t="shared" si="98"/>
        <v>19</v>
      </c>
      <c r="M1172" s="52">
        <v>1976</v>
      </c>
      <c r="N1172" s="52">
        <v>2</v>
      </c>
      <c r="P1172" s="52"/>
      <c r="Q1172" s="52"/>
      <c r="R1172" s="52"/>
      <c r="S1172" s="52"/>
      <c r="T1172" s="52"/>
      <c r="U1172" s="52"/>
      <c r="V1172" s="52"/>
      <c r="W1172" s="52"/>
      <c r="X1172" s="52"/>
      <c r="Y1172" s="52"/>
      <c r="Z1172" s="52"/>
      <c r="AA1172" s="52"/>
      <c r="AB1172" s="52"/>
      <c r="AC1172" s="52"/>
      <c r="AD1172" s="52"/>
      <c r="AE1172" s="52"/>
      <c r="AF1172" s="52"/>
      <c r="AG1172" s="52"/>
      <c r="AH1172" s="52"/>
      <c r="AI1172" s="52"/>
      <c r="AJ1172" s="52"/>
      <c r="AK1172" s="52"/>
      <c r="AL1172" s="52"/>
      <c r="AM1172" s="52"/>
      <c r="AN1172" s="52"/>
      <c r="AO1172" s="52"/>
      <c r="AP1172" s="52"/>
      <c r="AQ1172" s="52"/>
      <c r="AR1172" s="52"/>
      <c r="AS1172" s="52"/>
    </row>
    <row r="1173" spans="1:45" customFormat="1" ht="12.75" customHeight="1" x14ac:dyDescent="0.2">
      <c r="A1173" s="24" t="str">
        <f t="shared" si="99"/>
        <v>15-49</v>
      </c>
      <c r="B1173">
        <v>49</v>
      </c>
      <c r="C1173" s="14">
        <v>1</v>
      </c>
      <c r="D1173" s="71" t="str">
        <f>IF(C1173=1,K!$D$1,IF(C1173=2,K!$D$2,IF(C1173=3,K!$D$3,IF(C1173=4,K!$D$4,IF(C1173=5,K!$D$5,IF(C1173=6,K!$D$6,IF(C1173=7,K!$D$7,IF(C1173=8,K!$D$8))))))))</f>
        <v>Maaparandus</v>
      </c>
      <c r="E1173" s="12" t="s">
        <v>329</v>
      </c>
      <c r="F1173" s="18" t="str">
        <f>LOOKUP(E1173,K!$A$1:$B$19)</f>
        <v>Tartu vald</v>
      </c>
      <c r="G1173" s="16" t="str">
        <f t="shared" si="100"/>
        <v>PP-1264</v>
      </c>
      <c r="H1173" s="12" t="s">
        <v>11</v>
      </c>
      <c r="I1173" s="14">
        <v>1264</v>
      </c>
      <c r="J1173" s="1" t="s">
        <v>6386</v>
      </c>
      <c r="K1173" s="1" t="s">
        <v>6384</v>
      </c>
      <c r="L1173" s="91" t="str">
        <f t="shared" si="98"/>
        <v>15</v>
      </c>
      <c r="M1173">
        <v>1978</v>
      </c>
      <c r="N1173">
        <v>8</v>
      </c>
      <c r="P1173">
        <v>77278</v>
      </c>
    </row>
    <row r="1174" spans="1:45" customFormat="1" ht="12.75" customHeight="1" x14ac:dyDescent="0.2">
      <c r="A1174" s="69" t="str">
        <f t="shared" si="99"/>
        <v>19-49</v>
      </c>
      <c r="B1174" s="52">
        <v>49</v>
      </c>
      <c r="C1174" s="76">
        <v>5</v>
      </c>
      <c r="D1174" s="71" t="str">
        <f>IF(C1174=1,K!$D$1,IF(C1174=2,K!$D$2,IF(C1174=3,K!$D$3,IF(C1174=4,K!$D$4,IF(C1174=5,K!$D$5,IF(C1174=6,K!$D$6,IF(C1174=7,K!$D$7,IF(C1174=8,K!$D$8))))))))</f>
        <v>Muud maap.ehit.projektid</v>
      </c>
      <c r="E1174" s="60" t="s">
        <v>333</v>
      </c>
      <c r="F1174" s="73" t="str">
        <f>LOOKUP(E1174,K!$A$1:$B$19)</f>
        <v>Ülenurme vald</v>
      </c>
      <c r="G1174" s="74" t="str">
        <f t="shared" si="100"/>
        <v>PP-1269</v>
      </c>
      <c r="H1174" s="60" t="s">
        <v>11</v>
      </c>
      <c r="I1174" s="134" t="s">
        <v>5389</v>
      </c>
      <c r="J1174" s="61" t="s">
        <v>5390</v>
      </c>
      <c r="K1174" s="61" t="s">
        <v>5097</v>
      </c>
      <c r="L1174" s="90" t="str">
        <f t="shared" si="98"/>
        <v>19</v>
      </c>
      <c r="M1174" s="52">
        <v>1979</v>
      </c>
      <c r="N1174" s="52">
        <v>23</v>
      </c>
      <c r="P1174" s="52"/>
      <c r="Q1174" s="52"/>
      <c r="R1174" s="52"/>
      <c r="S1174" s="52"/>
      <c r="T1174" s="52"/>
      <c r="U1174" s="52"/>
      <c r="V1174" s="52"/>
      <c r="W1174" s="52"/>
      <c r="X1174" s="52"/>
      <c r="Y1174" s="52"/>
      <c r="Z1174" s="52"/>
      <c r="AA1174" s="52"/>
      <c r="AB1174" s="52"/>
      <c r="AC1174" s="52"/>
      <c r="AD1174" s="52"/>
      <c r="AE1174" s="52"/>
      <c r="AF1174" s="52"/>
      <c r="AG1174" s="52"/>
      <c r="AH1174" s="52"/>
      <c r="AI1174" s="52"/>
      <c r="AJ1174" s="52"/>
      <c r="AK1174" s="52"/>
      <c r="AL1174" s="52"/>
      <c r="AM1174" s="52"/>
      <c r="AN1174" s="52"/>
      <c r="AO1174" s="52"/>
      <c r="AP1174" s="52"/>
      <c r="AQ1174" s="52"/>
      <c r="AR1174" s="52"/>
      <c r="AS1174" s="52"/>
    </row>
    <row r="1175" spans="1:45" customFormat="1" ht="12.75" customHeight="1" x14ac:dyDescent="0.2">
      <c r="A1175" s="24" t="str">
        <f t="shared" si="99"/>
        <v>15-50</v>
      </c>
      <c r="B1175">
        <v>50</v>
      </c>
      <c r="C1175" s="14">
        <v>2</v>
      </c>
      <c r="D1175" s="71" t="str">
        <f>IF(C1175=1,K!$D$1,IF(C1175=2,K!$D$2,IF(C1175=3,K!$D$3,IF(C1175=4,K!$D$4,IF(C1175=5,K!$D$5,IF(C1175=6,K!$D$6,IF(C1175=7,K!$D$7,IF(C1175=8,K!$D$8))))))))</f>
        <v xml:space="preserve">Maaparanduse rek </v>
      </c>
      <c r="E1175" s="12" t="s">
        <v>329</v>
      </c>
      <c r="F1175" s="18" t="str">
        <f>LOOKUP(E1175,K!$A$1:$B$19)</f>
        <v>Tartu vald</v>
      </c>
      <c r="G1175" s="16" t="str">
        <f t="shared" si="100"/>
        <v>PP-1497</v>
      </c>
      <c r="H1175" s="12" t="s">
        <v>11</v>
      </c>
      <c r="I1175" s="14">
        <v>1497</v>
      </c>
      <c r="J1175" s="1" t="s">
        <v>6387</v>
      </c>
      <c r="K1175" s="1" t="s">
        <v>6388</v>
      </c>
      <c r="L1175" s="91" t="str">
        <f t="shared" si="98"/>
        <v>15</v>
      </c>
      <c r="M1175">
        <v>1985</v>
      </c>
      <c r="N1175">
        <v>7</v>
      </c>
      <c r="P1175">
        <v>1201852</v>
      </c>
    </row>
    <row r="1176" spans="1:45" customFormat="1" ht="25.5" customHeight="1" x14ac:dyDescent="0.2">
      <c r="A1176" s="69" t="str">
        <f t="shared" si="99"/>
        <v>15-50</v>
      </c>
      <c r="B1176" s="52">
        <v>50</v>
      </c>
      <c r="C1176" s="76">
        <v>7</v>
      </c>
      <c r="D1176" s="71" t="str">
        <f>IF(C1176=1,K!$D$1,IF(C1176=2,K!$D$2,IF(C1176=3,K!$D$3,IF(C1176=4,K!$D$4,IF(C1176=5,K!$D$5,IF(C1176=6,K!$D$6,IF(C1176=7,K!$D$7,IF(C1176=8,K!$D$8))))))))</f>
        <v>Ehitusgeoloogia aruanne</v>
      </c>
      <c r="E1176" s="72" t="s">
        <v>329</v>
      </c>
      <c r="F1176" s="18" t="str">
        <f>LOOKUP(E1176,K!$A$1:$B$19)</f>
        <v>Tartu vald</v>
      </c>
      <c r="G1176" s="74" t="str">
        <f t="shared" si="100"/>
        <v>PP-1497 EG</v>
      </c>
      <c r="H1176" s="72" t="s">
        <v>11</v>
      </c>
      <c r="I1176" s="70" t="s">
        <v>6393</v>
      </c>
      <c r="J1176" s="75" t="s">
        <v>6394</v>
      </c>
      <c r="K1176" s="75" t="s">
        <v>6388</v>
      </c>
      <c r="L1176" s="91" t="str">
        <f t="shared" si="98"/>
        <v>15</v>
      </c>
      <c r="M1176" s="52">
        <v>1985</v>
      </c>
      <c r="N1176" s="52">
        <v>6</v>
      </c>
      <c r="P1176" s="52">
        <v>1201851</v>
      </c>
      <c r="Q1176" s="52"/>
      <c r="R1176" s="52"/>
      <c r="S1176" s="52"/>
      <c r="T1176" s="52"/>
      <c r="U1176" s="52"/>
      <c r="V1176" s="52"/>
      <c r="W1176" s="52"/>
      <c r="X1176" s="52"/>
      <c r="Y1176" s="52"/>
      <c r="Z1176" s="52"/>
      <c r="AA1176" s="52"/>
      <c r="AB1176" s="52"/>
      <c r="AC1176" s="52"/>
      <c r="AD1176" s="52"/>
      <c r="AE1176" s="52"/>
      <c r="AF1176" s="52"/>
      <c r="AG1176" s="52"/>
      <c r="AH1176" s="52"/>
      <c r="AI1176" s="52"/>
      <c r="AJ1176" s="52"/>
      <c r="AK1176" s="52"/>
      <c r="AL1176" s="52"/>
      <c r="AM1176" s="52"/>
      <c r="AN1176" s="52"/>
      <c r="AO1176" s="52"/>
      <c r="AP1176" s="52"/>
      <c r="AQ1176" s="52"/>
      <c r="AR1176" s="52"/>
      <c r="AS1176" s="52"/>
    </row>
    <row r="1177" spans="1:45" customFormat="1" ht="38.25" customHeight="1" x14ac:dyDescent="0.2">
      <c r="A1177" s="69" t="str">
        <f t="shared" si="99"/>
        <v>19-50</v>
      </c>
      <c r="B1177" s="52">
        <v>50</v>
      </c>
      <c r="C1177" s="76">
        <v>7</v>
      </c>
      <c r="D1177" s="71" t="str">
        <f>IF(C1177=1,K!$D$1,IF(C1177=2,K!$D$2,IF(C1177=3,K!$D$3,IF(C1177=4,K!$D$4,IF(C1177=5,K!$D$5,IF(C1177=6,K!$D$6,IF(C1177=7,K!$D$7,IF(C1177=8,K!$D$8))))))))</f>
        <v>Ehitusgeoloogia aruanne</v>
      </c>
      <c r="E1177" s="60" t="s">
        <v>333</v>
      </c>
      <c r="F1177" s="73" t="str">
        <f>LOOKUP(E1177,K!$A$1:$B$19)</f>
        <v>Ülenurme vald</v>
      </c>
      <c r="G1177" s="74" t="str">
        <f t="shared" si="100"/>
        <v>PP-1045</v>
      </c>
      <c r="H1177" s="60" t="s">
        <v>11</v>
      </c>
      <c r="I1177" s="134" t="s">
        <v>5395</v>
      </c>
      <c r="J1177" s="61" t="s">
        <v>5396</v>
      </c>
      <c r="K1177" s="61" t="s">
        <v>5097</v>
      </c>
      <c r="L1177" s="90" t="str">
        <f t="shared" si="98"/>
        <v>19</v>
      </c>
      <c r="M1177" s="52">
        <v>1977</v>
      </c>
      <c r="N1177" s="52">
        <v>3</v>
      </c>
      <c r="P1177" s="52"/>
      <c r="Q1177" s="52"/>
      <c r="R1177" s="52"/>
      <c r="S1177" s="52"/>
      <c r="T1177" s="52"/>
      <c r="U1177" s="52"/>
      <c r="V1177" s="52"/>
      <c r="W1177" s="52"/>
      <c r="X1177" s="52"/>
      <c r="Y1177" s="52"/>
      <c r="Z1177" s="52"/>
      <c r="AA1177" s="52"/>
      <c r="AB1177" s="52"/>
      <c r="AC1177" s="52"/>
      <c r="AD1177" s="52"/>
      <c r="AE1177" s="52"/>
      <c r="AF1177" s="52"/>
      <c r="AG1177" s="52"/>
      <c r="AH1177" s="52"/>
      <c r="AI1177" s="52"/>
      <c r="AJ1177" s="52"/>
      <c r="AK1177" s="52"/>
      <c r="AL1177" s="52"/>
      <c r="AM1177" s="52"/>
      <c r="AN1177" s="52"/>
      <c r="AO1177" s="52"/>
      <c r="AP1177" s="52"/>
      <c r="AQ1177" s="52"/>
      <c r="AR1177" s="52"/>
      <c r="AS1177" s="52"/>
    </row>
    <row r="1178" spans="1:45" customFormat="1" ht="25.5" customHeight="1" x14ac:dyDescent="0.2">
      <c r="A1178" s="69" t="str">
        <f t="shared" si="99"/>
        <v>19-50</v>
      </c>
      <c r="B1178" s="52">
        <v>50</v>
      </c>
      <c r="C1178" s="70">
        <v>1</v>
      </c>
      <c r="D1178" s="71" t="str">
        <f>IF(C1178=1,K!$D$1,IF(C1178=2,K!$D$2,IF(C1178=3,K!$D$3,IF(C1178=4,K!$D$4,IF(C1178=5,K!$D$5,IF(C1178=6,K!$D$6,IF(C1178=7,K!$D$7,IF(C1178=8,K!$D$8))))))))</f>
        <v>Maaparandus</v>
      </c>
      <c r="E1178" s="60" t="s">
        <v>333</v>
      </c>
      <c r="F1178" s="73" t="str">
        <f>LOOKUP(E1178,K!$A$1:$B$19)</f>
        <v>Ülenurme vald</v>
      </c>
      <c r="G1178" s="74" t="str">
        <f t="shared" si="100"/>
        <v>PP-1232</v>
      </c>
      <c r="H1178" s="72" t="s">
        <v>11</v>
      </c>
      <c r="I1178" s="70">
        <v>1232</v>
      </c>
      <c r="J1178" s="61" t="s">
        <v>5400</v>
      </c>
      <c r="K1178" s="61" t="s">
        <v>5097</v>
      </c>
      <c r="L1178" s="90" t="str">
        <f t="shared" si="98"/>
        <v>19</v>
      </c>
      <c r="M1178" s="52">
        <v>1977</v>
      </c>
      <c r="N1178" s="52">
        <v>8</v>
      </c>
      <c r="P1178" s="52"/>
      <c r="Q1178" s="52"/>
      <c r="R1178" s="52"/>
      <c r="S1178" s="52"/>
      <c r="T1178" s="52"/>
      <c r="U1178" s="52"/>
      <c r="V1178" s="52"/>
      <c r="W1178" s="52"/>
      <c r="X1178" s="52"/>
      <c r="Y1178" s="52"/>
      <c r="Z1178" s="52"/>
      <c r="AA1178" s="52"/>
      <c r="AB1178" s="52"/>
      <c r="AC1178" s="52"/>
      <c r="AD1178" s="52"/>
      <c r="AE1178" s="52"/>
      <c r="AF1178" s="52"/>
      <c r="AG1178" s="52"/>
      <c r="AH1178" s="52"/>
      <c r="AI1178" s="52"/>
      <c r="AJ1178" s="52"/>
      <c r="AK1178" s="52"/>
      <c r="AL1178" s="52"/>
      <c r="AM1178" s="52"/>
      <c r="AN1178" s="52"/>
      <c r="AO1178" s="52"/>
      <c r="AP1178" s="52"/>
      <c r="AQ1178" s="52"/>
      <c r="AR1178" s="52"/>
      <c r="AS1178" s="52"/>
    </row>
    <row r="1179" spans="1:45" customFormat="1" ht="51" customHeight="1" x14ac:dyDescent="0.2">
      <c r="A1179" s="69" t="str">
        <f t="shared" si="99"/>
        <v>19-50</v>
      </c>
      <c r="B1179" s="52">
        <v>50</v>
      </c>
      <c r="C1179" s="76">
        <v>7</v>
      </c>
      <c r="D1179" s="71" t="str">
        <f>IF(C1179=1,K!$D$1,IF(C1179=2,K!$D$2,IF(C1179=3,K!$D$3,IF(C1179=4,K!$D$4,IF(C1179=5,K!$D$5,IF(C1179=6,K!$D$6,IF(C1179=7,K!$D$7,IF(C1179=8,K!$D$8))))))))</f>
        <v>Ehitusgeoloogia aruanne</v>
      </c>
      <c r="E1179" s="60" t="s">
        <v>333</v>
      </c>
      <c r="F1179" s="73" t="str">
        <f>LOOKUP(E1179,K!$A$1:$B$19)</f>
        <v>Ülenurme vald</v>
      </c>
      <c r="G1179" s="74" t="str">
        <f t="shared" si="100"/>
        <v>-2920</v>
      </c>
      <c r="H1179" s="72"/>
      <c r="I1179" s="134" t="s">
        <v>5323</v>
      </c>
      <c r="J1179" s="61" t="s">
        <v>5394</v>
      </c>
      <c r="K1179" s="61" t="s">
        <v>5097</v>
      </c>
      <c r="L1179" s="90" t="str">
        <f t="shared" si="98"/>
        <v>19</v>
      </c>
      <c r="M1179" s="52">
        <v>1971</v>
      </c>
      <c r="N1179" s="52">
        <v>14</v>
      </c>
      <c r="P1179" s="52"/>
      <c r="Q1179" s="52"/>
      <c r="R1179" s="52"/>
      <c r="S1179" s="52"/>
      <c r="T1179" s="52"/>
      <c r="U1179" s="52"/>
      <c r="V1179" s="52"/>
      <c r="W1179" s="52"/>
      <c r="X1179" s="52"/>
      <c r="Y1179" s="52"/>
      <c r="Z1179" s="52"/>
      <c r="AA1179" s="52"/>
      <c r="AB1179" s="52"/>
      <c r="AC1179" s="52"/>
      <c r="AD1179" s="52"/>
      <c r="AE1179" s="52"/>
      <c r="AF1179" s="52"/>
      <c r="AG1179" s="52"/>
      <c r="AH1179" s="52"/>
      <c r="AI1179" s="52"/>
      <c r="AJ1179" s="52"/>
      <c r="AK1179" s="52"/>
      <c r="AL1179" s="52"/>
      <c r="AM1179" s="52"/>
      <c r="AN1179" s="52"/>
      <c r="AO1179" s="52"/>
      <c r="AP1179" s="52"/>
      <c r="AQ1179" s="52"/>
      <c r="AR1179" s="52"/>
      <c r="AS1179" s="52"/>
    </row>
    <row r="1180" spans="1:45" customFormat="1" ht="37.5" customHeight="1" x14ac:dyDescent="0.2">
      <c r="A1180" s="69" t="str">
        <f t="shared" si="99"/>
        <v>19-50</v>
      </c>
      <c r="B1180" s="52">
        <v>50</v>
      </c>
      <c r="C1180" s="76">
        <v>7</v>
      </c>
      <c r="D1180" s="71" t="str">
        <f>IF(C1180=1,K!$D$1,IF(C1180=2,K!$D$2,IF(C1180=3,K!$D$3,IF(C1180=4,K!$D$4,IF(C1180=5,K!$D$5,IF(C1180=6,K!$D$6,IF(C1180=7,K!$D$7,IF(C1180=8,K!$D$8))))))))</f>
        <v>Ehitusgeoloogia aruanne</v>
      </c>
      <c r="E1180" s="60" t="s">
        <v>333</v>
      </c>
      <c r="F1180" s="73" t="str">
        <f>LOOKUP(E1180,K!$A$1:$B$19)</f>
        <v>Ülenurme vald</v>
      </c>
      <c r="G1180" s="74" t="str">
        <f t="shared" si="100"/>
        <v>PP-1045</v>
      </c>
      <c r="H1180" s="60" t="s">
        <v>11</v>
      </c>
      <c r="I1180" s="134" t="s">
        <v>5395</v>
      </c>
      <c r="J1180" s="61" t="s">
        <v>5398</v>
      </c>
      <c r="K1180" s="61" t="s">
        <v>5097</v>
      </c>
      <c r="L1180" s="90" t="str">
        <f t="shared" si="98"/>
        <v>19</v>
      </c>
      <c r="M1180" s="52">
        <v>1977</v>
      </c>
      <c r="N1180" s="52">
        <v>3</v>
      </c>
      <c r="P1180" s="52"/>
      <c r="Q1180" s="52"/>
      <c r="R1180" s="52"/>
      <c r="S1180" s="52"/>
      <c r="T1180" s="52"/>
      <c r="U1180" s="52"/>
      <c r="V1180" s="52"/>
      <c r="W1180" s="52"/>
      <c r="X1180" s="52"/>
      <c r="Y1180" s="52"/>
      <c r="Z1180" s="52"/>
      <c r="AA1180" s="52"/>
      <c r="AB1180" s="52"/>
      <c r="AC1180" s="52"/>
      <c r="AD1180" s="52"/>
      <c r="AE1180" s="52"/>
      <c r="AF1180" s="52"/>
      <c r="AG1180" s="52"/>
      <c r="AH1180" s="52"/>
      <c r="AI1180" s="52"/>
      <c r="AJ1180" s="52"/>
      <c r="AK1180" s="52"/>
      <c r="AL1180" s="52"/>
      <c r="AM1180" s="52"/>
      <c r="AN1180" s="52"/>
      <c r="AO1180" s="52"/>
      <c r="AP1180" s="52"/>
      <c r="AQ1180" s="52"/>
      <c r="AR1180" s="52"/>
      <c r="AS1180" s="52"/>
    </row>
    <row r="1181" spans="1:45" customFormat="1" ht="51" customHeight="1" x14ac:dyDescent="0.2">
      <c r="A1181" s="24" t="str">
        <f t="shared" si="99"/>
        <v>15-51</v>
      </c>
      <c r="B1181">
        <v>51</v>
      </c>
      <c r="C1181" s="14">
        <v>1</v>
      </c>
      <c r="D1181" s="71" t="str">
        <f>IF(C1181=1,K!$D$1,IF(C1181=2,K!$D$2,IF(C1181=3,K!$D$3,IF(C1181=4,K!$D$4,IF(C1181=5,K!$D$5,IF(C1181=6,K!$D$6,IF(C1181=7,K!$D$7,IF(C1181=8,K!$D$8))))))))</f>
        <v>Maaparandus</v>
      </c>
      <c r="E1181" s="12" t="s">
        <v>329</v>
      </c>
      <c r="F1181" s="18" t="str">
        <f>LOOKUP(E1181,K!$A$1:$B$19)</f>
        <v>Tartu vald</v>
      </c>
      <c r="G1181" s="16" t="str">
        <f t="shared" si="100"/>
        <v>PP-281</v>
      </c>
      <c r="H1181" s="12" t="s">
        <v>11</v>
      </c>
      <c r="I1181" s="14">
        <v>281</v>
      </c>
      <c r="J1181" s="1" t="s">
        <v>6395</v>
      </c>
      <c r="K1181" s="1" t="s">
        <v>6092</v>
      </c>
      <c r="L1181" s="91" t="str">
        <f t="shared" si="98"/>
        <v>15</v>
      </c>
      <c r="M1181">
        <v>1962</v>
      </c>
      <c r="N1181">
        <v>9</v>
      </c>
      <c r="P1181" t="s">
        <v>6396</v>
      </c>
    </row>
    <row r="1182" spans="1:45" customFormat="1" ht="38.25" customHeight="1" x14ac:dyDescent="0.2">
      <c r="A1182" s="24" t="str">
        <f t="shared" si="99"/>
        <v>15-52</v>
      </c>
      <c r="B1182">
        <v>52</v>
      </c>
      <c r="C1182" s="14">
        <v>2</v>
      </c>
      <c r="D1182" s="71" t="str">
        <f>IF(C1182=1,K!$D$1,IF(C1182=2,K!$D$2,IF(C1182=3,K!$D$3,IF(C1182=4,K!$D$4,IF(C1182=5,K!$D$5,IF(C1182=6,K!$D$6,IF(C1182=7,K!$D$7,IF(C1182=8,K!$D$8))))))))</f>
        <v xml:space="preserve">Maaparanduse rek </v>
      </c>
      <c r="E1182" s="12" t="s">
        <v>329</v>
      </c>
      <c r="F1182" s="18" t="str">
        <f>LOOKUP(E1182,K!$A$1:$B$19)</f>
        <v>Tartu vald</v>
      </c>
      <c r="G1182" s="16" t="str">
        <f t="shared" si="100"/>
        <v>PP-1661</v>
      </c>
      <c r="H1182" s="12" t="s">
        <v>11</v>
      </c>
      <c r="I1182" s="14">
        <v>1661</v>
      </c>
      <c r="J1182" s="1" t="s">
        <v>6401</v>
      </c>
      <c r="K1182" s="1" t="s">
        <v>6388</v>
      </c>
      <c r="L1182" s="91" t="str">
        <f t="shared" si="98"/>
        <v>15</v>
      </c>
      <c r="M1182">
        <v>1990</v>
      </c>
      <c r="N1182">
        <v>7</v>
      </c>
      <c r="P1182">
        <v>1201891</v>
      </c>
    </row>
    <row r="1183" spans="1:45" customFormat="1" ht="12.75" customHeight="1" x14ac:dyDescent="0.2">
      <c r="A1183" s="24" t="str">
        <f t="shared" si="99"/>
        <v>15-52</v>
      </c>
      <c r="B1183">
        <v>52</v>
      </c>
      <c r="C1183" s="14">
        <v>1</v>
      </c>
      <c r="D1183" s="71" t="str">
        <f>IF(C1183=1,K!$D$1,IF(C1183=2,K!$D$2,IF(C1183=3,K!$D$3,IF(C1183=4,K!$D$4,IF(C1183=5,K!$D$5,IF(C1183=6,K!$D$6,IF(C1183=7,K!$D$7,IF(C1183=8,K!$D$8))))))))</f>
        <v>Maaparandus</v>
      </c>
      <c r="E1183" s="12" t="s">
        <v>329</v>
      </c>
      <c r="F1183" s="18" t="str">
        <f>LOOKUP(E1183,K!$A$1:$B$19)</f>
        <v>Tartu vald</v>
      </c>
      <c r="G1183" s="16" t="str">
        <f t="shared" si="100"/>
        <v>PP-310</v>
      </c>
      <c r="H1183" s="12" t="s">
        <v>11</v>
      </c>
      <c r="I1183" s="14">
        <v>310</v>
      </c>
      <c r="J1183" s="1" t="s">
        <v>6091</v>
      </c>
      <c r="K1183" s="1" t="s">
        <v>6388</v>
      </c>
      <c r="L1183" s="91" t="str">
        <f t="shared" si="98"/>
        <v>15</v>
      </c>
      <c r="M1183">
        <v>1963</v>
      </c>
      <c r="N1183">
        <v>5</v>
      </c>
      <c r="P1183" t="s">
        <v>6403</v>
      </c>
      <c r="Q1183" t="s">
        <v>6404</v>
      </c>
    </row>
    <row r="1184" spans="1:45" customFormat="1" ht="12.75" customHeight="1" x14ac:dyDescent="0.2">
      <c r="A1184" s="24" t="str">
        <f t="shared" si="99"/>
        <v>15-52</v>
      </c>
      <c r="B1184">
        <v>52</v>
      </c>
      <c r="C1184" s="14">
        <v>2</v>
      </c>
      <c r="D1184" s="71" t="str">
        <f>IF(C1184=1,K!$D$1,IF(C1184=2,K!$D$2,IF(C1184=3,K!$D$3,IF(C1184=4,K!$D$4,IF(C1184=5,K!$D$5,IF(C1184=6,K!$D$6,IF(C1184=7,K!$D$7,IF(C1184=8,K!$D$8))))))))</f>
        <v xml:space="preserve">Maaparanduse rek </v>
      </c>
      <c r="E1184" s="12" t="s">
        <v>329</v>
      </c>
      <c r="F1184" s="18" t="str">
        <f>LOOKUP(E1184,K!$A$1:$B$19)</f>
        <v>Tartu vald</v>
      </c>
      <c r="G1184" s="16" t="str">
        <f t="shared" si="100"/>
        <v>PP-607</v>
      </c>
      <c r="H1184" s="12" t="s">
        <v>11</v>
      </c>
      <c r="I1184" s="14">
        <v>607</v>
      </c>
      <c r="J1184" s="1" t="s">
        <v>6400</v>
      </c>
      <c r="K1184" s="1" t="s">
        <v>6092</v>
      </c>
      <c r="L1184" s="91" t="str">
        <f t="shared" ref="L1184:L1247" si="101">E1184</f>
        <v>15</v>
      </c>
      <c r="M1184">
        <v>1967</v>
      </c>
      <c r="N1184">
        <v>6</v>
      </c>
      <c r="P1184">
        <v>67271</v>
      </c>
    </row>
    <row r="1185" spans="1:45" customFormat="1" ht="12.75" customHeight="1" x14ac:dyDescent="0.2">
      <c r="A1185" s="69" t="str">
        <f t="shared" si="99"/>
        <v>15-52</v>
      </c>
      <c r="B1185" s="52">
        <v>52</v>
      </c>
      <c r="C1185" s="76">
        <v>2</v>
      </c>
      <c r="D1185" s="71" t="str">
        <f>IF(C1185=1,K!$D$1,IF(C1185=2,K!$D$2,IF(C1185=3,K!$D$3,IF(C1185=4,K!$D$4,IF(C1185=5,K!$D$5,IF(C1185=6,K!$D$6,IF(C1185=7,K!$D$7,IF(C1185=8,K!$D$8))))))))</f>
        <v xml:space="preserve">Maaparanduse rek </v>
      </c>
      <c r="E1185" s="72" t="s">
        <v>329</v>
      </c>
      <c r="F1185" s="18" t="str">
        <f>LOOKUP(E1185,K!$A$1:$B$19)</f>
        <v>Tartu vald</v>
      </c>
      <c r="G1185" s="74" t="str">
        <f t="shared" si="100"/>
        <v>MS-52</v>
      </c>
      <c r="H1185" s="72" t="s">
        <v>1650</v>
      </c>
      <c r="I1185" s="70">
        <v>52</v>
      </c>
      <c r="J1185" s="75" t="s">
        <v>6876</v>
      </c>
      <c r="K1185" s="75" t="s">
        <v>6873</v>
      </c>
      <c r="L1185" s="91" t="str">
        <f t="shared" si="101"/>
        <v>15</v>
      </c>
      <c r="M1185" s="52">
        <v>1978</v>
      </c>
      <c r="N1185" s="52">
        <v>3</v>
      </c>
      <c r="P1185" s="52" t="s">
        <v>6877</v>
      </c>
      <c r="Q1185" s="52"/>
      <c r="R1185" s="52"/>
      <c r="S1185" s="52"/>
      <c r="T1185" s="52"/>
      <c r="U1185" s="52"/>
      <c r="V1185" s="52"/>
      <c r="W1185" s="52"/>
      <c r="X1185" s="52"/>
      <c r="Y1185" s="52"/>
      <c r="Z1185" s="52"/>
      <c r="AA1185" s="52"/>
      <c r="AB1185" s="52"/>
      <c r="AC1185" s="52"/>
      <c r="AD1185" s="52"/>
      <c r="AE1185" s="52"/>
      <c r="AF1185" s="52"/>
      <c r="AG1185" s="52"/>
      <c r="AH1185" s="52"/>
      <c r="AI1185" s="52"/>
      <c r="AJ1185" s="52"/>
      <c r="AK1185" s="52"/>
      <c r="AL1185" s="52"/>
      <c r="AM1185" s="52"/>
      <c r="AN1185" s="52"/>
      <c r="AO1185" s="52"/>
      <c r="AP1185" s="52"/>
      <c r="AQ1185" s="52"/>
      <c r="AR1185" s="52"/>
      <c r="AS1185" s="52"/>
    </row>
    <row r="1186" spans="1:45" customFormat="1" ht="12.75" customHeight="1" x14ac:dyDescent="0.2">
      <c r="A1186" s="69" t="str">
        <f t="shared" si="99"/>
        <v>19-52</v>
      </c>
      <c r="B1186" s="52">
        <v>52</v>
      </c>
      <c r="C1186" s="70">
        <v>4</v>
      </c>
      <c r="D1186" s="71" t="str">
        <f>IF(C1186=1,K!$D$1,IF(C1186=2,K!$D$2,IF(C1186=3,K!$D$3,IF(C1186=4,K!$D$4,IF(C1186=5,K!$D$5,IF(C1186=6,K!$D$6,IF(C1186=7,K!$D$7,IF(C1186=8,K!$D$8))))))))</f>
        <v>Polder</v>
      </c>
      <c r="E1186" s="72" t="s">
        <v>333</v>
      </c>
      <c r="F1186" s="73" t="str">
        <f>LOOKUP(E1186,K!$A$1:$B$19)</f>
        <v>Ülenurme vald</v>
      </c>
      <c r="G1186" s="74" t="str">
        <f t="shared" si="100"/>
        <v>PP-982A</v>
      </c>
      <c r="H1186" s="72" t="s">
        <v>11</v>
      </c>
      <c r="I1186" s="134" t="s">
        <v>16</v>
      </c>
      <c r="J1186" s="61" t="s">
        <v>1190</v>
      </c>
      <c r="K1186" s="61" t="s">
        <v>5097</v>
      </c>
      <c r="L1186" s="90" t="str">
        <f t="shared" si="101"/>
        <v>19</v>
      </c>
      <c r="M1186" s="52">
        <v>1978</v>
      </c>
      <c r="N1186" s="52">
        <v>18</v>
      </c>
      <c r="P1186" s="52"/>
      <c r="Q1186" s="52"/>
      <c r="R1186" s="52"/>
      <c r="S1186" s="52"/>
      <c r="T1186" s="52"/>
      <c r="U1186" s="52"/>
      <c r="V1186" s="52"/>
      <c r="W1186" s="52"/>
      <c r="X1186" s="52"/>
      <c r="Y1186" s="52"/>
      <c r="Z1186" s="52"/>
      <c r="AA1186" s="52"/>
      <c r="AB1186" s="52"/>
      <c r="AC1186" s="52"/>
      <c r="AD1186" s="52"/>
      <c r="AE1186" s="52"/>
      <c r="AF1186" s="52"/>
      <c r="AG1186" s="52"/>
      <c r="AH1186" s="52"/>
      <c r="AI1186" s="52"/>
      <c r="AJ1186" s="52"/>
      <c r="AK1186" s="52"/>
      <c r="AL1186" s="52"/>
      <c r="AM1186" s="52"/>
      <c r="AN1186" s="52"/>
      <c r="AO1186" s="52"/>
      <c r="AP1186" s="52"/>
      <c r="AQ1186" s="52"/>
      <c r="AR1186" s="52"/>
      <c r="AS1186" s="52"/>
    </row>
    <row r="1187" spans="1:45" customFormat="1" ht="12.75" customHeight="1" x14ac:dyDescent="0.2">
      <c r="A1187" s="24" t="str">
        <f t="shared" si="99"/>
        <v>15-53</v>
      </c>
      <c r="B1187">
        <v>53</v>
      </c>
      <c r="C1187" s="14">
        <v>1</v>
      </c>
      <c r="D1187" s="71" t="str">
        <f>IF(C1187=1,K!$D$1,IF(C1187=2,K!$D$2,IF(C1187=3,K!$D$3,IF(C1187=4,K!$D$4,IF(C1187=5,K!$D$5,IF(C1187=6,K!$D$6,IF(C1187=7,K!$D$7,IF(C1187=8,K!$D$8))))))))</f>
        <v>Maaparandus</v>
      </c>
      <c r="E1187" s="12" t="s">
        <v>329</v>
      </c>
      <c r="F1187" s="18" t="str">
        <f>LOOKUP(E1187,K!$A$1:$B$19)</f>
        <v>Tartu vald</v>
      </c>
      <c r="G1187" s="16" t="str">
        <f t="shared" si="100"/>
        <v>PP-181</v>
      </c>
      <c r="H1187" s="12" t="s">
        <v>11</v>
      </c>
      <c r="I1187" s="14">
        <v>181</v>
      </c>
      <c r="J1187" s="1" t="s">
        <v>6413</v>
      </c>
      <c r="K1187" s="1" t="s">
        <v>6406</v>
      </c>
      <c r="L1187" s="91" t="str">
        <f t="shared" si="101"/>
        <v>15</v>
      </c>
      <c r="M1187">
        <v>1954</v>
      </c>
      <c r="N1187">
        <v>13</v>
      </c>
    </row>
    <row r="1188" spans="1:45" customFormat="1" ht="12.75" customHeight="1" x14ac:dyDescent="0.2">
      <c r="A1188" s="24" t="str">
        <f t="shared" si="99"/>
        <v>15-53</v>
      </c>
      <c r="B1188">
        <v>53</v>
      </c>
      <c r="C1188" s="14">
        <v>1</v>
      </c>
      <c r="D1188" s="71" t="str">
        <f>IF(C1188=1,K!$D$1,IF(C1188=2,K!$D$2,IF(C1188=3,K!$D$3,IF(C1188=4,K!$D$4,IF(C1188=5,K!$D$5,IF(C1188=6,K!$D$6,IF(C1188=7,K!$D$7,IF(C1188=8,K!$D$8))))))))</f>
        <v>Maaparandus</v>
      </c>
      <c r="E1188" s="12" t="s">
        <v>329</v>
      </c>
      <c r="F1188" s="18" t="str">
        <f>LOOKUP(E1188,K!$A$1:$B$19)</f>
        <v>Tartu vald</v>
      </c>
      <c r="G1188" s="16" t="str">
        <f t="shared" si="100"/>
        <v>PP-1067</v>
      </c>
      <c r="H1188" s="12" t="s">
        <v>11</v>
      </c>
      <c r="I1188" s="14">
        <v>1067</v>
      </c>
      <c r="J1188" s="1" t="s">
        <v>6411</v>
      </c>
      <c r="K1188" s="1" t="s">
        <v>6406</v>
      </c>
      <c r="L1188" s="91" t="str">
        <f t="shared" si="101"/>
        <v>15</v>
      </c>
      <c r="M1188">
        <v>1974</v>
      </c>
      <c r="N1188">
        <v>10</v>
      </c>
      <c r="P1188">
        <v>73033</v>
      </c>
    </row>
    <row r="1189" spans="1:45" customFormat="1" ht="12.75" customHeight="1" x14ac:dyDescent="0.2">
      <c r="A1189" s="69" t="str">
        <f t="shared" si="99"/>
        <v>15-53</v>
      </c>
      <c r="B1189" s="52">
        <v>53</v>
      </c>
      <c r="C1189" s="76">
        <v>2</v>
      </c>
      <c r="D1189" s="71" t="str">
        <f>IF(C1189=1,K!$D$1,IF(C1189=2,K!$D$2,IF(C1189=3,K!$D$3,IF(C1189=4,K!$D$4,IF(C1189=5,K!$D$5,IF(C1189=6,K!$D$6,IF(C1189=7,K!$D$7,IF(C1189=8,K!$D$8))))))))</f>
        <v xml:space="preserve">Maaparanduse rek </v>
      </c>
      <c r="E1189" s="72" t="s">
        <v>329</v>
      </c>
      <c r="F1189" s="18" t="str">
        <f>LOOKUP(E1189,K!$A$1:$B$19)</f>
        <v>Tartu vald</v>
      </c>
      <c r="G1189" s="74" t="str">
        <f t="shared" si="100"/>
        <v>MS-146</v>
      </c>
      <c r="H1189" s="72" t="s">
        <v>1650</v>
      </c>
      <c r="I1189" s="70" t="s">
        <v>2260</v>
      </c>
      <c r="J1189" s="75" t="s">
        <v>6410</v>
      </c>
      <c r="K1189" s="75" t="s">
        <v>6406</v>
      </c>
      <c r="L1189" s="91" t="str">
        <f t="shared" si="101"/>
        <v>15</v>
      </c>
      <c r="M1189" s="52">
        <v>1985</v>
      </c>
      <c r="N1189" s="52">
        <v>3</v>
      </c>
      <c r="P1189" s="52"/>
      <c r="Q1189" s="52"/>
      <c r="R1189" s="52"/>
      <c r="S1189" s="52"/>
      <c r="T1189" s="52"/>
      <c r="U1189" s="52"/>
      <c r="V1189" s="52"/>
      <c r="W1189" s="52"/>
      <c r="X1189" s="52"/>
      <c r="Y1189" s="52"/>
      <c r="Z1189" s="52"/>
      <c r="AA1189" s="52"/>
      <c r="AB1189" s="52"/>
      <c r="AC1189" s="52"/>
      <c r="AD1189" s="52"/>
      <c r="AE1189" s="52"/>
      <c r="AF1189" s="52"/>
      <c r="AG1189" s="52"/>
      <c r="AH1189" s="52"/>
      <c r="AI1189" s="52"/>
      <c r="AJ1189" s="52"/>
      <c r="AK1189" s="52"/>
      <c r="AL1189" s="52"/>
      <c r="AM1189" s="52"/>
      <c r="AN1189" s="52"/>
      <c r="AO1189" s="52"/>
      <c r="AP1189" s="52"/>
      <c r="AQ1189" s="52"/>
      <c r="AR1189" s="52"/>
      <c r="AS1189" s="52"/>
    </row>
    <row r="1190" spans="1:45" customFormat="1" ht="12.75" customHeight="1" x14ac:dyDescent="0.2">
      <c r="A1190" s="69" t="str">
        <f t="shared" si="99"/>
        <v>19-53</v>
      </c>
      <c r="B1190" s="52">
        <v>53</v>
      </c>
      <c r="C1190" s="76">
        <v>4</v>
      </c>
      <c r="D1190" s="71" t="str">
        <f>IF(C1190=1,K!$D$1,IF(C1190=2,K!$D$2,IF(C1190=3,K!$D$3,IF(C1190=4,K!$D$4,IF(C1190=5,K!$D$5,IF(C1190=6,K!$D$6,IF(C1190=7,K!$D$7,IF(C1190=8,K!$D$8))))))))</f>
        <v>Polder</v>
      </c>
      <c r="E1190" s="72" t="s">
        <v>333</v>
      </c>
      <c r="F1190" s="73" t="str">
        <f>LOOKUP(E1190,K!$A$1:$B$19)</f>
        <v>Ülenurme vald</v>
      </c>
      <c r="G1190" s="74" t="str">
        <f t="shared" si="100"/>
        <v>MW-30</v>
      </c>
      <c r="H1190" s="72" t="s">
        <v>5098</v>
      </c>
      <c r="I1190" s="70" t="s">
        <v>5099</v>
      </c>
      <c r="J1190" s="75" t="s">
        <v>5100</v>
      </c>
      <c r="K1190" s="75" t="s">
        <v>5097</v>
      </c>
      <c r="L1190" s="90" t="str">
        <f t="shared" si="101"/>
        <v>19</v>
      </c>
      <c r="M1190" s="52">
        <v>1957</v>
      </c>
      <c r="N1190" s="52">
        <v>3</v>
      </c>
      <c r="P1190" s="52"/>
      <c r="Q1190" s="52"/>
      <c r="R1190" s="52"/>
      <c r="S1190" s="52"/>
      <c r="T1190" s="52"/>
      <c r="U1190" s="52"/>
      <c r="V1190" s="52"/>
      <c r="W1190" s="52"/>
      <c r="X1190" s="52"/>
      <c r="Y1190" s="52"/>
      <c r="Z1190" s="52"/>
      <c r="AA1190" s="52"/>
      <c r="AB1190" s="52"/>
      <c r="AC1190" s="52"/>
      <c r="AD1190" s="52"/>
      <c r="AE1190" s="52"/>
      <c r="AF1190" s="52"/>
      <c r="AG1190" s="52"/>
      <c r="AH1190" s="52"/>
      <c r="AI1190" s="52"/>
      <c r="AJ1190" s="52"/>
      <c r="AK1190" s="52"/>
      <c r="AL1190" s="52"/>
      <c r="AM1190" s="52"/>
      <c r="AN1190" s="52"/>
      <c r="AO1190" s="52"/>
      <c r="AP1190" s="52"/>
      <c r="AQ1190" s="52"/>
      <c r="AR1190" s="52"/>
      <c r="AS1190" s="52"/>
    </row>
    <row r="1191" spans="1:45" customFormat="1" ht="12.75" customHeight="1" x14ac:dyDescent="0.2">
      <c r="A1191" s="69" t="str">
        <f t="shared" si="99"/>
        <v>19-53</v>
      </c>
      <c r="B1191" s="52">
        <v>53</v>
      </c>
      <c r="C1191" s="76">
        <v>4</v>
      </c>
      <c r="D1191" s="71" t="str">
        <f>IF(C1191=1,K!$D$1,IF(C1191=2,K!$D$2,IF(C1191=3,K!$D$3,IF(C1191=4,K!$D$4,IF(C1191=5,K!$D$5,IF(C1191=6,K!$D$6,IF(C1191=7,K!$D$7,IF(C1191=8,K!$D$8))))))))</f>
        <v>Polder</v>
      </c>
      <c r="E1191" s="72" t="s">
        <v>333</v>
      </c>
      <c r="F1191" s="73" t="str">
        <f>LOOKUP(E1191,K!$A$1:$B$19)</f>
        <v>Ülenurme vald</v>
      </c>
      <c r="G1191" s="74" t="str">
        <f t="shared" si="100"/>
        <v>MW-106</v>
      </c>
      <c r="H1191" s="72" t="s">
        <v>5098</v>
      </c>
      <c r="I1191" s="70" t="s">
        <v>1693</v>
      </c>
      <c r="J1191" s="75" t="s">
        <v>5101</v>
      </c>
      <c r="K1191" s="75" t="s">
        <v>5097</v>
      </c>
      <c r="L1191" s="90" t="str">
        <f t="shared" si="101"/>
        <v>19</v>
      </c>
      <c r="M1191" s="52">
        <v>1958</v>
      </c>
      <c r="N1191" s="52">
        <v>4</v>
      </c>
      <c r="P1191" s="52"/>
      <c r="Q1191" s="52"/>
      <c r="R1191" s="52"/>
      <c r="S1191" s="52"/>
      <c r="T1191" s="52"/>
      <c r="U1191" s="52"/>
      <c r="V1191" s="52"/>
      <c r="W1191" s="52"/>
      <c r="X1191" s="52"/>
      <c r="Y1191" s="52"/>
      <c r="Z1191" s="52"/>
      <c r="AA1191" s="52"/>
      <c r="AB1191" s="52"/>
      <c r="AC1191" s="52"/>
      <c r="AD1191" s="52"/>
      <c r="AE1191" s="52"/>
      <c r="AF1191" s="52"/>
      <c r="AG1191" s="52"/>
      <c r="AH1191" s="52"/>
      <c r="AI1191" s="52"/>
      <c r="AJ1191" s="52"/>
      <c r="AK1191" s="52"/>
      <c r="AL1191" s="52"/>
      <c r="AM1191" s="52"/>
      <c r="AN1191" s="52"/>
      <c r="AO1191" s="52"/>
      <c r="AP1191" s="52"/>
      <c r="AQ1191" s="52"/>
      <c r="AR1191" s="52"/>
      <c r="AS1191" s="52"/>
    </row>
    <row r="1192" spans="1:45" customFormat="1" ht="12.75" customHeight="1" x14ac:dyDescent="0.2">
      <c r="A1192" s="69" t="str">
        <f t="shared" si="99"/>
        <v>19-53</v>
      </c>
      <c r="B1192" s="52">
        <v>53</v>
      </c>
      <c r="C1192" s="76">
        <v>4</v>
      </c>
      <c r="D1192" s="71" t="str">
        <f>IF(C1192=1,K!$D$1,IF(C1192=2,K!$D$2,IF(C1192=3,K!$D$3,IF(C1192=4,K!$D$4,IF(C1192=5,K!$D$5,IF(C1192=6,K!$D$6,IF(C1192=7,K!$D$7,IF(C1192=8,K!$D$8))))))))</f>
        <v>Polder</v>
      </c>
      <c r="E1192" s="72" t="s">
        <v>333</v>
      </c>
      <c r="F1192" s="73" t="str">
        <f>LOOKUP(E1192,K!$A$1:$B$19)</f>
        <v>Ülenurme vald</v>
      </c>
      <c r="G1192" s="74" t="str">
        <f t="shared" si="100"/>
        <v>MV-164</v>
      </c>
      <c r="H1192" s="72" t="s">
        <v>32</v>
      </c>
      <c r="I1192" s="70" t="s">
        <v>2745</v>
      </c>
      <c r="J1192" s="75" t="s">
        <v>5102</v>
      </c>
      <c r="K1192" s="75" t="s">
        <v>5097</v>
      </c>
      <c r="L1192" s="90" t="str">
        <f t="shared" si="101"/>
        <v>19</v>
      </c>
      <c r="M1192" s="52">
        <v>1959</v>
      </c>
      <c r="N1192" s="52">
        <v>4</v>
      </c>
      <c r="P1192" s="52"/>
      <c r="Q1192" s="52"/>
      <c r="R1192" s="52"/>
      <c r="S1192" s="52"/>
      <c r="T1192" s="52"/>
      <c r="U1192" s="52"/>
      <c r="V1192" s="52"/>
      <c r="W1192" s="52"/>
      <c r="X1192" s="52"/>
      <c r="Y1192" s="52"/>
      <c r="Z1192" s="52"/>
      <c r="AA1192" s="52"/>
      <c r="AB1192" s="52"/>
      <c r="AC1192" s="52"/>
      <c r="AD1192" s="52"/>
      <c r="AE1192" s="52"/>
      <c r="AF1192" s="52"/>
      <c r="AG1192" s="52"/>
      <c r="AH1192" s="52"/>
      <c r="AI1192" s="52"/>
      <c r="AJ1192" s="52"/>
      <c r="AK1192" s="52"/>
      <c r="AL1192" s="52"/>
      <c r="AM1192" s="52"/>
      <c r="AN1192" s="52"/>
      <c r="AO1192" s="52"/>
      <c r="AP1192" s="52"/>
      <c r="AQ1192" s="52"/>
      <c r="AR1192" s="52"/>
      <c r="AS1192" s="52"/>
    </row>
    <row r="1193" spans="1:45" customFormat="1" ht="13.5" customHeight="1" x14ac:dyDescent="0.2">
      <c r="A1193" s="69" t="str">
        <f t="shared" si="99"/>
        <v>19-53</v>
      </c>
      <c r="B1193" s="52">
        <v>53</v>
      </c>
      <c r="C1193" s="76">
        <v>4</v>
      </c>
      <c r="D1193" s="71" t="str">
        <f>IF(C1193=1,K!$D$1,IF(C1193=2,K!$D$2,IF(C1193=3,K!$D$3,IF(C1193=4,K!$D$4,IF(C1193=5,K!$D$5,IF(C1193=6,K!$D$6,IF(C1193=7,K!$D$7,IF(C1193=8,K!$D$8))))))))</f>
        <v>Polder</v>
      </c>
      <c r="E1193" s="72" t="s">
        <v>333</v>
      </c>
      <c r="F1193" s="73" t="str">
        <f>LOOKUP(E1193,K!$A$1:$B$19)</f>
        <v>Ülenurme vald</v>
      </c>
      <c r="G1193" s="74" t="str">
        <f t="shared" si="100"/>
        <v>KR-64</v>
      </c>
      <c r="H1193" s="72" t="s">
        <v>37</v>
      </c>
      <c r="I1193" s="70" t="s">
        <v>5040</v>
      </c>
      <c r="J1193" s="75" t="s">
        <v>5103</v>
      </c>
      <c r="K1193" s="75" t="s">
        <v>5097</v>
      </c>
      <c r="L1193" s="90" t="str">
        <f t="shared" si="101"/>
        <v>19</v>
      </c>
      <c r="M1193" s="52">
        <v>1970</v>
      </c>
      <c r="N1193" s="52">
        <v>4</v>
      </c>
      <c r="P1193" s="52" t="s">
        <v>4670</v>
      </c>
      <c r="Q1193" s="52"/>
      <c r="R1193" s="52"/>
      <c r="S1193" s="52"/>
      <c r="T1193" s="52"/>
      <c r="U1193" s="52"/>
      <c r="V1193" s="52"/>
      <c r="W1193" s="52"/>
      <c r="X1193" s="52"/>
      <c r="Y1193" s="52"/>
      <c r="Z1193" s="52"/>
      <c r="AA1193" s="52"/>
      <c r="AB1193" s="52"/>
      <c r="AC1193" s="52"/>
      <c r="AD1193" s="52"/>
      <c r="AE1193" s="52"/>
      <c r="AF1193" s="52"/>
      <c r="AG1193" s="52"/>
      <c r="AH1193" s="52"/>
      <c r="AI1193" s="52"/>
      <c r="AJ1193" s="52"/>
      <c r="AK1193" s="52"/>
      <c r="AL1193" s="52"/>
      <c r="AM1193" s="52"/>
      <c r="AN1193" s="52"/>
      <c r="AO1193" s="52"/>
      <c r="AP1193" s="52"/>
      <c r="AQ1193" s="52"/>
      <c r="AR1193" s="52"/>
      <c r="AS1193" s="52"/>
    </row>
    <row r="1194" spans="1:45" customFormat="1" ht="12.75" customHeight="1" x14ac:dyDescent="0.2">
      <c r="A1194" s="69" t="str">
        <f t="shared" si="99"/>
        <v>19-53</v>
      </c>
      <c r="B1194" s="52">
        <v>53</v>
      </c>
      <c r="C1194" s="76">
        <v>4</v>
      </c>
      <c r="D1194" s="71" t="str">
        <f>IF(C1194=1,K!$D$1,IF(C1194=2,K!$D$2,IF(C1194=3,K!$D$3,IF(C1194=4,K!$D$4,IF(C1194=5,K!$D$5,IF(C1194=6,K!$D$6,IF(C1194=7,K!$D$7,IF(C1194=8,K!$D$8))))))))</f>
        <v>Polder</v>
      </c>
      <c r="E1194" s="72" t="s">
        <v>333</v>
      </c>
      <c r="F1194" s="73" t="str">
        <f>LOOKUP(E1194,K!$A$1:$B$19)</f>
        <v>Ülenurme vald</v>
      </c>
      <c r="G1194" s="74" t="str">
        <f t="shared" si="100"/>
        <v>KR-10</v>
      </c>
      <c r="H1194" s="72" t="s">
        <v>37</v>
      </c>
      <c r="I1194" s="14">
        <v>10</v>
      </c>
      <c r="J1194" s="75" t="s">
        <v>5106</v>
      </c>
      <c r="K1194" s="75" t="s">
        <v>5097</v>
      </c>
      <c r="L1194" s="90" t="str">
        <f t="shared" si="101"/>
        <v>19</v>
      </c>
      <c r="M1194" s="52">
        <v>1964</v>
      </c>
      <c r="N1194" s="52">
        <v>3</v>
      </c>
      <c r="P1194" s="52"/>
      <c r="Q1194" s="52"/>
      <c r="R1194" s="52"/>
      <c r="S1194" s="52"/>
      <c r="T1194" s="52"/>
      <c r="U1194" s="52"/>
      <c r="V1194" s="52"/>
      <c r="W1194" s="52"/>
      <c r="X1194" s="52"/>
      <c r="Y1194" s="52"/>
      <c r="Z1194" s="52"/>
      <c r="AA1194" s="52"/>
      <c r="AB1194" s="52"/>
      <c r="AC1194" s="52"/>
      <c r="AD1194" s="52"/>
      <c r="AE1194" s="52"/>
      <c r="AF1194" s="52"/>
      <c r="AG1194" s="52"/>
      <c r="AH1194" s="52"/>
      <c r="AI1194" s="52"/>
      <c r="AJ1194" s="52"/>
      <c r="AK1194" s="52"/>
      <c r="AL1194" s="52"/>
      <c r="AM1194" s="52"/>
      <c r="AN1194" s="52"/>
      <c r="AO1194" s="52"/>
      <c r="AP1194" s="52"/>
      <c r="AQ1194" s="52"/>
      <c r="AR1194" s="52"/>
      <c r="AS1194" s="52"/>
    </row>
    <row r="1195" spans="1:45" customFormat="1" ht="12.75" customHeight="1" x14ac:dyDescent="0.2">
      <c r="A1195" s="24" t="str">
        <f t="shared" si="99"/>
        <v>15-54</v>
      </c>
      <c r="B1195">
        <v>54</v>
      </c>
      <c r="C1195" s="14">
        <v>1</v>
      </c>
      <c r="D1195" s="71" t="str">
        <f>IF(C1195=1,K!$D$1,IF(C1195=2,K!$D$2,IF(C1195=3,K!$D$3,IF(C1195=4,K!$D$4,IF(C1195=5,K!$D$5,IF(C1195=6,K!$D$6,IF(C1195=7,K!$D$7,IF(C1195=8,K!$D$8))))))))</f>
        <v>Maaparandus</v>
      </c>
      <c r="E1195" s="12" t="s">
        <v>329</v>
      </c>
      <c r="F1195" s="18" t="str">
        <f>LOOKUP(E1195,K!$A$1:$B$19)</f>
        <v>Tartu vald</v>
      </c>
      <c r="G1195" s="16" t="str">
        <f t="shared" si="100"/>
        <v>PP-1123</v>
      </c>
      <c r="H1195" s="12" t="s">
        <v>11</v>
      </c>
      <c r="I1195" s="14">
        <v>1123</v>
      </c>
      <c r="J1195" s="1" t="s">
        <v>6416</v>
      </c>
      <c r="K1195" s="1" t="s">
        <v>6406</v>
      </c>
      <c r="L1195" s="91" t="str">
        <f t="shared" si="101"/>
        <v>15</v>
      </c>
      <c r="M1195">
        <v>1975</v>
      </c>
      <c r="N1195">
        <v>11</v>
      </c>
      <c r="P1195">
        <v>74337</v>
      </c>
    </row>
    <row r="1196" spans="1:45" customFormat="1" ht="12.75" customHeight="1" x14ac:dyDescent="0.2">
      <c r="A1196" s="69" t="str">
        <f t="shared" si="99"/>
        <v>19-54</v>
      </c>
      <c r="B1196">
        <v>54</v>
      </c>
      <c r="C1196" s="9">
        <v>5</v>
      </c>
      <c r="D1196" s="71" t="str">
        <f>IF(C1196=1,K!$D$1,IF(C1196=2,K!$D$2,IF(C1196=3,K!$D$3,IF(C1196=4,K!$D$4,IF(C1196=5,K!$D$5,IF(C1196=6,K!$D$6,IF(C1196=7,K!$D$7,IF(C1196=8,K!$D$8))))))))</f>
        <v>Muud maap.ehit.projektid</v>
      </c>
      <c r="E1196" s="12" t="s">
        <v>333</v>
      </c>
      <c r="F1196" s="18" t="str">
        <f>LOOKUP(E1196,K!$A$1:$B$19)</f>
        <v>Ülenurme vald</v>
      </c>
      <c r="G1196" s="74" t="str">
        <f t="shared" si="100"/>
        <v>-</v>
      </c>
      <c r="H1196" s="12"/>
      <c r="I1196" s="14"/>
      <c r="J1196" s="1" t="s">
        <v>7825</v>
      </c>
      <c r="K1196" s="1" t="s">
        <v>5410</v>
      </c>
      <c r="L1196" s="91" t="str">
        <f t="shared" si="101"/>
        <v>19</v>
      </c>
    </row>
    <row r="1197" spans="1:45" customFormat="1" ht="12.75" customHeight="1" x14ac:dyDescent="0.2">
      <c r="A1197" s="24" t="str">
        <f t="shared" si="99"/>
        <v>15-55</v>
      </c>
      <c r="B1197">
        <v>55</v>
      </c>
      <c r="C1197" s="14">
        <v>1</v>
      </c>
      <c r="D1197" s="71" t="str">
        <f>IF(C1197=1,K!$D$1,IF(C1197=2,K!$D$2,IF(C1197=3,K!$D$3,IF(C1197=4,K!$D$4,IF(C1197=5,K!$D$5,IF(C1197=6,K!$D$6,IF(C1197=7,K!$D$7,IF(C1197=8,K!$D$8))))))))</f>
        <v>Maaparandus</v>
      </c>
      <c r="E1197" s="12" t="s">
        <v>329</v>
      </c>
      <c r="F1197" s="18" t="str">
        <f>LOOKUP(E1197,K!$A$1:$B$19)</f>
        <v>Tartu vald</v>
      </c>
      <c r="G1197" s="16" t="str">
        <f t="shared" si="100"/>
        <v>PP-1417</v>
      </c>
      <c r="H1197" s="12" t="s">
        <v>11</v>
      </c>
      <c r="I1197" s="14">
        <v>1417</v>
      </c>
      <c r="J1197" s="1" t="s">
        <v>6417</v>
      </c>
      <c r="K1197" s="1" t="s">
        <v>4598</v>
      </c>
      <c r="L1197" s="91" t="str">
        <f t="shared" si="101"/>
        <v>15</v>
      </c>
      <c r="M1197">
        <v>1983</v>
      </c>
      <c r="N1197">
        <v>19</v>
      </c>
      <c r="P1197">
        <v>1203811</v>
      </c>
    </row>
    <row r="1198" spans="1:45" customFormat="1" ht="12.75" customHeight="1" x14ac:dyDescent="0.2">
      <c r="A1198" s="24" t="str">
        <f t="shared" si="99"/>
        <v>15-56</v>
      </c>
      <c r="B1198">
        <v>56</v>
      </c>
      <c r="C1198" s="14">
        <v>1</v>
      </c>
      <c r="D1198" s="71" t="str">
        <f>IF(C1198=1,K!$D$1,IF(C1198=2,K!$D$2,IF(C1198=3,K!$D$3,IF(C1198=4,K!$D$4,IF(C1198=5,K!$D$5,IF(C1198=6,K!$D$6,IF(C1198=7,K!$D$7,IF(C1198=8,K!$D$8))))))))</f>
        <v>Maaparandus</v>
      </c>
      <c r="E1198" s="12" t="s">
        <v>329</v>
      </c>
      <c r="F1198" s="18" t="str">
        <f>LOOKUP(E1198,K!$A$1:$B$19)</f>
        <v>Tartu vald</v>
      </c>
      <c r="G1198" s="16" t="str">
        <f t="shared" si="100"/>
        <v>PP-1466</v>
      </c>
      <c r="H1198" s="12" t="s">
        <v>11</v>
      </c>
      <c r="I1198" s="14">
        <v>1466</v>
      </c>
      <c r="J1198" s="1" t="s">
        <v>6420</v>
      </c>
      <c r="K1198" s="1" t="s">
        <v>4598</v>
      </c>
      <c r="L1198" s="91" t="str">
        <f t="shared" si="101"/>
        <v>15</v>
      </c>
      <c r="M1198">
        <v>1985</v>
      </c>
      <c r="N1198">
        <v>15</v>
      </c>
      <c r="O1198">
        <v>1</v>
      </c>
      <c r="P1198">
        <v>1203841</v>
      </c>
    </row>
    <row r="1199" spans="1:45" customFormat="1" ht="12.75" customHeight="1" x14ac:dyDescent="0.2">
      <c r="A1199" s="24" t="str">
        <f t="shared" si="99"/>
        <v>15-57</v>
      </c>
      <c r="B1199">
        <v>57</v>
      </c>
      <c r="C1199" s="14">
        <v>1</v>
      </c>
      <c r="D1199" s="71" t="str">
        <f>IF(C1199=1,K!$D$1,IF(C1199=2,K!$D$2,IF(C1199=3,K!$D$3,IF(C1199=4,K!$D$4,IF(C1199=5,K!$D$5,IF(C1199=6,K!$D$6,IF(C1199=7,K!$D$7,IF(C1199=8,K!$D$8))))))))</f>
        <v>Maaparandus</v>
      </c>
      <c r="E1199" s="12" t="s">
        <v>329</v>
      </c>
      <c r="F1199" s="18" t="str">
        <f>LOOKUP(E1199,K!$A$1:$B$19)</f>
        <v>Tartu vald</v>
      </c>
      <c r="G1199" s="16" t="str">
        <f t="shared" si="100"/>
        <v>PP-687</v>
      </c>
      <c r="H1199" s="12" t="s">
        <v>11</v>
      </c>
      <c r="I1199" s="14">
        <v>687</v>
      </c>
      <c r="J1199" s="1" t="s">
        <v>6427</v>
      </c>
      <c r="K1199" s="1" t="s">
        <v>6424</v>
      </c>
      <c r="L1199" s="91" t="str">
        <f t="shared" si="101"/>
        <v>15</v>
      </c>
      <c r="M1199">
        <v>1969</v>
      </c>
      <c r="N1199">
        <v>17</v>
      </c>
      <c r="P1199">
        <v>68122</v>
      </c>
    </row>
    <row r="1200" spans="1:45" customFormat="1" ht="12.75" customHeight="1" x14ac:dyDescent="0.2">
      <c r="A1200" s="24" t="str">
        <f t="shared" si="99"/>
        <v>15-57</v>
      </c>
      <c r="B1200">
        <v>57</v>
      </c>
      <c r="C1200" s="14">
        <v>6</v>
      </c>
      <c r="D1200" s="71" t="str">
        <f>IF(C1200=1,K!$D$1,IF(C1200=2,K!$D$2,IF(C1200=3,K!$D$3,IF(C1200=4,K!$D$4,IF(C1200=5,K!$D$5,IF(C1200=6,K!$D$6,IF(C1200=7,K!$D$7,IF(C1200=8,K!$D$8))))))))</f>
        <v>Kultuurtehnikaprojektid</v>
      </c>
      <c r="E1200" s="12" t="s">
        <v>329</v>
      </c>
      <c r="F1200" s="18" t="str">
        <f>LOOKUP(E1200,K!$A$1:$B$19)</f>
        <v>Tartu vald</v>
      </c>
      <c r="G1200" s="16" t="str">
        <f t="shared" si="100"/>
        <v>MV-1842</v>
      </c>
      <c r="H1200" s="12" t="s">
        <v>32</v>
      </c>
      <c r="I1200" s="14">
        <v>1842</v>
      </c>
      <c r="J1200" s="1" t="s">
        <v>6425</v>
      </c>
      <c r="K1200" s="1" t="s">
        <v>6424</v>
      </c>
      <c r="L1200" s="91" t="str">
        <f t="shared" si="101"/>
        <v>15</v>
      </c>
      <c r="M1200">
        <v>1989</v>
      </c>
      <c r="N1200">
        <v>9</v>
      </c>
    </row>
    <row r="1201" spans="1:45" customFormat="1" ht="12.75" customHeight="1" x14ac:dyDescent="0.2">
      <c r="A1201" s="24" t="str">
        <f t="shared" si="99"/>
        <v>15-57</v>
      </c>
      <c r="B1201">
        <v>57</v>
      </c>
      <c r="C1201" s="14">
        <v>2</v>
      </c>
      <c r="D1201" s="71" t="str">
        <f>IF(C1201=1,K!$D$1,IF(C1201=2,K!$D$2,IF(C1201=3,K!$D$3,IF(C1201=4,K!$D$4,IF(C1201=5,K!$D$5,IF(C1201=6,K!$D$6,IF(C1201=7,K!$D$7,IF(C1201=8,K!$D$8))))))))</f>
        <v xml:space="preserve">Maaparanduse rek </v>
      </c>
      <c r="E1201" s="12" t="s">
        <v>329</v>
      </c>
      <c r="F1201" s="18" t="str">
        <f>LOOKUP(E1201,K!$A$1:$B$19)</f>
        <v>Tartu vald</v>
      </c>
      <c r="G1201" s="16" t="str">
        <f t="shared" si="100"/>
        <v>KR-96</v>
      </c>
      <c r="H1201" s="12" t="s">
        <v>37</v>
      </c>
      <c r="I1201" s="14">
        <v>96</v>
      </c>
      <c r="J1201" s="1" t="s">
        <v>6428</v>
      </c>
      <c r="K1201" s="1" t="s">
        <v>6424</v>
      </c>
      <c r="L1201" s="91" t="str">
        <f t="shared" si="101"/>
        <v>15</v>
      </c>
      <c r="M1201">
        <v>1977</v>
      </c>
      <c r="N1201">
        <v>3</v>
      </c>
      <c r="P1201">
        <v>1226821</v>
      </c>
    </row>
    <row r="1202" spans="1:45" customFormat="1" ht="12.75" customHeight="1" x14ac:dyDescent="0.2">
      <c r="A1202" s="69" t="str">
        <f t="shared" si="99"/>
        <v>15-57</v>
      </c>
      <c r="B1202" s="52">
        <v>57</v>
      </c>
      <c r="C1202" s="76">
        <v>2</v>
      </c>
      <c r="D1202" s="71" t="str">
        <f>IF(C1202=1,K!$D$1,IF(C1202=2,K!$D$2,IF(C1202=3,K!$D$3,IF(C1202=4,K!$D$4,IF(C1202=5,K!$D$5,IF(C1202=6,K!$D$6,IF(C1202=7,K!$D$7,IF(C1202=8,K!$D$8))))))))</f>
        <v xml:space="preserve">Maaparanduse rek </v>
      </c>
      <c r="E1202" s="72" t="s">
        <v>329</v>
      </c>
      <c r="F1202" s="18" t="str">
        <f>LOOKUP(E1202,K!$A$1:$B$19)</f>
        <v>Tartu vald</v>
      </c>
      <c r="G1202" s="74" t="str">
        <f t="shared" si="100"/>
        <v>KR-96 (401)</v>
      </c>
      <c r="H1202" s="72" t="s">
        <v>37</v>
      </c>
      <c r="I1202" s="70" t="s">
        <v>6429</v>
      </c>
      <c r="J1202" s="75" t="s">
        <v>6430</v>
      </c>
      <c r="K1202" s="75" t="s">
        <v>6424</v>
      </c>
      <c r="L1202" s="91" t="str">
        <f t="shared" si="101"/>
        <v>15</v>
      </c>
      <c r="M1202" s="52" t="s">
        <v>2776</v>
      </c>
      <c r="N1202" s="52">
        <v>2</v>
      </c>
      <c r="P1202" s="52"/>
      <c r="Q1202" s="52"/>
      <c r="R1202" s="52"/>
      <c r="S1202" s="52"/>
      <c r="T1202" s="52"/>
      <c r="U1202" s="52"/>
      <c r="V1202" s="52"/>
      <c r="W1202" s="52"/>
      <c r="X1202" s="52"/>
      <c r="Y1202" s="52"/>
      <c r="Z1202" s="52"/>
      <c r="AA1202" s="52"/>
      <c r="AB1202" s="52"/>
      <c r="AC1202" s="52"/>
      <c r="AD1202" s="52"/>
      <c r="AE1202" s="52"/>
      <c r="AF1202" s="52"/>
      <c r="AG1202" s="52"/>
      <c r="AH1202" s="52"/>
      <c r="AI1202" s="52"/>
      <c r="AJ1202" s="52"/>
      <c r="AK1202" s="52"/>
      <c r="AL1202" s="52"/>
      <c r="AM1202" s="52"/>
      <c r="AN1202" s="52"/>
      <c r="AO1202" s="52"/>
      <c r="AP1202" s="52"/>
      <c r="AQ1202" s="52"/>
      <c r="AR1202" s="52"/>
      <c r="AS1202" s="52"/>
    </row>
    <row r="1203" spans="1:45" customFormat="1" ht="12.75" customHeight="1" x14ac:dyDescent="0.2">
      <c r="A1203" s="24" t="str">
        <f t="shared" si="99"/>
        <v>15-58</v>
      </c>
      <c r="B1203">
        <v>58</v>
      </c>
      <c r="C1203" s="14">
        <v>1</v>
      </c>
      <c r="D1203" s="71" t="str">
        <f>IF(C1203=1,K!$D$1,IF(C1203=2,K!$D$2,IF(C1203=3,K!$D$3,IF(C1203=4,K!$D$4,IF(C1203=5,K!$D$5,IF(C1203=6,K!$D$6,IF(C1203=7,K!$D$7,IF(C1203=8,K!$D$8))))))))</f>
        <v>Maaparandus</v>
      </c>
      <c r="E1203" s="12" t="s">
        <v>329</v>
      </c>
      <c r="F1203" s="18" t="str">
        <f>LOOKUP(E1203,K!$A$1:$B$19)</f>
        <v>Tartu vald</v>
      </c>
      <c r="G1203" s="16" t="str">
        <f t="shared" si="100"/>
        <v>PP-412</v>
      </c>
      <c r="H1203" s="12" t="s">
        <v>11</v>
      </c>
      <c r="I1203" s="14">
        <v>412</v>
      </c>
      <c r="J1203" s="1" t="s">
        <v>6435</v>
      </c>
      <c r="K1203" s="1" t="s">
        <v>6432</v>
      </c>
      <c r="L1203" s="91" t="str">
        <f t="shared" si="101"/>
        <v>15</v>
      </c>
      <c r="M1203">
        <v>1964</v>
      </c>
      <c r="N1203">
        <v>9</v>
      </c>
      <c r="P1203" t="s">
        <v>6436</v>
      </c>
    </row>
    <row r="1204" spans="1:45" customFormat="1" ht="12.75" customHeight="1" x14ac:dyDescent="0.2">
      <c r="A1204" s="24" t="str">
        <f t="shared" si="99"/>
        <v>15-58</v>
      </c>
      <c r="B1204">
        <v>58</v>
      </c>
      <c r="C1204" s="14">
        <v>6</v>
      </c>
      <c r="D1204" s="71" t="str">
        <f>IF(C1204=1,K!$D$1,IF(C1204=2,K!$D$2,IF(C1204=3,K!$D$3,IF(C1204=4,K!$D$4,IF(C1204=5,K!$D$5,IF(C1204=6,K!$D$6,IF(C1204=7,K!$D$7,IF(C1204=8,K!$D$8))))))))</f>
        <v>Kultuurtehnikaprojektid</v>
      </c>
      <c r="E1204" s="12" t="s">
        <v>329</v>
      </c>
      <c r="F1204" s="18" t="str">
        <f>LOOKUP(E1204,K!$A$1:$B$19)</f>
        <v>Tartu vald</v>
      </c>
      <c r="G1204" s="16" t="str">
        <f t="shared" si="100"/>
        <v>MV-1345</v>
      </c>
      <c r="H1204" s="12" t="s">
        <v>32</v>
      </c>
      <c r="I1204" s="14">
        <v>1345</v>
      </c>
      <c r="J1204" s="1" t="s">
        <v>6434</v>
      </c>
      <c r="K1204" s="1" t="s">
        <v>6432</v>
      </c>
      <c r="L1204" s="91" t="str">
        <f t="shared" si="101"/>
        <v>15</v>
      </c>
      <c r="M1204">
        <v>1979</v>
      </c>
      <c r="N1204">
        <v>3</v>
      </c>
    </row>
    <row r="1205" spans="1:45" customFormat="1" ht="12.75" customHeight="1" x14ac:dyDescent="0.2">
      <c r="A1205" s="24" t="str">
        <f t="shared" si="99"/>
        <v>15-59</v>
      </c>
      <c r="B1205">
        <v>59</v>
      </c>
      <c r="C1205" s="14">
        <v>1</v>
      </c>
      <c r="D1205" s="71" t="str">
        <f>IF(C1205=1,K!$D$1,IF(C1205=2,K!$D$2,IF(C1205=3,K!$D$3,IF(C1205=4,K!$D$4,IF(C1205=5,K!$D$5,IF(C1205=6,K!$D$6,IF(C1205=7,K!$D$7,IF(C1205=8,K!$D$8))))))))</f>
        <v>Maaparandus</v>
      </c>
      <c r="E1205" s="12" t="s">
        <v>329</v>
      </c>
      <c r="F1205" s="18" t="str">
        <f>LOOKUP(E1205,K!$A$1:$B$19)</f>
        <v>Tartu vald</v>
      </c>
      <c r="G1205" s="16" t="str">
        <f t="shared" si="100"/>
        <v>PP-859</v>
      </c>
      <c r="H1205" s="12" t="s">
        <v>11</v>
      </c>
      <c r="I1205" s="14">
        <v>859</v>
      </c>
      <c r="J1205" s="1" t="s">
        <v>6437</v>
      </c>
      <c r="K1205" s="1" t="s">
        <v>6438</v>
      </c>
      <c r="L1205" s="91" t="str">
        <f t="shared" si="101"/>
        <v>15</v>
      </c>
      <c r="M1205">
        <v>1971</v>
      </c>
      <c r="N1205">
        <v>14</v>
      </c>
      <c r="P1205">
        <v>70373</v>
      </c>
    </row>
    <row r="1206" spans="1:45" customFormat="1" ht="12.75" customHeight="1" x14ac:dyDescent="0.2">
      <c r="A1206" s="24" t="str">
        <f t="shared" si="99"/>
        <v>15-59</v>
      </c>
      <c r="B1206">
        <v>59</v>
      </c>
      <c r="C1206" s="14">
        <v>1</v>
      </c>
      <c r="D1206" s="71" t="str">
        <f>IF(C1206=1,K!$D$1,IF(C1206=2,K!$D$2,IF(C1206=3,K!$D$3,IF(C1206=4,K!$D$4,IF(C1206=5,K!$D$5,IF(C1206=6,K!$D$6,IF(C1206=7,K!$D$7,IF(C1206=8,K!$D$8))))))))</f>
        <v>Maaparandus</v>
      </c>
      <c r="E1206" s="12" t="s">
        <v>329</v>
      </c>
      <c r="F1206" s="18" t="str">
        <f>LOOKUP(E1206,K!$A$1:$B$19)</f>
        <v>Tartu vald</v>
      </c>
      <c r="G1206" s="16" t="str">
        <f t="shared" si="100"/>
        <v>PP-1173</v>
      </c>
      <c r="H1206" s="12" t="s">
        <v>11</v>
      </c>
      <c r="I1206" s="14">
        <v>1173</v>
      </c>
      <c r="J1206" s="1" t="s">
        <v>6450</v>
      </c>
      <c r="K1206" s="1" t="s">
        <v>6438</v>
      </c>
      <c r="L1206" s="91" t="str">
        <f t="shared" si="101"/>
        <v>15</v>
      </c>
      <c r="M1206">
        <v>1976</v>
      </c>
      <c r="N1206">
        <v>13</v>
      </c>
      <c r="P1206">
        <v>75087</v>
      </c>
    </row>
    <row r="1207" spans="1:45" customFormat="1" ht="12.75" customHeight="1" x14ac:dyDescent="0.2">
      <c r="A1207" s="24" t="str">
        <f t="shared" si="99"/>
        <v>15-59</v>
      </c>
      <c r="B1207">
        <v>59</v>
      </c>
      <c r="C1207" s="14">
        <v>2</v>
      </c>
      <c r="D1207" s="71" t="str">
        <f>IF(C1207=1,K!$D$1,IF(C1207=2,K!$D$2,IF(C1207=3,K!$D$3,IF(C1207=4,K!$D$4,IF(C1207=5,K!$D$5,IF(C1207=6,K!$D$6,IF(C1207=7,K!$D$7,IF(C1207=8,K!$D$8))))))))</f>
        <v xml:space="preserve">Maaparanduse rek </v>
      </c>
      <c r="E1207" s="12" t="s">
        <v>329</v>
      </c>
      <c r="F1207" s="18" t="str">
        <f>LOOKUP(E1207,K!$A$1:$B$19)</f>
        <v>Tartu vald</v>
      </c>
      <c r="G1207" s="16" t="str">
        <f t="shared" si="100"/>
        <v>KR-57</v>
      </c>
      <c r="H1207" s="12" t="s">
        <v>37</v>
      </c>
      <c r="I1207" s="14">
        <v>57</v>
      </c>
      <c r="J1207" s="1" t="s">
        <v>6443</v>
      </c>
      <c r="K1207" s="1" t="s">
        <v>6438</v>
      </c>
      <c r="L1207" s="91" t="str">
        <f t="shared" si="101"/>
        <v>15</v>
      </c>
      <c r="M1207">
        <v>1968</v>
      </c>
      <c r="N1207">
        <v>2</v>
      </c>
      <c r="O1207" t="s">
        <v>5044</v>
      </c>
      <c r="P1207">
        <v>77124</v>
      </c>
      <c r="S1207" t="s">
        <v>6447</v>
      </c>
    </row>
    <row r="1208" spans="1:45" customFormat="1" ht="12.75" customHeight="1" x14ac:dyDescent="0.2">
      <c r="A1208" s="24" t="str">
        <f t="shared" si="99"/>
        <v>15-60</v>
      </c>
      <c r="B1208">
        <v>60</v>
      </c>
      <c r="C1208" s="14">
        <v>1</v>
      </c>
      <c r="D1208" s="71" t="str">
        <f>IF(C1208=1,K!$D$1,IF(C1208=2,K!$D$2,IF(C1208=3,K!$D$3,IF(C1208=4,K!$D$4,IF(C1208=5,K!$D$5,IF(C1208=6,K!$D$6,IF(C1208=7,K!$D$7,IF(C1208=8,K!$D$8))))))))</f>
        <v>Maaparandus</v>
      </c>
      <c r="E1208" s="12" t="s">
        <v>329</v>
      </c>
      <c r="F1208" s="18" t="str">
        <f>LOOKUP(E1208,K!$A$1:$B$19)</f>
        <v>Tartu vald</v>
      </c>
      <c r="G1208" s="16" t="str">
        <f t="shared" si="100"/>
        <v>PP-1623</v>
      </c>
      <c r="H1208" s="12" t="s">
        <v>11</v>
      </c>
      <c r="I1208" s="14">
        <v>1623</v>
      </c>
      <c r="J1208" s="1" t="s">
        <v>6471</v>
      </c>
      <c r="K1208" s="1" t="s">
        <v>6438</v>
      </c>
      <c r="L1208" s="91" t="str">
        <f t="shared" si="101"/>
        <v>15</v>
      </c>
      <c r="M1208">
        <v>1989</v>
      </c>
      <c r="N1208">
        <v>14</v>
      </c>
    </row>
    <row r="1209" spans="1:45" customFormat="1" ht="12.75" customHeight="1" x14ac:dyDescent="0.2">
      <c r="A1209" s="69" t="str">
        <f t="shared" si="99"/>
        <v>15-60</v>
      </c>
      <c r="B1209" s="52">
        <v>60</v>
      </c>
      <c r="C1209" s="76">
        <v>2</v>
      </c>
      <c r="D1209" s="71" t="str">
        <f>IF(C1209=1,K!$D$1,IF(C1209=2,K!$D$2,IF(C1209=3,K!$D$3,IF(C1209=4,K!$D$4,IF(C1209=5,K!$D$5,IF(C1209=6,K!$D$6,IF(C1209=7,K!$D$7,IF(C1209=8,K!$D$8))))))))</f>
        <v xml:space="preserve">Maaparanduse rek </v>
      </c>
      <c r="E1209" s="72" t="s">
        <v>329</v>
      </c>
      <c r="F1209" s="18" t="str">
        <f>LOOKUP(E1209,K!$A$1:$B$19)</f>
        <v>Tartu vald</v>
      </c>
      <c r="G1209" s="74" t="str">
        <f t="shared" si="100"/>
        <v>PP-1623 a</v>
      </c>
      <c r="H1209" s="72" t="s">
        <v>11</v>
      </c>
      <c r="I1209" s="70" t="s">
        <v>6467</v>
      </c>
      <c r="J1209" s="75" t="s">
        <v>6468</v>
      </c>
      <c r="K1209" s="75" t="s">
        <v>6438</v>
      </c>
      <c r="L1209" s="91" t="str">
        <f t="shared" si="101"/>
        <v>15</v>
      </c>
      <c r="M1209" s="52">
        <v>1992</v>
      </c>
      <c r="N1209" s="52">
        <v>4</v>
      </c>
      <c r="P1209" s="52" t="s">
        <v>6469</v>
      </c>
      <c r="Q1209" s="52"/>
      <c r="R1209" s="52" t="s">
        <v>6470</v>
      </c>
      <c r="S1209" s="52"/>
      <c r="T1209" s="52"/>
      <c r="U1209" s="52"/>
      <c r="V1209" s="52"/>
      <c r="W1209" s="52"/>
      <c r="X1209" s="52"/>
      <c r="Y1209" s="52"/>
      <c r="Z1209" s="52"/>
      <c r="AA1209" s="52"/>
      <c r="AB1209" s="52"/>
      <c r="AC1209" s="52"/>
      <c r="AD1209" s="52"/>
      <c r="AE1209" s="52"/>
      <c r="AF1209" s="52"/>
      <c r="AG1209" s="52"/>
      <c r="AH1209" s="52"/>
      <c r="AI1209" s="52"/>
      <c r="AJ1209" s="52"/>
      <c r="AK1209" s="52"/>
      <c r="AL1209" s="52"/>
      <c r="AM1209" s="52"/>
      <c r="AN1209" s="52"/>
      <c r="AO1209" s="52"/>
      <c r="AP1209" s="52"/>
      <c r="AQ1209" s="52"/>
      <c r="AR1209" s="52"/>
      <c r="AS1209" s="52"/>
    </row>
    <row r="1210" spans="1:45" customFormat="1" ht="12.75" customHeight="1" x14ac:dyDescent="0.2">
      <c r="A1210" s="24" t="str">
        <f t="shared" si="99"/>
        <v>15-61</v>
      </c>
      <c r="B1210">
        <v>61</v>
      </c>
      <c r="C1210" s="14">
        <v>1</v>
      </c>
      <c r="D1210" s="71" t="str">
        <f>IF(C1210=1,K!$D$1,IF(C1210=2,K!$D$2,IF(C1210=3,K!$D$3,IF(C1210=4,K!$D$4,IF(C1210=5,K!$D$5,IF(C1210=6,K!$D$6,IF(C1210=7,K!$D$7,IF(C1210=8,K!$D$8))))))))</f>
        <v>Maaparandus</v>
      </c>
      <c r="E1210" s="12" t="s">
        <v>329</v>
      </c>
      <c r="F1210" s="18" t="str">
        <f>LOOKUP(E1210,K!$A$1:$B$19)</f>
        <v>Tartu vald</v>
      </c>
      <c r="G1210" s="16" t="str">
        <f t="shared" si="100"/>
        <v>PP-1298</v>
      </c>
      <c r="H1210" s="12" t="s">
        <v>11</v>
      </c>
      <c r="I1210" s="14">
        <v>1298</v>
      </c>
      <c r="J1210" s="1" t="s">
        <v>6479</v>
      </c>
      <c r="K1210" s="1" t="s">
        <v>6473</v>
      </c>
      <c r="L1210" s="91" t="str">
        <f t="shared" si="101"/>
        <v>15</v>
      </c>
      <c r="M1210">
        <v>1979</v>
      </c>
      <c r="N1210">
        <v>20</v>
      </c>
      <c r="P1210">
        <v>1237781</v>
      </c>
    </row>
    <row r="1211" spans="1:45" customFormat="1" ht="12.75" customHeight="1" x14ac:dyDescent="0.2">
      <c r="A1211" s="24" t="str">
        <f t="shared" si="99"/>
        <v>15-61</v>
      </c>
      <c r="B1211">
        <v>61</v>
      </c>
      <c r="C1211" s="14">
        <v>1</v>
      </c>
      <c r="D1211" s="71" t="str">
        <f>IF(C1211=1,K!$D$1,IF(C1211=2,K!$D$2,IF(C1211=3,K!$D$3,IF(C1211=4,K!$D$4,IF(C1211=5,K!$D$5,IF(C1211=6,K!$D$6,IF(C1211=7,K!$D$7,IF(C1211=8,K!$D$8))))))))</f>
        <v>Maaparandus</v>
      </c>
      <c r="E1211" s="12" t="s">
        <v>329</v>
      </c>
      <c r="F1211" s="18" t="str">
        <f>LOOKUP(E1211,K!$A$1:$B$19)</f>
        <v>Tartu vald</v>
      </c>
      <c r="G1211" s="16" t="str">
        <f t="shared" si="100"/>
        <v>MV-196</v>
      </c>
      <c r="H1211" s="12" t="s">
        <v>32</v>
      </c>
      <c r="I1211" s="14">
        <v>196</v>
      </c>
      <c r="J1211" s="1" t="s">
        <v>6472</v>
      </c>
      <c r="K1211" s="1" t="s">
        <v>6473</v>
      </c>
      <c r="L1211" s="91" t="str">
        <f t="shared" si="101"/>
        <v>15</v>
      </c>
      <c r="M1211">
        <v>1960</v>
      </c>
      <c r="N1211">
        <v>3</v>
      </c>
      <c r="P1211">
        <v>76272</v>
      </c>
    </row>
    <row r="1212" spans="1:45" customFormat="1" ht="12.75" customHeight="1" x14ac:dyDescent="0.2">
      <c r="A1212" s="24" t="str">
        <f t="shared" si="99"/>
        <v>15-62</v>
      </c>
      <c r="B1212">
        <v>62</v>
      </c>
      <c r="C1212" s="14">
        <v>1</v>
      </c>
      <c r="D1212" s="71" t="str">
        <f>IF(C1212=1,K!$D$1,IF(C1212=2,K!$D$2,IF(C1212=3,K!$D$3,IF(C1212=4,K!$D$4,IF(C1212=5,K!$D$5,IF(C1212=6,K!$D$6,IF(C1212=7,K!$D$7,IF(C1212=8,K!$D$8))))))))</f>
        <v>Maaparandus</v>
      </c>
      <c r="E1212" s="12" t="s">
        <v>329</v>
      </c>
      <c r="F1212" s="18" t="str">
        <f>LOOKUP(E1212,K!$A$1:$B$19)</f>
        <v>Tartu vald</v>
      </c>
      <c r="G1212" s="16" t="str">
        <f t="shared" si="100"/>
        <v>PP-1375</v>
      </c>
      <c r="H1212" s="12" t="s">
        <v>11</v>
      </c>
      <c r="I1212" s="14">
        <v>1375</v>
      </c>
      <c r="J1212" s="1" t="s">
        <v>6480</v>
      </c>
      <c r="K1212" s="1" t="s">
        <v>6473</v>
      </c>
      <c r="L1212" s="91" t="str">
        <f t="shared" si="101"/>
        <v>15</v>
      </c>
      <c r="M1212">
        <v>1981</v>
      </c>
      <c r="N1212">
        <v>5</v>
      </c>
      <c r="P1212">
        <v>1237791</v>
      </c>
    </row>
    <row r="1213" spans="1:45" customFormat="1" ht="12.75" customHeight="1" x14ac:dyDescent="0.2">
      <c r="A1213" s="69" t="str">
        <f t="shared" si="99"/>
        <v>15-62</v>
      </c>
      <c r="B1213" s="52">
        <v>62</v>
      </c>
      <c r="C1213" s="76">
        <v>2</v>
      </c>
      <c r="D1213" s="71" t="str">
        <f>IF(C1213=1,K!$D$1,IF(C1213=2,K!$D$2,IF(C1213=3,K!$D$3,IF(C1213=4,K!$D$4,IF(C1213=5,K!$D$5,IF(C1213=6,K!$D$6,IF(C1213=7,K!$D$7,IF(C1213=8,K!$D$8))))))))</f>
        <v xml:space="preserve">Maaparanduse rek </v>
      </c>
      <c r="E1213" s="72" t="s">
        <v>329</v>
      </c>
      <c r="F1213" s="18" t="str">
        <f>LOOKUP(E1213,K!$A$1:$B$19)</f>
        <v>Tartu vald</v>
      </c>
      <c r="G1213" s="74" t="str">
        <f t="shared" si="100"/>
        <v>PP-1375</v>
      </c>
      <c r="H1213" s="72" t="s">
        <v>11</v>
      </c>
      <c r="I1213" s="70" t="s">
        <v>6481</v>
      </c>
      <c r="J1213" s="75" t="s">
        <v>6482</v>
      </c>
      <c r="K1213" s="75" t="s">
        <v>6473</v>
      </c>
      <c r="L1213" s="91" t="str">
        <f t="shared" si="101"/>
        <v>15</v>
      </c>
      <c r="M1213" s="52">
        <v>1983</v>
      </c>
      <c r="N1213" s="52">
        <v>6</v>
      </c>
      <c r="P1213" s="52">
        <v>123779184</v>
      </c>
      <c r="Q1213" s="52"/>
      <c r="R1213" s="52"/>
      <c r="S1213" s="52"/>
      <c r="T1213" s="52"/>
      <c r="U1213" s="52"/>
      <c r="V1213" s="52"/>
      <c r="W1213" s="52"/>
      <c r="X1213" s="52"/>
      <c r="Y1213" s="52"/>
      <c r="Z1213" s="52"/>
      <c r="AA1213" s="52"/>
      <c r="AB1213" s="52"/>
      <c r="AC1213" s="52"/>
      <c r="AD1213" s="52"/>
      <c r="AE1213" s="52"/>
      <c r="AF1213" s="52"/>
      <c r="AG1213" s="52"/>
      <c r="AH1213" s="52"/>
      <c r="AI1213" s="52"/>
      <c r="AJ1213" s="52"/>
      <c r="AK1213" s="52"/>
      <c r="AL1213" s="52"/>
      <c r="AM1213" s="52"/>
      <c r="AN1213" s="52"/>
      <c r="AO1213" s="52"/>
      <c r="AP1213" s="52"/>
      <c r="AQ1213" s="52"/>
      <c r="AR1213" s="52"/>
      <c r="AS1213" s="52"/>
    </row>
    <row r="1214" spans="1:45" customFormat="1" ht="12.75" customHeight="1" x14ac:dyDescent="0.2">
      <c r="A1214" s="24" t="str">
        <f t="shared" si="99"/>
        <v>15-63</v>
      </c>
      <c r="B1214">
        <v>63</v>
      </c>
      <c r="C1214" s="14">
        <v>1</v>
      </c>
      <c r="D1214" s="71" t="str">
        <f>IF(C1214=1,K!$D$1,IF(C1214=2,K!$D$2,IF(C1214=3,K!$D$3,IF(C1214=4,K!$D$4,IF(C1214=5,K!$D$5,IF(C1214=6,K!$D$6,IF(C1214=7,K!$D$7,IF(C1214=8,K!$D$8))))))))</f>
        <v>Maaparandus</v>
      </c>
      <c r="E1214" s="12" t="s">
        <v>329</v>
      </c>
      <c r="F1214" s="18" t="str">
        <f>LOOKUP(E1214,K!$A$1:$B$19)</f>
        <v>Tartu vald</v>
      </c>
      <c r="G1214" s="16" t="str">
        <f t="shared" si="100"/>
        <v>MV-1111</v>
      </c>
      <c r="H1214" s="12" t="s">
        <v>32</v>
      </c>
      <c r="I1214" s="14">
        <v>1111</v>
      </c>
      <c r="J1214" s="1" t="s">
        <v>6488</v>
      </c>
      <c r="K1214" s="1" t="s">
        <v>6489</v>
      </c>
      <c r="L1214" s="91" t="str">
        <f t="shared" si="101"/>
        <v>15</v>
      </c>
      <c r="M1214">
        <v>1975</v>
      </c>
      <c r="N1214">
        <v>3</v>
      </c>
    </row>
    <row r="1215" spans="1:45" customFormat="1" ht="12.75" customHeight="1" x14ac:dyDescent="0.2">
      <c r="A1215" s="69" t="str">
        <f t="shared" si="99"/>
        <v>15-63</v>
      </c>
      <c r="B1215" s="52">
        <v>63</v>
      </c>
      <c r="C1215" s="76">
        <v>1</v>
      </c>
      <c r="D1215" s="71" t="str">
        <f>IF(C1215=1,K!$D$1,IF(C1215=2,K!$D$2,IF(C1215=3,K!$D$3,IF(C1215=4,K!$D$4,IF(C1215=5,K!$D$5,IF(C1215=6,K!$D$6,IF(C1215=7,K!$D$7,IF(C1215=8,K!$D$8))))))))</f>
        <v>Maaparandus</v>
      </c>
      <c r="E1215" s="72" t="s">
        <v>329</v>
      </c>
      <c r="F1215" s="18" t="str">
        <f>LOOKUP(E1215,K!$A$1:$B$19)</f>
        <v>Tartu vald</v>
      </c>
      <c r="G1215" s="74" t="str">
        <f t="shared" si="100"/>
        <v>PP -73</v>
      </c>
      <c r="H1215" s="72" t="s">
        <v>6491</v>
      </c>
      <c r="I1215" s="70" t="s">
        <v>5179</v>
      </c>
      <c r="J1215" s="75" t="s">
        <v>6492</v>
      </c>
      <c r="K1215" s="75" t="s">
        <v>6489</v>
      </c>
      <c r="L1215" s="91" t="str">
        <f t="shared" si="101"/>
        <v>15</v>
      </c>
      <c r="M1215" s="52">
        <v>1957</v>
      </c>
      <c r="N1215" s="52">
        <v>6</v>
      </c>
      <c r="P1215" s="52">
        <v>5169</v>
      </c>
      <c r="Q1215" s="52"/>
      <c r="R1215" s="52"/>
      <c r="S1215" s="52"/>
      <c r="T1215" s="52"/>
      <c r="U1215" s="52"/>
      <c r="V1215" s="52"/>
      <c r="W1215" s="52"/>
      <c r="X1215" s="52"/>
      <c r="Y1215" s="52"/>
      <c r="Z1215" s="52"/>
      <c r="AA1215" s="52"/>
      <c r="AB1215" s="52"/>
      <c r="AC1215" s="52"/>
      <c r="AD1215" s="52"/>
      <c r="AE1215" s="52"/>
      <c r="AF1215" s="52"/>
      <c r="AG1215" s="52"/>
      <c r="AH1215" s="52"/>
      <c r="AI1215" s="52"/>
      <c r="AJ1215" s="52"/>
      <c r="AK1215" s="52"/>
      <c r="AL1215" s="52"/>
      <c r="AM1215" s="52"/>
      <c r="AN1215" s="52"/>
      <c r="AO1215" s="52"/>
      <c r="AP1215" s="52"/>
      <c r="AQ1215" s="52"/>
      <c r="AR1215" s="52"/>
      <c r="AS1215" s="52"/>
    </row>
    <row r="1216" spans="1:45" customFormat="1" ht="12.75" customHeight="1" x14ac:dyDescent="0.2">
      <c r="A1216" s="24" t="str">
        <f t="shared" si="99"/>
        <v>15-64</v>
      </c>
      <c r="B1216">
        <v>64</v>
      </c>
      <c r="C1216" s="14">
        <v>1</v>
      </c>
      <c r="D1216" s="71" t="str">
        <f>IF(C1216=1,K!$D$1,IF(C1216=2,K!$D$2,IF(C1216=3,K!$D$3,IF(C1216=4,K!$D$4,IF(C1216=5,K!$D$5,IF(C1216=6,K!$D$6,IF(C1216=7,K!$D$7,IF(C1216=8,K!$D$8))))))))</f>
        <v>Maaparandus</v>
      </c>
      <c r="E1216" s="12" t="s">
        <v>329</v>
      </c>
      <c r="F1216" s="18" t="str">
        <f>LOOKUP(E1216,K!$A$1:$B$19)</f>
        <v>Tartu vald</v>
      </c>
      <c r="G1216" s="16" t="str">
        <f t="shared" si="100"/>
        <v>PP-1071</v>
      </c>
      <c r="H1216" s="12" t="s">
        <v>11</v>
      </c>
      <c r="I1216" s="14">
        <v>1071</v>
      </c>
      <c r="J1216" s="1" t="s">
        <v>6501</v>
      </c>
      <c r="K1216" s="1" t="s">
        <v>6496</v>
      </c>
      <c r="L1216" s="91" t="str">
        <f t="shared" si="101"/>
        <v>15</v>
      </c>
      <c r="M1216">
        <v>1974</v>
      </c>
      <c r="N1216">
        <v>11</v>
      </c>
      <c r="P1216">
        <v>73200</v>
      </c>
    </row>
    <row r="1217" spans="1:45" customFormat="1" ht="12.75" customHeight="1" x14ac:dyDescent="0.2">
      <c r="A1217" s="24" t="str">
        <f t="shared" si="99"/>
        <v>15-65</v>
      </c>
      <c r="B1217">
        <v>65</v>
      </c>
      <c r="C1217" s="14">
        <v>1</v>
      </c>
      <c r="D1217" s="71" t="str">
        <f>IF(C1217=1,K!$D$1,IF(C1217=2,K!$D$2,IF(C1217=3,K!$D$3,IF(C1217=4,K!$D$4,IF(C1217=5,K!$D$5,IF(C1217=6,K!$D$6,IF(C1217=7,K!$D$7,IF(C1217=8,K!$D$8))))))))</f>
        <v>Maaparandus</v>
      </c>
      <c r="E1217" s="12" t="s">
        <v>329</v>
      </c>
      <c r="F1217" s="18" t="str">
        <f>LOOKUP(E1217,K!$A$1:$B$19)</f>
        <v>Tartu vald</v>
      </c>
      <c r="G1217" s="16" t="str">
        <f t="shared" si="100"/>
        <v>MV-191</v>
      </c>
      <c r="H1217" s="12" t="s">
        <v>32</v>
      </c>
      <c r="I1217" s="14">
        <v>191</v>
      </c>
      <c r="J1217" s="1" t="s">
        <v>6504</v>
      </c>
      <c r="K1217" s="1" t="s">
        <v>6503</v>
      </c>
      <c r="L1217" s="91" t="str">
        <f t="shared" si="101"/>
        <v>15</v>
      </c>
      <c r="M1217">
        <v>1960</v>
      </c>
      <c r="N1217">
        <v>3</v>
      </c>
    </row>
    <row r="1218" spans="1:45" customFormat="1" ht="25.5" customHeight="1" x14ac:dyDescent="0.2">
      <c r="A1218" s="24" t="str">
        <f t="shared" si="99"/>
        <v>15-65</v>
      </c>
      <c r="B1218">
        <v>65</v>
      </c>
      <c r="C1218" s="14">
        <v>1</v>
      </c>
      <c r="D1218" s="71" t="str">
        <f>IF(C1218=1,K!$D$1,IF(C1218=2,K!$D$2,IF(C1218=3,K!$D$3,IF(C1218=4,K!$D$4,IF(C1218=5,K!$D$5,IF(C1218=6,K!$D$6,IF(C1218=7,K!$D$7,IF(C1218=8,K!$D$8))))))))</f>
        <v>Maaparandus</v>
      </c>
      <c r="E1218" s="12" t="s">
        <v>329</v>
      </c>
      <c r="F1218" s="18" t="str">
        <f>LOOKUP(E1218,K!$A$1:$B$19)</f>
        <v>Tartu vald</v>
      </c>
      <c r="G1218" s="16" t="str">
        <f t="shared" si="100"/>
        <v>MV-630</v>
      </c>
      <c r="H1218" s="12" t="s">
        <v>32</v>
      </c>
      <c r="I1218" s="14">
        <v>630</v>
      </c>
      <c r="J1218" s="1" t="s">
        <v>6502</v>
      </c>
      <c r="K1218" s="1" t="s">
        <v>6503</v>
      </c>
      <c r="L1218" s="91" t="str">
        <f t="shared" si="101"/>
        <v>15</v>
      </c>
      <c r="M1218">
        <v>1968</v>
      </c>
      <c r="N1218">
        <v>8</v>
      </c>
    </row>
    <row r="1219" spans="1:45" customFormat="1" ht="12.75" customHeight="1" x14ac:dyDescent="0.2">
      <c r="A1219" s="69" t="str">
        <f t="shared" si="99"/>
        <v>15-66</v>
      </c>
      <c r="B1219" s="52">
        <v>66</v>
      </c>
      <c r="C1219" s="76">
        <v>1</v>
      </c>
      <c r="D1219" s="71" t="str">
        <f>IF(C1219=1,K!$D$1,IF(C1219=2,K!$D$2,IF(C1219=3,K!$D$3,IF(C1219=4,K!$D$4,IF(C1219=5,K!$D$5,IF(C1219=6,K!$D$6,IF(C1219=7,K!$D$7,IF(C1219=8,K!$D$8))))))))</f>
        <v>Maaparandus</v>
      </c>
      <c r="E1219" s="72" t="s">
        <v>329</v>
      </c>
      <c r="F1219" s="18" t="str">
        <f>LOOKUP(E1219,K!$A$1:$B$19)</f>
        <v>Tartu vald</v>
      </c>
      <c r="G1219" s="74" t="str">
        <f t="shared" si="100"/>
        <v>PP-582</v>
      </c>
      <c r="H1219" s="72" t="s">
        <v>11</v>
      </c>
      <c r="I1219" s="70" t="s">
        <v>6518</v>
      </c>
      <c r="J1219" s="75" t="s">
        <v>6519</v>
      </c>
      <c r="K1219" s="75" t="s">
        <v>6516</v>
      </c>
      <c r="L1219" s="91" t="str">
        <f t="shared" si="101"/>
        <v>15</v>
      </c>
      <c r="M1219" s="52">
        <v>1967</v>
      </c>
      <c r="N1219" s="52">
        <v>8</v>
      </c>
      <c r="P1219" s="52" t="s">
        <v>6520</v>
      </c>
      <c r="Q1219" s="52"/>
      <c r="R1219" s="52"/>
      <c r="S1219" s="52"/>
      <c r="T1219" s="52"/>
      <c r="U1219" s="52"/>
      <c r="V1219" s="52"/>
      <c r="W1219" s="52"/>
      <c r="X1219" s="52"/>
      <c r="Y1219" s="52"/>
      <c r="Z1219" s="52"/>
      <c r="AA1219" s="52"/>
      <c r="AB1219" s="52"/>
      <c r="AC1219" s="52"/>
      <c r="AD1219" s="52"/>
      <c r="AE1219" s="52"/>
      <c r="AF1219" s="52"/>
      <c r="AG1219" s="52"/>
      <c r="AH1219" s="52"/>
      <c r="AI1219" s="52"/>
      <c r="AJ1219" s="52"/>
      <c r="AK1219" s="52"/>
      <c r="AL1219" s="52"/>
      <c r="AM1219" s="52"/>
      <c r="AN1219" s="52"/>
      <c r="AO1219" s="52"/>
      <c r="AP1219" s="52"/>
      <c r="AQ1219" s="52"/>
      <c r="AR1219" s="52"/>
      <c r="AS1219" s="52"/>
    </row>
    <row r="1220" spans="1:45" customFormat="1" ht="12.75" customHeight="1" x14ac:dyDescent="0.2">
      <c r="A1220" s="24" t="str">
        <f t="shared" si="99"/>
        <v>15-67</v>
      </c>
      <c r="B1220">
        <v>67</v>
      </c>
      <c r="C1220" s="14">
        <v>1</v>
      </c>
      <c r="D1220" s="71" t="str">
        <f>IF(C1220=1,K!$D$1,IF(C1220=2,K!$D$2,IF(C1220=3,K!$D$3,IF(C1220=4,K!$D$4,IF(C1220=5,K!$D$5,IF(C1220=6,K!$D$6,IF(C1220=7,K!$D$7,IF(C1220=8,K!$D$8))))))))</f>
        <v>Maaparandus</v>
      </c>
      <c r="E1220" s="12" t="s">
        <v>329</v>
      </c>
      <c r="F1220" s="18" t="str">
        <f>LOOKUP(E1220,K!$A$1:$B$19)</f>
        <v>Tartu vald</v>
      </c>
      <c r="G1220" s="16" t="str">
        <f t="shared" si="100"/>
        <v>MV-1050</v>
      </c>
      <c r="H1220" s="12" t="s">
        <v>32</v>
      </c>
      <c r="I1220" s="14">
        <v>1050</v>
      </c>
      <c r="J1220" s="1" t="s">
        <v>6521</v>
      </c>
      <c r="K1220" s="1" t="s">
        <v>6522</v>
      </c>
      <c r="L1220" s="91" t="str">
        <f t="shared" si="101"/>
        <v>15</v>
      </c>
      <c r="M1220">
        <v>1973</v>
      </c>
      <c r="N1220">
        <v>2</v>
      </c>
    </row>
    <row r="1221" spans="1:45" customFormat="1" ht="12.75" customHeight="1" x14ac:dyDescent="0.2">
      <c r="A1221" s="24" t="str">
        <f t="shared" si="99"/>
        <v>15-68</v>
      </c>
      <c r="B1221">
        <v>68</v>
      </c>
      <c r="C1221" s="14">
        <v>1</v>
      </c>
      <c r="D1221" s="71" t="str">
        <f>IF(C1221=1,K!$D$1,IF(C1221=2,K!$D$2,IF(C1221=3,K!$D$3,IF(C1221=4,K!$D$4,IF(C1221=5,K!$D$5,IF(C1221=6,K!$D$6,IF(C1221=7,K!$D$7,IF(C1221=8,K!$D$8))))))))</f>
        <v>Maaparandus</v>
      </c>
      <c r="E1221" s="12" t="s">
        <v>329</v>
      </c>
      <c r="F1221" s="18" t="str">
        <f>LOOKUP(E1221,K!$A$1:$B$19)</f>
        <v>Tartu vald</v>
      </c>
      <c r="G1221" s="16" t="str">
        <f t="shared" si="100"/>
        <v>MV-1541</v>
      </c>
      <c r="H1221" s="12" t="s">
        <v>32</v>
      </c>
      <c r="I1221" s="14">
        <v>1541</v>
      </c>
      <c r="J1221" s="1" t="s">
        <v>7221</v>
      </c>
      <c r="K1221" s="1" t="s">
        <v>7219</v>
      </c>
      <c r="L1221" s="91" t="str">
        <f t="shared" si="101"/>
        <v>15</v>
      </c>
      <c r="M1221">
        <v>1987</v>
      </c>
      <c r="N1221">
        <v>15</v>
      </c>
      <c r="P1221">
        <v>1203861</v>
      </c>
      <c r="Q1221">
        <v>10</v>
      </c>
    </row>
    <row r="1222" spans="1:45" customFormat="1" ht="25.5" customHeight="1" x14ac:dyDescent="0.2">
      <c r="A1222" s="24" t="str">
        <f t="shared" si="99"/>
        <v>15-68</v>
      </c>
      <c r="B1222">
        <v>68</v>
      </c>
      <c r="C1222" s="14">
        <v>1</v>
      </c>
      <c r="D1222" s="71" t="str">
        <f>IF(C1222=1,K!$D$1,IF(C1222=2,K!$D$2,IF(C1222=3,K!$D$3,IF(C1222=4,K!$D$4,IF(C1222=5,K!$D$5,IF(C1222=6,K!$D$6,IF(C1222=7,K!$D$7,IF(C1222=8,K!$D$8))))))))</f>
        <v>Maaparandus</v>
      </c>
      <c r="E1222" s="12" t="s">
        <v>329</v>
      </c>
      <c r="F1222" s="18" t="str">
        <f>LOOKUP(E1222,K!$A$1:$B$19)</f>
        <v>Tartu vald</v>
      </c>
      <c r="G1222" s="16" t="str">
        <f t="shared" si="100"/>
        <v>MV-53</v>
      </c>
      <c r="H1222" s="12" t="s">
        <v>32</v>
      </c>
      <c r="I1222" s="14">
        <v>53</v>
      </c>
      <c r="J1222" s="1" t="s">
        <v>7227</v>
      </c>
      <c r="K1222" s="1" t="s">
        <v>7219</v>
      </c>
      <c r="L1222" s="91" t="str">
        <f t="shared" si="101"/>
        <v>15</v>
      </c>
      <c r="M1222">
        <v>1957</v>
      </c>
      <c r="N1222">
        <v>5</v>
      </c>
      <c r="P1222" t="s">
        <v>3756</v>
      </c>
      <c r="Q1222">
        <v>5</v>
      </c>
    </row>
    <row r="1223" spans="1:45" customFormat="1" ht="12.75" customHeight="1" x14ac:dyDescent="0.2">
      <c r="A1223" s="24" t="str">
        <f t="shared" si="99"/>
        <v>15-68</v>
      </c>
      <c r="B1223">
        <v>68</v>
      </c>
      <c r="C1223" s="14">
        <v>7</v>
      </c>
      <c r="D1223" s="71" t="str">
        <f>IF(C1223=1,K!$D$1,IF(C1223=2,K!$D$2,IF(C1223=3,K!$D$3,IF(C1223=4,K!$D$4,IF(C1223=5,K!$D$5,IF(C1223=6,K!$D$6,IF(C1223=7,K!$D$7,IF(C1223=8,K!$D$8))))))))</f>
        <v>Ehitusgeoloogia aruanne</v>
      </c>
      <c r="E1223" s="12" t="s">
        <v>329</v>
      </c>
      <c r="F1223" s="18" t="str">
        <f>LOOKUP(E1223,K!$A$1:$B$19)</f>
        <v>Tartu vald</v>
      </c>
      <c r="G1223" s="16" t="str">
        <f t="shared" si="100"/>
        <v>PP-1541</v>
      </c>
      <c r="H1223" s="12" t="s">
        <v>11</v>
      </c>
      <c r="I1223" s="14">
        <v>1541</v>
      </c>
      <c r="J1223" s="1" t="s">
        <v>7222</v>
      </c>
      <c r="K1223" s="1" t="s">
        <v>7219</v>
      </c>
      <c r="L1223" s="91" t="str">
        <f t="shared" si="101"/>
        <v>15</v>
      </c>
      <c r="M1223">
        <v>1987</v>
      </c>
      <c r="N1223">
        <v>5</v>
      </c>
      <c r="P1223">
        <v>1203861</v>
      </c>
    </row>
    <row r="1224" spans="1:45" customFormat="1" ht="25.5" customHeight="1" x14ac:dyDescent="0.2">
      <c r="A1224" s="24" t="str">
        <f t="shared" si="99"/>
        <v>15-68</v>
      </c>
      <c r="B1224">
        <v>68</v>
      </c>
      <c r="C1224" s="14">
        <v>2</v>
      </c>
      <c r="D1224" s="71" t="str">
        <f>IF(C1224=1,K!$D$1,IF(C1224=2,K!$D$2,IF(C1224=3,K!$D$3,IF(C1224=4,K!$D$4,IF(C1224=5,K!$D$5,IF(C1224=6,K!$D$6,IF(C1224=7,K!$D$7,IF(C1224=8,K!$D$8))))))))</f>
        <v xml:space="preserve">Maaparanduse rek </v>
      </c>
      <c r="E1224" s="12" t="s">
        <v>329</v>
      </c>
      <c r="F1224" s="18" t="str">
        <f>LOOKUP(E1224,K!$A$1:$B$19)</f>
        <v>Tartu vald</v>
      </c>
      <c r="G1224" s="16" t="str">
        <f t="shared" si="100"/>
        <v>KR-14</v>
      </c>
      <c r="H1224" s="12" t="s">
        <v>37</v>
      </c>
      <c r="I1224" s="14">
        <v>14</v>
      </c>
      <c r="J1224" s="1" t="s">
        <v>1083</v>
      </c>
      <c r="K1224" s="1" t="s">
        <v>7219</v>
      </c>
      <c r="L1224" s="91" t="str">
        <f t="shared" si="101"/>
        <v>15</v>
      </c>
      <c r="M1224">
        <v>1964</v>
      </c>
      <c r="N1224">
        <v>2</v>
      </c>
      <c r="P1224">
        <v>2</v>
      </c>
    </row>
    <row r="1225" spans="1:45" customFormat="1" ht="12.75" customHeight="1" x14ac:dyDescent="0.2">
      <c r="A1225" s="24" t="str">
        <f t="shared" si="99"/>
        <v>15-69</v>
      </c>
      <c r="B1225">
        <v>69</v>
      </c>
      <c r="C1225" s="14">
        <v>1</v>
      </c>
      <c r="D1225" s="71" t="str">
        <f>IF(C1225=1,K!$D$1,IF(C1225=2,K!$D$2,IF(C1225=3,K!$D$3,IF(C1225=4,K!$D$4,IF(C1225=5,K!$D$5,IF(C1225=6,K!$D$6,IF(C1225=7,K!$D$7,IF(C1225=8,K!$D$8))))))))</f>
        <v>Maaparandus</v>
      </c>
      <c r="E1225" s="12" t="s">
        <v>329</v>
      </c>
      <c r="F1225" s="18" t="str">
        <f>LOOKUP(E1225,K!$A$1:$B$19)</f>
        <v>Tartu vald</v>
      </c>
      <c r="G1225" s="16" t="str">
        <f t="shared" si="100"/>
        <v>PP-487</v>
      </c>
      <c r="H1225" s="12" t="s">
        <v>11</v>
      </c>
      <c r="I1225" s="14">
        <v>487</v>
      </c>
      <c r="J1225" s="1" t="s">
        <v>803</v>
      </c>
      <c r="K1225" s="160" t="s">
        <v>7228</v>
      </c>
      <c r="L1225" s="91" t="str">
        <f t="shared" si="101"/>
        <v>15</v>
      </c>
      <c r="M1225">
        <v>1965</v>
      </c>
      <c r="N1225">
        <v>10</v>
      </c>
      <c r="P1225" s="148" t="s">
        <v>2954</v>
      </c>
      <c r="Q1225">
        <v>1</v>
      </c>
      <c r="R1225" s="148" t="s">
        <v>5608</v>
      </c>
    </row>
    <row r="1226" spans="1:45" customFormat="1" ht="25.5" customHeight="1" x14ac:dyDescent="0.2">
      <c r="A1226" s="24" t="str">
        <f t="shared" si="99"/>
        <v>15-69</v>
      </c>
      <c r="B1226">
        <v>69</v>
      </c>
      <c r="C1226" s="14">
        <v>1</v>
      </c>
      <c r="D1226" s="71" t="str">
        <f>IF(C1226=1,K!$D$1,IF(C1226=2,K!$D$2,IF(C1226=3,K!$D$3,IF(C1226=4,K!$D$4,IF(C1226=5,K!$D$5,IF(C1226=6,K!$D$6,IF(C1226=7,K!$D$7,IF(C1226=8,K!$D$8))))))))</f>
        <v>Maaparandus</v>
      </c>
      <c r="E1226" s="12" t="s">
        <v>329</v>
      </c>
      <c r="F1226" s="18" t="str">
        <f>LOOKUP(E1226,K!$A$1:$B$19)</f>
        <v>Tartu vald</v>
      </c>
      <c r="G1226" s="16" t="str">
        <f t="shared" si="100"/>
        <v>PP-541</v>
      </c>
      <c r="H1226" s="12" t="s">
        <v>11</v>
      </c>
      <c r="I1226" s="14">
        <v>541</v>
      </c>
      <c r="J1226" s="1" t="s">
        <v>804</v>
      </c>
      <c r="K1226" s="160" t="s">
        <v>7228</v>
      </c>
      <c r="L1226" s="91" t="str">
        <f t="shared" si="101"/>
        <v>15</v>
      </c>
      <c r="M1226">
        <v>1966</v>
      </c>
      <c r="N1226">
        <v>3</v>
      </c>
      <c r="P1226" s="148" t="s">
        <v>7229</v>
      </c>
    </row>
    <row r="1227" spans="1:45" customFormat="1" ht="12.75" customHeight="1" x14ac:dyDescent="0.2">
      <c r="A1227" s="24" t="str">
        <f t="shared" si="99"/>
        <v>15-70</v>
      </c>
      <c r="B1227">
        <v>70</v>
      </c>
      <c r="C1227" s="14">
        <v>1</v>
      </c>
      <c r="D1227" s="71" t="str">
        <f>IF(C1227=1,K!$D$1,IF(C1227=2,K!$D$2,IF(C1227=3,K!$D$3,IF(C1227=4,K!$D$4,IF(C1227=5,K!$D$5,IF(C1227=6,K!$D$6,IF(C1227=7,K!$D$7,IF(C1227=8,K!$D$8))))))))</f>
        <v>Maaparandus</v>
      </c>
      <c r="E1227" s="12" t="s">
        <v>329</v>
      </c>
      <c r="F1227" s="18" t="str">
        <f>LOOKUP(E1227,K!$A$1:$B$19)</f>
        <v>Tartu vald</v>
      </c>
      <c r="G1227" s="16" t="str">
        <f t="shared" si="100"/>
        <v>MV-804</v>
      </c>
      <c r="H1227" s="12" t="s">
        <v>32</v>
      </c>
      <c r="I1227" s="14">
        <v>804</v>
      </c>
      <c r="J1227" s="1" t="s">
        <v>547</v>
      </c>
      <c r="K1227" s="160" t="s">
        <v>7242</v>
      </c>
      <c r="L1227" s="91" t="str">
        <f t="shared" si="101"/>
        <v>15</v>
      </c>
      <c r="M1227">
        <v>1971</v>
      </c>
      <c r="O1227">
        <v>1</v>
      </c>
      <c r="P1227" s="148" t="s">
        <v>7240</v>
      </c>
      <c r="Q1227">
        <v>3</v>
      </c>
      <c r="R1227" s="148"/>
    </row>
    <row r="1228" spans="1:45" customFormat="1" ht="12.75" customHeight="1" x14ac:dyDescent="0.2">
      <c r="A1228" s="24" t="str">
        <f t="shared" si="99"/>
        <v>15-70</v>
      </c>
      <c r="B1228">
        <v>70</v>
      </c>
      <c r="C1228" s="14">
        <v>1</v>
      </c>
      <c r="D1228" s="71" t="str">
        <f>IF(C1228=1,K!$D$1,IF(C1228=2,K!$D$2,IF(C1228=3,K!$D$3,IF(C1228=4,K!$D$4,IF(C1228=5,K!$D$5,IF(C1228=6,K!$D$6,IF(C1228=7,K!$D$7,IF(C1228=8,K!$D$8))))))))</f>
        <v>Maaparandus</v>
      </c>
      <c r="E1228" s="12" t="s">
        <v>329</v>
      </c>
      <c r="F1228" s="18" t="str">
        <f>LOOKUP(E1228,K!$A$1:$B$19)</f>
        <v>Tartu vald</v>
      </c>
      <c r="G1228" s="16" t="str">
        <f t="shared" si="100"/>
        <v>MV-805</v>
      </c>
      <c r="H1228" s="12" t="s">
        <v>32</v>
      </c>
      <c r="I1228" s="14">
        <v>805</v>
      </c>
      <c r="J1228" s="1" t="s">
        <v>548</v>
      </c>
      <c r="K1228" s="160" t="s">
        <v>7242</v>
      </c>
      <c r="L1228" s="91" t="str">
        <f t="shared" si="101"/>
        <v>15</v>
      </c>
      <c r="M1228">
        <v>1971</v>
      </c>
      <c r="N1228">
        <v>4</v>
      </c>
      <c r="O1228">
        <v>1</v>
      </c>
      <c r="P1228" t="s">
        <v>1018</v>
      </c>
      <c r="Q1228">
        <v>4</v>
      </c>
      <c r="R1228" s="148" t="s">
        <v>1018</v>
      </c>
    </row>
    <row r="1229" spans="1:45" customFormat="1" ht="12.75" customHeight="1" x14ac:dyDescent="0.2">
      <c r="A1229" s="24" t="str">
        <f t="shared" si="99"/>
        <v>15-71</v>
      </c>
      <c r="B1229">
        <v>71</v>
      </c>
      <c r="C1229" s="14">
        <v>1</v>
      </c>
      <c r="D1229" s="71" t="str">
        <f>IF(C1229=1,K!$D$1,IF(C1229=2,K!$D$2,IF(C1229=3,K!$D$3,IF(C1229=4,K!$D$4,IF(C1229=5,K!$D$5,IF(C1229=6,K!$D$6,IF(C1229=7,K!$D$7,IF(C1229=8,K!$D$8))))))))</f>
        <v>Maaparandus</v>
      </c>
      <c r="E1229" s="12" t="s">
        <v>329</v>
      </c>
      <c r="F1229" s="18" t="str">
        <f>LOOKUP(E1229,K!$A$1:$B$19)</f>
        <v>Tartu vald</v>
      </c>
      <c r="G1229" s="16" t="str">
        <f t="shared" si="100"/>
        <v>MV-228</v>
      </c>
      <c r="H1229" s="12" t="s">
        <v>32</v>
      </c>
      <c r="I1229" s="14">
        <v>228</v>
      </c>
      <c r="J1229" s="1" t="s">
        <v>7252</v>
      </c>
      <c r="K1229" s="1" t="s">
        <v>7245</v>
      </c>
      <c r="L1229" s="91" t="str">
        <f t="shared" si="101"/>
        <v>15</v>
      </c>
      <c r="M1229">
        <v>1961</v>
      </c>
      <c r="N1229">
        <v>3</v>
      </c>
      <c r="Q1229">
        <v>2</v>
      </c>
    </row>
    <row r="1230" spans="1:45" customFormat="1" ht="12.75" customHeight="1" x14ac:dyDescent="0.2">
      <c r="A1230" s="24" t="str">
        <f t="shared" si="99"/>
        <v>15-71</v>
      </c>
      <c r="B1230">
        <v>71</v>
      </c>
      <c r="C1230" s="14">
        <v>6</v>
      </c>
      <c r="D1230" s="71" t="str">
        <f>IF(C1230=1,K!$D$1,IF(C1230=2,K!$D$2,IF(C1230=3,K!$D$3,IF(C1230=4,K!$D$4,IF(C1230=5,K!$D$5,IF(C1230=6,K!$D$6,IF(C1230=7,K!$D$7,IF(C1230=8,K!$D$8))))))))</f>
        <v>Kultuurtehnikaprojektid</v>
      </c>
      <c r="E1230" s="12" t="s">
        <v>329</v>
      </c>
      <c r="F1230" s="18" t="str">
        <f>LOOKUP(E1230,K!$A$1:$B$19)</f>
        <v>Tartu vald</v>
      </c>
      <c r="G1230" s="16" t="str">
        <f t="shared" si="100"/>
        <v>MV-1820</v>
      </c>
      <c r="H1230" s="12" t="s">
        <v>32</v>
      </c>
      <c r="I1230" s="14">
        <v>1820</v>
      </c>
      <c r="J1230" s="1" t="s">
        <v>7244</v>
      </c>
      <c r="K1230" s="1" t="s">
        <v>7245</v>
      </c>
      <c r="L1230" s="91" t="str">
        <f t="shared" si="101"/>
        <v>15</v>
      </c>
      <c r="M1230">
        <v>1989</v>
      </c>
      <c r="N1230">
        <v>1</v>
      </c>
    </row>
    <row r="1231" spans="1:45" customFormat="1" ht="12.75" customHeight="1" x14ac:dyDescent="0.2">
      <c r="A1231" s="69" t="str">
        <f t="shared" si="99"/>
        <v>15-71</v>
      </c>
      <c r="B1231" s="52">
        <v>71</v>
      </c>
      <c r="C1231" s="76">
        <v>1</v>
      </c>
      <c r="D1231" s="71" t="str">
        <f>IF(C1231=1,K!$D$1,IF(C1231=2,K!$D$2,IF(C1231=3,K!$D$3,IF(C1231=4,K!$D$4,IF(C1231=5,K!$D$5,IF(C1231=6,K!$D$6,IF(C1231=7,K!$D$7,IF(C1231=8,K!$D$8))))))))</f>
        <v>Maaparandus</v>
      </c>
      <c r="E1231" s="72" t="s">
        <v>329</v>
      </c>
      <c r="F1231" s="18" t="str">
        <f>LOOKUP(E1231,K!$A$1:$B$19)</f>
        <v>Tartu vald</v>
      </c>
      <c r="G1231" s="74" t="str">
        <f t="shared" si="100"/>
        <v>KR-42</v>
      </c>
      <c r="H1231" s="72" t="s">
        <v>37</v>
      </c>
      <c r="I1231" s="70">
        <v>42</v>
      </c>
      <c r="J1231" s="75" t="s">
        <v>7251</v>
      </c>
      <c r="K1231" s="75" t="s">
        <v>7245</v>
      </c>
      <c r="L1231" s="157" t="str">
        <f t="shared" si="101"/>
        <v>15</v>
      </c>
      <c r="M1231" s="52">
        <v>1966</v>
      </c>
      <c r="N1231" s="52">
        <v>2</v>
      </c>
      <c r="P1231" s="52"/>
      <c r="Q1231" s="52">
        <v>1</v>
      </c>
      <c r="R1231" s="52"/>
      <c r="S1231" s="52"/>
      <c r="T1231" s="52"/>
      <c r="U1231" s="52"/>
      <c r="V1231" s="52"/>
      <c r="W1231" s="52"/>
      <c r="X1231" s="52"/>
      <c r="Y1231" s="52"/>
      <c r="Z1231" s="52"/>
      <c r="AA1231" s="52"/>
      <c r="AB1231" s="52"/>
      <c r="AC1231" s="52"/>
      <c r="AD1231" s="52"/>
      <c r="AE1231" s="52"/>
      <c r="AF1231" s="52"/>
      <c r="AG1231" s="52"/>
      <c r="AH1231" s="52"/>
      <c r="AI1231" s="52"/>
      <c r="AJ1231" s="52"/>
      <c r="AK1231" s="52"/>
      <c r="AL1231" s="52"/>
      <c r="AM1231" s="52"/>
      <c r="AN1231" s="52"/>
      <c r="AO1231" s="52"/>
      <c r="AP1231" s="52"/>
      <c r="AQ1231" s="52"/>
      <c r="AR1231" s="52"/>
      <c r="AS1231" s="52"/>
    </row>
    <row r="1232" spans="1:45" customFormat="1" ht="12.75" customHeight="1" x14ac:dyDescent="0.2">
      <c r="A1232" s="69" t="str">
        <f t="shared" ref="A1232:A1294" si="102">CONCATENATE(E1232,"-",B1232)</f>
        <v>15-52</v>
      </c>
      <c r="B1232" s="52">
        <v>52</v>
      </c>
      <c r="C1232" s="76">
        <v>2</v>
      </c>
      <c r="D1232" s="71" t="str">
        <f>IF(C1232=1,K!$D$1,IF(C1232=2,K!$D$2,IF(C1232=3,K!$D$3,IF(C1232=4,K!$D$4,IF(C1232=5,K!$D$5,IF(C1232=6,K!$D$6,IF(C1232=7,K!$D$7,IF(C1232=8,K!$D$8))))))))</f>
        <v xml:space="preserve">Maaparanduse rek </v>
      </c>
      <c r="E1232" s="72" t="s">
        <v>329</v>
      </c>
      <c r="F1232" s="18" t="str">
        <f>LOOKUP(E1232,K!$A$1:$B$19)</f>
        <v>Tartu vald</v>
      </c>
      <c r="G1232" s="74" t="str">
        <f t="shared" ref="G1232:G1294" si="103">CONCATENATE(H1232,"-",I1232)</f>
        <v>MS-129</v>
      </c>
      <c r="H1232" s="72" t="s">
        <v>1650</v>
      </c>
      <c r="I1232" s="70">
        <v>129</v>
      </c>
      <c r="J1232" s="75" t="s">
        <v>6878</v>
      </c>
      <c r="K1232" s="75" t="s">
        <v>6873</v>
      </c>
      <c r="L1232" s="91" t="str">
        <f t="shared" si="101"/>
        <v>15</v>
      </c>
      <c r="M1232" s="52">
        <v>1984</v>
      </c>
      <c r="N1232" s="52">
        <v>4</v>
      </c>
      <c r="P1232" s="52" t="s">
        <v>6879</v>
      </c>
      <c r="Q1232" s="52">
        <v>2</v>
      </c>
      <c r="R1232" s="52" t="s">
        <v>5679</v>
      </c>
      <c r="S1232" s="52"/>
      <c r="T1232" s="52"/>
      <c r="U1232" s="52"/>
      <c r="V1232" s="52"/>
      <c r="W1232" s="52"/>
      <c r="X1232" s="52"/>
      <c r="Y1232" s="52"/>
      <c r="Z1232" s="52"/>
      <c r="AA1232" s="52"/>
      <c r="AB1232" s="52"/>
      <c r="AC1232" s="52"/>
      <c r="AD1232" s="52"/>
      <c r="AE1232" s="52"/>
      <c r="AF1232" s="52"/>
      <c r="AG1232" s="52"/>
      <c r="AH1232" s="52"/>
      <c r="AI1232" s="52"/>
      <c r="AJ1232" s="52"/>
      <c r="AK1232" s="52"/>
      <c r="AL1232" s="52"/>
      <c r="AM1232" s="52"/>
      <c r="AN1232" s="52"/>
      <c r="AO1232" s="52"/>
      <c r="AP1232" s="52"/>
      <c r="AQ1232" s="52"/>
      <c r="AR1232" s="52"/>
      <c r="AS1232" s="52"/>
    </row>
    <row r="1233" spans="1:18" customFormat="1" ht="12.75" customHeight="1" x14ac:dyDescent="0.2">
      <c r="A1233" s="24" t="str">
        <f t="shared" si="102"/>
        <v>17-32?</v>
      </c>
      <c r="B1233" t="s">
        <v>5063</v>
      </c>
      <c r="C1233" s="14">
        <v>1</v>
      </c>
      <c r="D1233" s="71" t="str">
        <f>IF(C1233=1,K!$D$1,IF(C1233=2,K!$D$2,IF(C1233=3,K!$D$3,IF(C1233=4,K!$D$4,IF(C1233=5,K!$D$5,IF(C1233=6,K!$D$6,IF(C1233=7,K!$D$7,IF(C1233=8,K!$D$8))))))))</f>
        <v>Maaparandus</v>
      </c>
      <c r="E1233" s="12" t="s">
        <v>331</v>
      </c>
      <c r="F1233" s="18" t="str">
        <f>LOOKUP(E1233,K!$A$1:$B$19)</f>
        <v xml:space="preserve">Vara vald </v>
      </c>
      <c r="G1233" s="16" t="str">
        <f t="shared" si="103"/>
        <v>PP-124</v>
      </c>
      <c r="H1233" s="12" t="s">
        <v>11</v>
      </c>
      <c r="I1233" s="14">
        <v>124</v>
      </c>
      <c r="J1233" s="42" t="s">
        <v>5064</v>
      </c>
      <c r="K1233" s="1" t="s">
        <v>5042</v>
      </c>
      <c r="L1233" s="91" t="str">
        <f t="shared" si="101"/>
        <v>17</v>
      </c>
      <c r="M1233" s="28">
        <v>1959</v>
      </c>
    </row>
    <row r="1234" spans="1:18" customFormat="1" ht="12.75" customHeight="1" x14ac:dyDescent="0.2">
      <c r="A1234" s="24" t="str">
        <f t="shared" si="102"/>
        <v>17-V-6</v>
      </c>
      <c r="B1234" s="148" t="s">
        <v>7047</v>
      </c>
      <c r="C1234" s="14">
        <v>3</v>
      </c>
      <c r="D1234" s="71" t="str">
        <f>IF(C1234=1,K!$D$1,IF(C1234=2,K!$D$2,IF(C1234=3,K!$D$3,IF(C1234=4,K!$D$4,IF(C1234=5,K!$D$5,IF(C1234=6,K!$D$6,IF(C1234=7,K!$D$7,IF(C1234=8,K!$D$8))))))))</f>
        <v>Vihmutus</v>
      </c>
      <c r="E1234" s="12" t="s">
        <v>331</v>
      </c>
      <c r="F1234" s="18" t="str">
        <f>LOOKUP(E1234,K!$A$1:$B$19)</f>
        <v xml:space="preserve">Vara vald </v>
      </c>
      <c r="G1234" s="16" t="str">
        <f t="shared" si="103"/>
        <v>PP-1095</v>
      </c>
      <c r="H1234" s="12" t="s">
        <v>11</v>
      </c>
      <c r="I1234" s="14">
        <v>1095</v>
      </c>
      <c r="J1234" s="83" t="s">
        <v>1474</v>
      </c>
      <c r="K1234" s="1"/>
      <c r="L1234" s="91" t="str">
        <f t="shared" si="101"/>
        <v>17</v>
      </c>
      <c r="R1234" t="s">
        <v>7048</v>
      </c>
    </row>
    <row r="1235" spans="1:18" customFormat="1" ht="12.75" customHeight="1" x14ac:dyDescent="0.2">
      <c r="A1235" s="24" t="str">
        <f t="shared" si="102"/>
        <v>17-V-6</v>
      </c>
      <c r="B1235" t="s">
        <v>7047</v>
      </c>
      <c r="C1235" s="14">
        <v>3</v>
      </c>
      <c r="D1235" s="71" t="str">
        <f>IF(C1235=1,K!$D$1,IF(C1235=2,K!$D$2,IF(C1235=3,K!$D$3,IF(C1235=4,K!$D$4,IF(C1235=5,K!$D$5,IF(C1235=6,K!$D$6,IF(C1235=7,K!$D$7,IF(C1235=8,K!$D$8))))))))</f>
        <v>Vihmutus</v>
      </c>
      <c r="E1235" s="12" t="s">
        <v>331</v>
      </c>
      <c r="F1235" s="18" t="str">
        <f>LOOKUP(E1235,K!$A$1:$B$19)</f>
        <v xml:space="preserve">Vara vald </v>
      </c>
      <c r="G1235" s="16" t="str">
        <f t="shared" si="103"/>
        <v>PP-1096</v>
      </c>
      <c r="H1235" s="12" t="s">
        <v>11</v>
      </c>
      <c r="I1235" s="14">
        <v>1096</v>
      </c>
      <c r="J1235" s="1" t="s">
        <v>1475</v>
      </c>
      <c r="K1235" s="1"/>
      <c r="L1235" s="91" t="str">
        <f t="shared" si="101"/>
        <v>17</v>
      </c>
    </row>
    <row r="1236" spans="1:18" customFormat="1" ht="12.75" customHeight="1" x14ac:dyDescent="0.2">
      <c r="A1236" s="24" t="str">
        <f t="shared" si="102"/>
        <v>17-V-6</v>
      </c>
      <c r="B1236" t="s">
        <v>7047</v>
      </c>
      <c r="C1236" s="14">
        <v>3</v>
      </c>
      <c r="D1236" s="71" t="str">
        <f>IF(C1236=1,K!$D$1,IF(C1236=2,K!$D$2,IF(C1236=3,K!$D$3,IF(C1236=4,K!$D$4,IF(C1236=5,K!$D$5,IF(C1236=6,K!$D$6,IF(C1236=7,K!$D$7,IF(C1236=8,K!$D$8))))))))</f>
        <v>Vihmutus</v>
      </c>
      <c r="E1236" s="12" t="s">
        <v>331</v>
      </c>
      <c r="F1236" s="18" t="str">
        <f>LOOKUP(E1236,K!$A$1:$B$19)</f>
        <v xml:space="preserve">Vara vald </v>
      </c>
      <c r="G1236" s="16" t="str">
        <f t="shared" si="103"/>
        <v>PP-1097</v>
      </c>
      <c r="H1236" s="12" t="s">
        <v>11</v>
      </c>
      <c r="I1236" s="14">
        <v>1097</v>
      </c>
      <c r="J1236" s="1" t="s">
        <v>1476</v>
      </c>
      <c r="K1236" s="1"/>
      <c r="L1236" s="91" t="str">
        <f t="shared" si="101"/>
        <v>17</v>
      </c>
    </row>
    <row r="1237" spans="1:18" customFormat="1" ht="12.75" customHeight="1" x14ac:dyDescent="0.2">
      <c r="A1237" s="24" t="str">
        <f t="shared" si="102"/>
        <v>17-V-6</v>
      </c>
      <c r="B1237" t="s">
        <v>7047</v>
      </c>
      <c r="C1237" s="14">
        <v>3</v>
      </c>
      <c r="D1237" s="71" t="str">
        <f>IF(C1237=1,K!$D$1,IF(C1237=2,K!$D$2,IF(C1237=3,K!$D$3,IF(C1237=4,K!$D$4,IF(C1237=5,K!$D$5,IF(C1237=6,K!$D$6,IF(C1237=7,K!$D$7,IF(C1237=8,K!$D$8))))))))</f>
        <v>Vihmutus</v>
      </c>
      <c r="E1237" s="12" t="s">
        <v>331</v>
      </c>
      <c r="F1237" s="18" t="str">
        <f>LOOKUP(E1237,K!$A$1:$B$19)</f>
        <v xml:space="preserve">Vara vald </v>
      </c>
      <c r="G1237" s="16" t="str">
        <f t="shared" si="103"/>
        <v>PP-1097A</v>
      </c>
      <c r="H1237" s="12" t="s">
        <v>11</v>
      </c>
      <c r="I1237" s="14" t="s">
        <v>24</v>
      </c>
      <c r="J1237" s="1" t="s">
        <v>1479</v>
      </c>
      <c r="K1237" s="1"/>
      <c r="L1237" s="91" t="str">
        <f t="shared" si="101"/>
        <v>17</v>
      </c>
    </row>
    <row r="1238" spans="1:18" customFormat="1" ht="12.75" customHeight="1" x14ac:dyDescent="0.2">
      <c r="A1238" s="24" t="str">
        <f t="shared" si="102"/>
        <v>01-</v>
      </c>
      <c r="B1238" s="11"/>
      <c r="C1238" s="14">
        <v>2</v>
      </c>
      <c r="D1238" s="71" t="str">
        <f>IF(C1238=1,K!$D$1,IF(C1238=2,K!$D$2,IF(C1238=3,K!$D$3,IF(C1238=4,K!$D$4,IF(C1238=5,K!$D$5,IF(C1238=6,K!$D$6,IF(C1238=7,K!$D$7,IF(C1238=8,K!$D$8))))))))</f>
        <v xml:space="preserve">Maaparanduse rek </v>
      </c>
      <c r="E1238" s="12" t="s">
        <v>291</v>
      </c>
      <c r="F1238" s="18" t="str">
        <f>LOOKUP(E1238,K!$A$1:$B$19)</f>
        <v>Alatskivi vald</v>
      </c>
      <c r="G1238" s="16" t="str">
        <f t="shared" si="103"/>
        <v>PP-140</v>
      </c>
      <c r="H1238" s="12" t="s">
        <v>11</v>
      </c>
      <c r="I1238" s="14">
        <v>140</v>
      </c>
      <c r="J1238" s="1" t="s">
        <v>334</v>
      </c>
      <c r="K1238" s="1"/>
      <c r="L1238" s="91" t="str">
        <f t="shared" si="101"/>
        <v>01</v>
      </c>
    </row>
    <row r="1239" spans="1:18" customFormat="1" ht="25.5" customHeight="1" x14ac:dyDescent="0.2">
      <c r="A1239" s="24" t="str">
        <f t="shared" si="102"/>
        <v>05-</v>
      </c>
      <c r="C1239" s="14">
        <v>1</v>
      </c>
      <c r="D1239" s="71" t="str">
        <f>IF(C1239=1,K!$D$1,IF(C1239=2,K!$D$2,IF(C1239=3,K!$D$3,IF(C1239=4,K!$D$4,IF(C1239=5,K!$D$5,IF(C1239=6,K!$D$6,IF(C1239=7,K!$D$7,IF(C1239=8,K!$D$8))))))))</f>
        <v>Maaparandus</v>
      </c>
      <c r="E1239" s="12" t="s">
        <v>319</v>
      </c>
      <c r="F1239" s="18" t="str">
        <f>LOOKUP(E1239,K!$A$1:$B$19)</f>
        <v xml:space="preserve">Laeva vald </v>
      </c>
      <c r="G1239" s="16" t="str">
        <f t="shared" si="103"/>
        <v>PP-154</v>
      </c>
      <c r="H1239" s="12" t="s">
        <v>11</v>
      </c>
      <c r="I1239" s="14">
        <v>154</v>
      </c>
      <c r="J1239" s="1" t="s">
        <v>335</v>
      </c>
      <c r="K1239" s="1"/>
      <c r="L1239" s="91" t="str">
        <f t="shared" si="101"/>
        <v>05</v>
      </c>
    </row>
    <row r="1240" spans="1:18" customFormat="1" ht="12.75" customHeight="1" x14ac:dyDescent="0.2">
      <c r="A1240" s="24" t="str">
        <f t="shared" si="102"/>
        <v>01-</v>
      </c>
      <c r="C1240" s="14">
        <v>1</v>
      </c>
      <c r="D1240" s="71" t="str">
        <f>IF(C1240=1,K!$D$1,IF(C1240=2,K!$D$2,IF(C1240=3,K!$D$3,IF(C1240=4,K!$D$4,IF(C1240=5,K!$D$5,IF(C1240=6,K!$D$6,IF(C1240=7,K!$D$7,IF(C1240=8,K!$D$8))))))))</f>
        <v>Maaparandus</v>
      </c>
      <c r="E1240" s="12" t="s">
        <v>291</v>
      </c>
      <c r="F1240" s="18" t="str">
        <f>LOOKUP(E1240,K!$A$1:$B$19)</f>
        <v>Alatskivi vald</v>
      </c>
      <c r="G1240" s="16" t="str">
        <f t="shared" si="103"/>
        <v>PP-272</v>
      </c>
      <c r="H1240" s="12" t="s">
        <v>11</v>
      </c>
      <c r="I1240" s="14">
        <v>272</v>
      </c>
      <c r="J1240" s="1" t="s">
        <v>338</v>
      </c>
      <c r="K1240" s="1"/>
      <c r="L1240" s="91" t="str">
        <f t="shared" si="101"/>
        <v>01</v>
      </c>
    </row>
    <row r="1241" spans="1:18" customFormat="1" ht="12.75" customHeight="1" x14ac:dyDescent="0.2">
      <c r="A1241" s="24" t="str">
        <f t="shared" si="102"/>
        <v>01-</v>
      </c>
      <c r="C1241" s="14">
        <v>1</v>
      </c>
      <c r="D1241" s="71" t="str">
        <f>IF(C1241=1,K!$D$1,IF(C1241=2,K!$D$2,IF(C1241=3,K!$D$3,IF(C1241=4,K!$D$4,IF(C1241=5,K!$D$5,IF(C1241=6,K!$D$6,IF(C1241=7,K!$D$7,IF(C1241=8,K!$D$8))))))))</f>
        <v>Maaparandus</v>
      </c>
      <c r="E1241" s="12" t="s">
        <v>291</v>
      </c>
      <c r="F1241" s="18" t="str">
        <f>LOOKUP(E1241,K!$A$1:$B$19)</f>
        <v>Alatskivi vald</v>
      </c>
      <c r="G1241" s="16" t="str">
        <f t="shared" si="103"/>
        <v>PP-192A</v>
      </c>
      <c r="H1241" s="12" t="s">
        <v>11</v>
      </c>
      <c r="I1241" s="14" t="s">
        <v>12</v>
      </c>
      <c r="J1241" s="1" t="s">
        <v>339</v>
      </c>
      <c r="K1241" s="1"/>
      <c r="L1241" s="91" t="str">
        <f t="shared" si="101"/>
        <v>01</v>
      </c>
    </row>
    <row r="1242" spans="1:18" customFormat="1" ht="25.5" customHeight="1" x14ac:dyDescent="0.2">
      <c r="A1242" s="24" t="str">
        <f t="shared" si="102"/>
        <v>01-</v>
      </c>
      <c r="C1242" s="14">
        <v>3</v>
      </c>
      <c r="D1242" s="71" t="str">
        <f>IF(C1242=1,K!$D$1,IF(C1242=2,K!$D$2,IF(C1242=3,K!$D$3,IF(C1242=4,K!$D$4,IF(C1242=5,K!$D$5,IF(C1242=6,K!$D$6,IF(C1242=7,K!$D$7,IF(C1242=8,K!$D$8))))))))</f>
        <v>Vihmutus</v>
      </c>
      <c r="E1242" s="12" t="s">
        <v>291</v>
      </c>
      <c r="F1242" s="18" t="str">
        <f>LOOKUP(E1242,K!$A$1:$B$19)</f>
        <v>Alatskivi vald</v>
      </c>
      <c r="G1242" s="16" t="str">
        <f t="shared" si="103"/>
        <v>PP-566</v>
      </c>
      <c r="H1242" s="12" t="s">
        <v>11</v>
      </c>
      <c r="I1242" s="14">
        <v>566</v>
      </c>
      <c r="J1242" s="1" t="s">
        <v>345</v>
      </c>
      <c r="K1242" s="1"/>
      <c r="L1242" s="91" t="str">
        <f t="shared" si="101"/>
        <v>01</v>
      </c>
    </row>
    <row r="1243" spans="1:18" customFormat="1" ht="12.75" customHeight="1" x14ac:dyDescent="0.2">
      <c r="A1243" s="24" t="str">
        <f t="shared" si="102"/>
        <v>01-</v>
      </c>
      <c r="C1243" s="14">
        <v>4</v>
      </c>
      <c r="D1243" s="71" t="str">
        <f>IF(C1243=1,K!$D$1,IF(C1243=2,K!$D$2,IF(C1243=3,K!$D$3,IF(C1243=4,K!$D$4,IF(C1243=5,K!$D$5,IF(C1243=6,K!$D$6,IF(C1243=7,K!$D$7,IF(C1243=8,K!$D$8))))))))</f>
        <v>Polder</v>
      </c>
      <c r="E1243" s="12" t="s">
        <v>291</v>
      </c>
      <c r="F1243" s="18" t="str">
        <f>LOOKUP(E1243,K!$A$1:$B$19)</f>
        <v>Alatskivi vald</v>
      </c>
      <c r="G1243" s="16" t="str">
        <f t="shared" si="103"/>
        <v>PP-914</v>
      </c>
      <c r="H1243" s="12" t="s">
        <v>11</v>
      </c>
      <c r="I1243" s="14">
        <v>914</v>
      </c>
      <c r="J1243" s="1" t="s">
        <v>1267</v>
      </c>
      <c r="K1243" s="1"/>
      <c r="L1243" s="91" t="str">
        <f t="shared" si="101"/>
        <v>01</v>
      </c>
    </row>
    <row r="1244" spans="1:18" customFormat="1" ht="12.75" customHeight="1" x14ac:dyDescent="0.2">
      <c r="A1244" s="24" t="str">
        <f t="shared" si="102"/>
        <v>01-</v>
      </c>
      <c r="C1244" s="14">
        <v>3</v>
      </c>
      <c r="D1244" s="71" t="str">
        <f>IF(C1244=1,K!$D$1,IF(C1244=2,K!$D$2,IF(C1244=3,K!$D$3,IF(C1244=4,K!$D$4,IF(C1244=5,K!$D$5,IF(C1244=6,K!$D$6,IF(C1244=7,K!$D$7,IF(C1244=8,K!$D$8))))))))</f>
        <v>Vihmutus</v>
      </c>
      <c r="E1244" s="12" t="s">
        <v>291</v>
      </c>
      <c r="F1244" s="18" t="str">
        <f>LOOKUP(E1244,K!$A$1:$B$19)</f>
        <v>Alatskivi vald</v>
      </c>
      <c r="G1244" s="16" t="str">
        <f t="shared" si="103"/>
        <v>PP-1258</v>
      </c>
      <c r="H1244" s="12" t="s">
        <v>11</v>
      </c>
      <c r="I1244" s="14">
        <v>1258</v>
      </c>
      <c r="J1244" s="1" t="s">
        <v>1285</v>
      </c>
      <c r="K1244" s="1"/>
      <c r="L1244" s="91" t="str">
        <f t="shared" si="101"/>
        <v>01</v>
      </c>
    </row>
    <row r="1245" spans="1:18" customFormat="1" ht="12.75" customHeight="1" x14ac:dyDescent="0.2">
      <c r="A1245" s="24" t="str">
        <f t="shared" si="102"/>
        <v>01-</v>
      </c>
      <c r="C1245" s="14">
        <v>3</v>
      </c>
      <c r="D1245" s="71" t="str">
        <f>IF(C1245=1,K!$D$1,IF(C1245=2,K!$D$2,IF(C1245=3,K!$D$3,IF(C1245=4,K!$D$4,IF(C1245=5,K!$D$5,IF(C1245=6,K!$D$6,IF(C1245=7,K!$D$7,IF(C1245=8,K!$D$8))))))))</f>
        <v>Vihmutus</v>
      </c>
      <c r="E1245" s="12" t="s">
        <v>291</v>
      </c>
      <c r="F1245" s="18" t="str">
        <f>LOOKUP(E1245,K!$A$1:$B$19)</f>
        <v>Alatskivi vald</v>
      </c>
      <c r="G1245" s="16" t="str">
        <f t="shared" si="103"/>
        <v>PP-1259</v>
      </c>
      <c r="H1245" s="12" t="s">
        <v>11</v>
      </c>
      <c r="I1245" s="14">
        <v>1259</v>
      </c>
      <c r="J1245" s="1" t="s">
        <v>1286</v>
      </c>
      <c r="K1245" s="1"/>
      <c r="L1245" s="91" t="str">
        <f t="shared" si="101"/>
        <v>01</v>
      </c>
    </row>
    <row r="1246" spans="1:18" customFormat="1" ht="12.75" customHeight="1" x14ac:dyDescent="0.2">
      <c r="A1246" s="24" t="str">
        <f t="shared" si="102"/>
        <v>01-</v>
      </c>
      <c r="C1246" s="14">
        <v>3</v>
      </c>
      <c r="D1246" s="71" t="str">
        <f>IF(C1246=1,K!$D$1,IF(C1246=2,K!$D$2,IF(C1246=3,K!$D$3,IF(C1246=4,K!$D$4,IF(C1246=5,K!$D$5,IF(C1246=6,K!$D$6,IF(C1246=7,K!$D$7,IF(C1246=8,K!$D$8))))))))</f>
        <v>Vihmutus</v>
      </c>
      <c r="E1246" s="12" t="s">
        <v>291</v>
      </c>
      <c r="F1246" s="18" t="str">
        <f>LOOKUP(E1246,K!$A$1:$B$19)</f>
        <v>Alatskivi vald</v>
      </c>
      <c r="G1246" s="16" t="str">
        <f t="shared" si="103"/>
        <v>PP-1260</v>
      </c>
      <c r="H1246" s="12" t="s">
        <v>11</v>
      </c>
      <c r="I1246" s="14">
        <v>1260</v>
      </c>
      <c r="J1246" s="1" t="s">
        <v>1287</v>
      </c>
      <c r="K1246" s="1"/>
      <c r="L1246" s="91" t="str">
        <f t="shared" si="101"/>
        <v>01</v>
      </c>
    </row>
    <row r="1247" spans="1:18" customFormat="1" ht="12.75" customHeight="1" x14ac:dyDescent="0.2">
      <c r="A1247" s="24" t="str">
        <f t="shared" si="102"/>
        <v>01-</v>
      </c>
      <c r="C1247" s="14">
        <v>5</v>
      </c>
      <c r="D1247" s="71" t="str">
        <f>IF(C1247=1,K!$D$1,IF(C1247=2,K!$D$2,IF(C1247=3,K!$D$3,IF(C1247=4,K!$D$4,IF(C1247=5,K!$D$5,IF(C1247=6,K!$D$6,IF(C1247=7,K!$D$7,IF(C1247=8,K!$D$8))))))))</f>
        <v>Muud maap.ehit.projektid</v>
      </c>
      <c r="E1247" s="12" t="s">
        <v>291</v>
      </c>
      <c r="F1247" s="18" t="str">
        <f>LOOKUP(E1247,K!$A$1:$B$19)</f>
        <v>Alatskivi vald</v>
      </c>
      <c r="G1247" s="16" t="str">
        <f t="shared" si="103"/>
        <v>PP-1402</v>
      </c>
      <c r="H1247" s="12" t="s">
        <v>11</v>
      </c>
      <c r="I1247" s="14">
        <v>1402</v>
      </c>
      <c r="J1247" s="1" t="s">
        <v>1181</v>
      </c>
      <c r="K1247" s="1"/>
      <c r="L1247" s="91" t="str">
        <f t="shared" si="101"/>
        <v>01</v>
      </c>
    </row>
    <row r="1248" spans="1:18" customFormat="1" ht="12.75" customHeight="1" x14ac:dyDescent="0.2">
      <c r="A1248" s="24" t="str">
        <f t="shared" si="102"/>
        <v>16-</v>
      </c>
      <c r="C1248" s="14">
        <v>1</v>
      </c>
      <c r="D1248" s="71" t="str">
        <f>IF(C1248=1,K!$D$1,IF(C1248=2,K!$D$2,IF(C1248=3,K!$D$3,IF(C1248=4,K!$D$4,IF(C1248=5,K!$D$5,IF(C1248=6,K!$D$6,IF(C1248=7,K!$D$7,IF(C1248=8,K!$D$8))))))))</f>
        <v>Maaparandus</v>
      </c>
      <c r="E1248" s="12" t="s">
        <v>330</v>
      </c>
      <c r="F1248" s="18" t="str">
        <f>LOOKUP(E1248,K!$A$1:$B$19)</f>
        <v>Tähtvere vald</v>
      </c>
      <c r="G1248" s="16" t="str">
        <f t="shared" si="103"/>
        <v>PP-85</v>
      </c>
      <c r="H1248" s="12" t="s">
        <v>11</v>
      </c>
      <c r="I1248" s="14">
        <v>85</v>
      </c>
      <c r="J1248" s="1" t="s">
        <v>1191</v>
      </c>
      <c r="K1248" s="1"/>
      <c r="L1248" s="91" t="str">
        <f t="shared" ref="L1248:L1310" si="104">E1248</f>
        <v>16</v>
      </c>
    </row>
    <row r="1249" spans="1:45" customFormat="1" ht="12.75" customHeight="1" x14ac:dyDescent="0.2">
      <c r="A1249" s="24" t="str">
        <f t="shared" si="102"/>
        <v>16-</v>
      </c>
      <c r="C1249" s="14">
        <v>1</v>
      </c>
      <c r="D1249" s="71" t="str">
        <f>IF(C1249=1,K!$D$1,IF(C1249=2,K!$D$2,IF(C1249=3,K!$D$3,IF(C1249=4,K!$D$4,IF(C1249=5,K!$D$5,IF(C1249=6,K!$D$6,IF(C1249=7,K!$D$7,IF(C1249=8,K!$D$8))))))))</f>
        <v>Maaparandus</v>
      </c>
      <c r="E1249" s="12" t="s">
        <v>330</v>
      </c>
      <c r="F1249" s="18" t="str">
        <f>LOOKUP(E1249,K!$A$1:$B$19)</f>
        <v>Tähtvere vald</v>
      </c>
      <c r="G1249" s="16" t="str">
        <f t="shared" si="103"/>
        <v>PP-88</v>
      </c>
      <c r="H1249" s="12" t="s">
        <v>11</v>
      </c>
      <c r="I1249" s="14">
        <v>88</v>
      </c>
      <c r="J1249" s="1" t="s">
        <v>1192</v>
      </c>
      <c r="K1249" s="1"/>
      <c r="L1249" s="91" t="str">
        <f t="shared" si="104"/>
        <v>16</v>
      </c>
    </row>
    <row r="1250" spans="1:45" customFormat="1" ht="12.75" customHeight="1" x14ac:dyDescent="0.2">
      <c r="A1250" s="24" t="str">
        <f t="shared" si="102"/>
        <v>06-</v>
      </c>
      <c r="C1250" s="14">
        <v>1</v>
      </c>
      <c r="D1250" s="71" t="str">
        <f>IF(C1250=1,K!$D$1,IF(C1250=2,K!$D$2,IF(C1250=3,K!$D$3,IF(C1250=4,K!$D$4,IF(C1250=5,K!$D$5,IF(C1250=6,K!$D$6,IF(C1250=7,K!$D$7,IF(C1250=8,K!$D$8))))))))</f>
        <v>Maaparandus</v>
      </c>
      <c r="E1250" s="12" t="s">
        <v>320</v>
      </c>
      <c r="F1250" s="18" t="str">
        <f>LOOKUP(E1250,K!$A$1:$B$19)</f>
        <v>Luunja vald</v>
      </c>
      <c r="G1250" s="16" t="str">
        <f t="shared" si="103"/>
        <v>PP-84</v>
      </c>
      <c r="H1250" s="12" t="s">
        <v>11</v>
      </c>
      <c r="I1250" s="14">
        <v>84</v>
      </c>
      <c r="J1250" s="1" t="s">
        <v>1194</v>
      </c>
      <c r="K1250" s="1"/>
      <c r="L1250" s="91" t="str">
        <f t="shared" si="104"/>
        <v>06</v>
      </c>
    </row>
    <row r="1251" spans="1:45" customFormat="1" ht="12.75" customHeight="1" x14ac:dyDescent="0.2">
      <c r="A1251" s="24" t="str">
        <f t="shared" si="102"/>
        <v>18-</v>
      </c>
      <c r="C1251" s="14">
        <v>1</v>
      </c>
      <c r="D1251" s="71" t="str">
        <f>IF(C1251=1,K!$D$1,IF(C1251=2,K!$D$2,IF(C1251=3,K!$D$3,IF(C1251=4,K!$D$4,IF(C1251=5,K!$D$5,IF(C1251=6,K!$D$6,IF(C1251=7,K!$D$7,IF(C1251=8,K!$D$8))))))))</f>
        <v>Maaparandus</v>
      </c>
      <c r="E1251" s="12" t="s">
        <v>332</v>
      </c>
      <c r="F1251" s="18" t="str">
        <f>LOOKUP(E1251,K!$A$1:$B$19)</f>
        <v>Võnnu vald</v>
      </c>
      <c r="G1251" s="16" t="str">
        <f t="shared" si="103"/>
        <v>PP-37</v>
      </c>
      <c r="H1251" s="12" t="s">
        <v>11</v>
      </c>
      <c r="I1251" s="14">
        <v>37</v>
      </c>
      <c r="J1251" s="1" t="s">
        <v>1195</v>
      </c>
      <c r="K1251" s="1"/>
      <c r="L1251" s="91" t="str">
        <f t="shared" si="104"/>
        <v>18</v>
      </c>
    </row>
    <row r="1252" spans="1:45" customFormat="1" ht="12.75" customHeight="1" x14ac:dyDescent="0.2">
      <c r="A1252" s="24" t="str">
        <f t="shared" si="102"/>
        <v>06-</v>
      </c>
      <c r="C1252" s="14">
        <v>1</v>
      </c>
      <c r="D1252" s="71" t="str">
        <f>IF(C1252=1,K!$D$1,IF(C1252=2,K!$D$2,IF(C1252=3,K!$D$3,IF(C1252=4,K!$D$4,IF(C1252=5,K!$D$5,IF(C1252=6,K!$D$6,IF(C1252=7,K!$D$7,IF(C1252=8,K!$D$8))))))))</f>
        <v>Maaparandus</v>
      </c>
      <c r="E1252" s="12" t="s">
        <v>320</v>
      </c>
      <c r="F1252" s="18" t="str">
        <f>LOOKUP(E1252,K!$A$1:$B$19)</f>
        <v>Luunja vald</v>
      </c>
      <c r="G1252" s="16" t="str">
        <f t="shared" si="103"/>
        <v>PP-183</v>
      </c>
      <c r="H1252" s="12" t="s">
        <v>11</v>
      </c>
      <c r="I1252" s="14">
        <v>183</v>
      </c>
      <c r="J1252" s="1" t="s">
        <v>1194</v>
      </c>
      <c r="K1252" s="1"/>
      <c r="L1252" s="91" t="str">
        <f t="shared" si="104"/>
        <v>06</v>
      </c>
    </row>
    <row r="1253" spans="1:45" customFormat="1" ht="12.75" customHeight="1" x14ac:dyDescent="0.2">
      <c r="A1253" s="24" t="str">
        <f t="shared" si="102"/>
        <v>16-</v>
      </c>
      <c r="C1253" s="14">
        <v>1</v>
      </c>
      <c r="D1253" s="71" t="str">
        <f>IF(C1253=1,K!$D$1,IF(C1253=2,K!$D$2,IF(C1253=3,K!$D$3,IF(C1253=4,K!$D$4,IF(C1253=5,K!$D$5,IF(C1253=6,K!$D$6,IF(C1253=7,K!$D$7,IF(C1253=8,K!$D$8))))))))</f>
        <v>Maaparandus</v>
      </c>
      <c r="E1253" s="12" t="s">
        <v>330</v>
      </c>
      <c r="F1253" s="18" t="str">
        <f>LOOKUP(E1253,K!$A$1:$B$19)</f>
        <v>Tähtvere vald</v>
      </c>
      <c r="G1253" s="16" t="str">
        <f t="shared" si="103"/>
        <v>PP-197</v>
      </c>
      <c r="H1253" s="12" t="s">
        <v>11</v>
      </c>
      <c r="I1253" s="14">
        <v>197</v>
      </c>
      <c r="J1253" s="1" t="s">
        <v>1196</v>
      </c>
      <c r="K1253" s="1"/>
      <c r="L1253" s="91" t="str">
        <f t="shared" si="104"/>
        <v>16</v>
      </c>
    </row>
    <row r="1254" spans="1:45" customFormat="1" ht="12.75" customHeight="1" x14ac:dyDescent="0.2">
      <c r="A1254" s="24" t="str">
        <f t="shared" si="102"/>
        <v>16-11</v>
      </c>
      <c r="B1254">
        <v>11</v>
      </c>
      <c r="C1254" s="14">
        <v>1</v>
      </c>
      <c r="D1254" s="71" t="str">
        <f>IF(C1254=1,K!$D$1,IF(C1254=2,K!$D$2,IF(C1254=3,K!$D$3,IF(C1254=4,K!$D$4,IF(C1254=5,K!$D$5,IF(C1254=6,K!$D$6,IF(C1254=7,K!$D$7,IF(C1254=8,K!$D$8))))))))</f>
        <v>Maaparandus</v>
      </c>
      <c r="E1254" s="12" t="s">
        <v>330</v>
      </c>
      <c r="F1254" s="18" t="str">
        <f>LOOKUP(E1254,K!$A$1:$B$19)</f>
        <v>Tähtvere vald</v>
      </c>
      <c r="G1254" s="16" t="str">
        <f t="shared" si="103"/>
        <v>PP-198</v>
      </c>
      <c r="H1254" s="12" t="s">
        <v>11</v>
      </c>
      <c r="I1254" s="14">
        <v>198</v>
      </c>
      <c r="J1254" s="1" t="s">
        <v>1197</v>
      </c>
      <c r="K1254" s="1" t="s">
        <v>7314</v>
      </c>
      <c r="L1254" s="91" t="str">
        <f t="shared" si="104"/>
        <v>16</v>
      </c>
      <c r="M1254">
        <v>1958</v>
      </c>
      <c r="N1254">
        <v>18</v>
      </c>
      <c r="Q1254">
        <v>10</v>
      </c>
    </row>
    <row r="1255" spans="1:45" customFormat="1" ht="12.75" customHeight="1" x14ac:dyDescent="0.2">
      <c r="A1255" s="24" t="str">
        <f t="shared" si="102"/>
        <v>16-32</v>
      </c>
      <c r="B1255">
        <v>32</v>
      </c>
      <c r="C1255" s="14">
        <v>1</v>
      </c>
      <c r="D1255" s="71" t="str">
        <f>IF(C1255=1,K!$D$1,IF(C1255=2,K!$D$2,IF(C1255=3,K!$D$3,IF(C1255=4,K!$D$4,IF(C1255=5,K!$D$5,IF(C1255=6,K!$D$6,IF(C1255=7,K!$D$7,IF(C1255=8,K!$D$8))))))))</f>
        <v>Maaparandus</v>
      </c>
      <c r="E1255" s="12" t="s">
        <v>330</v>
      </c>
      <c r="F1255" s="18" t="str">
        <f>LOOKUP(E1255,K!$A$1:$B$19)</f>
        <v>Tähtvere vald</v>
      </c>
      <c r="G1255" s="16" t="str">
        <f t="shared" si="103"/>
        <v>PP-199</v>
      </c>
      <c r="H1255" s="12" t="s">
        <v>11</v>
      </c>
      <c r="I1255" s="14">
        <v>199</v>
      </c>
      <c r="J1255" s="1" t="s">
        <v>7478</v>
      </c>
      <c r="K1255" s="1" t="s">
        <v>7474</v>
      </c>
      <c r="L1255" s="91" t="str">
        <f t="shared" si="104"/>
        <v>16</v>
      </c>
      <c r="M1255">
        <v>1954</v>
      </c>
      <c r="N1255">
        <v>18</v>
      </c>
      <c r="P1255">
        <v>2422</v>
      </c>
      <c r="Q1255">
        <v>2</v>
      </c>
    </row>
    <row r="1256" spans="1:45" ht="25.5" customHeight="1" x14ac:dyDescent="0.2">
      <c r="A1256" s="24" t="str">
        <f t="shared" si="102"/>
        <v>16-32</v>
      </c>
      <c r="B1256">
        <v>32</v>
      </c>
      <c r="C1256" s="14">
        <v>1</v>
      </c>
      <c r="D1256" s="71" t="str">
        <f>IF(C1256=1,K!$D$1,IF(C1256=2,K!$D$2,IF(C1256=3,K!$D$3,IF(C1256=4,K!$D$4,IF(C1256=5,K!$D$5,IF(C1256=6,K!$D$6,IF(C1256=7,K!$D$7,IF(C1256=8,K!$D$8))))))))</f>
        <v>Maaparandus</v>
      </c>
      <c r="E1256" s="12" t="s">
        <v>330</v>
      </c>
      <c r="F1256" s="18" t="str">
        <f>LOOKUP(E1256,K!$A$1:$B$19)</f>
        <v>Tähtvere vald</v>
      </c>
      <c r="G1256" s="16" t="str">
        <f t="shared" si="103"/>
        <v>PP-200</v>
      </c>
      <c r="H1256" s="12" t="s">
        <v>11</v>
      </c>
      <c r="I1256" s="14">
        <v>200</v>
      </c>
      <c r="J1256" s="1" t="s">
        <v>1521</v>
      </c>
      <c r="K1256" s="1" t="s">
        <v>7456</v>
      </c>
      <c r="L1256" s="91" t="str">
        <f t="shared" si="104"/>
        <v>16</v>
      </c>
      <c r="M1256">
        <v>1960</v>
      </c>
      <c r="N1256">
        <v>7</v>
      </c>
      <c r="P1256">
        <v>8847</v>
      </c>
      <c r="Q1256">
        <v>5</v>
      </c>
      <c r="R1256"/>
      <c r="S1256"/>
      <c r="T1256"/>
      <c r="U1256"/>
      <c r="V1256"/>
      <c r="W1256"/>
      <c r="X1256"/>
      <c r="Y1256"/>
      <c r="Z1256"/>
      <c r="AA1256"/>
      <c r="AB1256"/>
      <c r="AC1256"/>
      <c r="AD1256"/>
      <c r="AE1256"/>
      <c r="AF1256"/>
      <c r="AG1256"/>
      <c r="AH1256"/>
      <c r="AI1256"/>
      <c r="AJ1256"/>
      <c r="AK1256"/>
      <c r="AL1256"/>
      <c r="AM1256"/>
      <c r="AN1256"/>
      <c r="AO1256"/>
      <c r="AP1256"/>
      <c r="AQ1256"/>
      <c r="AR1256"/>
      <c r="AS1256"/>
    </row>
    <row r="1257" spans="1:45" customFormat="1" ht="13.5" customHeight="1" thickBot="1" x14ac:dyDescent="0.25">
      <c r="A1257" s="24" t="str">
        <f t="shared" si="102"/>
        <v>16-11</v>
      </c>
      <c r="B1257">
        <v>11</v>
      </c>
      <c r="C1257" s="53">
        <v>1</v>
      </c>
      <c r="D1257" s="71" t="str">
        <f>IF(C1257=1,K!$D$1,IF(C1257=2,K!$D$2,IF(C1257=3,K!$D$3,IF(C1257=4,K!$D$4,IF(C1257=5,K!$D$5,IF(C1257=6,K!$D$6,IF(C1257=7,K!$D$7,IF(C1257=8,K!$D$8))))))))</f>
        <v>Maaparandus</v>
      </c>
      <c r="E1257" s="54" t="s">
        <v>330</v>
      </c>
      <c r="F1257" s="18" t="str">
        <f>LOOKUP(E1257,K!$A$1:$B$19)</f>
        <v>Tähtvere vald</v>
      </c>
      <c r="G1257" s="16" t="str">
        <f t="shared" si="103"/>
        <v>PP-201</v>
      </c>
      <c r="H1257" s="54" t="s">
        <v>11</v>
      </c>
      <c r="I1257" s="53">
        <v>201</v>
      </c>
      <c r="J1257" s="55" t="s">
        <v>1522</v>
      </c>
      <c r="K1257" s="1" t="s">
        <v>7314</v>
      </c>
      <c r="L1257" s="91" t="str">
        <f t="shared" si="104"/>
        <v>16</v>
      </c>
      <c r="M1257">
        <v>1959</v>
      </c>
      <c r="N1257">
        <v>4</v>
      </c>
      <c r="P1257">
        <v>8295</v>
      </c>
    </row>
    <row r="1258" spans="1:45" customFormat="1" ht="12.75" customHeight="1" x14ac:dyDescent="0.2">
      <c r="A1258" s="24" t="str">
        <f t="shared" si="102"/>
        <v>16-</v>
      </c>
      <c r="C1258" s="14">
        <v>1</v>
      </c>
      <c r="D1258" s="71" t="str">
        <f>IF(C1258=1,K!$D$1,IF(C1258=2,K!$D$2,IF(C1258=3,K!$D$3,IF(C1258=4,K!$D$4,IF(C1258=5,K!$D$5,IF(C1258=6,K!$D$6,IF(C1258=7,K!$D$7,IF(C1258=8,K!$D$8))))))))</f>
        <v>Maaparandus</v>
      </c>
      <c r="E1258" s="12" t="s">
        <v>330</v>
      </c>
      <c r="F1258" s="18" t="str">
        <f>LOOKUP(E1258,K!$A$1:$B$19)</f>
        <v>Tähtvere vald</v>
      </c>
      <c r="G1258" s="16" t="str">
        <f t="shared" si="103"/>
        <v>PP-202</v>
      </c>
      <c r="H1258" s="12" t="s">
        <v>11</v>
      </c>
      <c r="I1258" s="14">
        <v>202</v>
      </c>
      <c r="J1258" s="1" t="s">
        <v>1523</v>
      </c>
      <c r="K1258" s="1"/>
      <c r="L1258" s="91" t="str">
        <f t="shared" si="104"/>
        <v>16</v>
      </c>
    </row>
    <row r="1259" spans="1:45" customFormat="1" ht="25.5" customHeight="1" x14ac:dyDescent="0.2">
      <c r="A1259" s="24" t="str">
        <f t="shared" si="102"/>
        <v>16-4</v>
      </c>
      <c r="B1259">
        <v>4</v>
      </c>
      <c r="C1259" s="14">
        <v>1</v>
      </c>
      <c r="D1259" s="71" t="str">
        <f>IF(C1259=1,K!$D$1,IF(C1259=2,K!$D$2,IF(C1259=3,K!$D$3,IF(C1259=4,K!$D$4,IF(C1259=5,K!$D$5,IF(C1259=6,K!$D$6,IF(C1259=7,K!$D$7,IF(C1259=8,K!$D$8))))))))</f>
        <v>Maaparandus</v>
      </c>
      <c r="E1259" s="12" t="s">
        <v>330</v>
      </c>
      <c r="F1259" s="18" t="str">
        <f>LOOKUP(E1259,K!$A$1:$B$19)</f>
        <v>Tähtvere vald</v>
      </c>
      <c r="G1259" s="16" t="str">
        <f t="shared" si="103"/>
        <v>PP-219</v>
      </c>
      <c r="H1259" s="12" t="s">
        <v>11</v>
      </c>
      <c r="I1259" s="14">
        <v>219</v>
      </c>
      <c r="J1259" s="1" t="s">
        <v>7283</v>
      </c>
      <c r="K1259" s="1" t="s">
        <v>7276</v>
      </c>
      <c r="L1259" s="91" t="str">
        <f t="shared" si="104"/>
        <v>16</v>
      </c>
      <c r="M1259">
        <v>1961</v>
      </c>
      <c r="N1259">
        <v>13</v>
      </c>
      <c r="O1259">
        <v>1</v>
      </c>
      <c r="P1259" t="s">
        <v>7263</v>
      </c>
      <c r="Q1259">
        <v>12</v>
      </c>
    </row>
    <row r="1260" spans="1:45" customFormat="1" ht="12.75" customHeight="1" x14ac:dyDescent="0.2">
      <c r="A1260" s="24" t="str">
        <f t="shared" si="102"/>
        <v>16-</v>
      </c>
      <c r="C1260" s="14">
        <v>1</v>
      </c>
      <c r="D1260" s="71" t="str">
        <f>IF(C1260=1,K!$D$1,IF(C1260=2,K!$D$2,IF(C1260=3,K!$D$3,IF(C1260=4,K!$D$4,IF(C1260=5,K!$D$5,IF(C1260=6,K!$D$6,IF(C1260=7,K!$D$7,IF(C1260=8,K!$D$8))))))))</f>
        <v>Maaparandus</v>
      </c>
      <c r="E1260" s="12" t="s">
        <v>330</v>
      </c>
      <c r="F1260" s="18" t="str">
        <f>LOOKUP(E1260,K!$A$1:$B$19)</f>
        <v>Tähtvere vald</v>
      </c>
      <c r="G1260" s="16" t="str">
        <f t="shared" si="103"/>
        <v>PP-223</v>
      </c>
      <c r="H1260" s="12" t="s">
        <v>11</v>
      </c>
      <c r="I1260" s="14">
        <v>223</v>
      </c>
      <c r="J1260" s="1" t="s">
        <v>1524</v>
      </c>
      <c r="K1260" s="1"/>
      <c r="L1260" s="91" t="str">
        <f t="shared" si="104"/>
        <v>16</v>
      </c>
    </row>
    <row r="1261" spans="1:45" customFormat="1" ht="12.75" customHeight="1" x14ac:dyDescent="0.2">
      <c r="A1261" s="24" t="str">
        <f t="shared" si="102"/>
        <v>06-</v>
      </c>
      <c r="C1261" s="14">
        <v>1</v>
      </c>
      <c r="D1261" s="71" t="str">
        <f>IF(C1261=1,K!$D$1,IF(C1261=2,K!$D$2,IF(C1261=3,K!$D$3,IF(C1261=4,K!$D$4,IF(C1261=5,K!$D$5,IF(C1261=6,K!$D$6,IF(C1261=7,K!$D$7,IF(C1261=8,K!$D$8))))))))</f>
        <v>Maaparandus</v>
      </c>
      <c r="E1261" s="12" t="s">
        <v>320</v>
      </c>
      <c r="F1261" s="18" t="str">
        <f>LOOKUP(E1261,K!$A$1:$B$19)</f>
        <v>Luunja vald</v>
      </c>
      <c r="G1261" s="16" t="str">
        <f t="shared" si="103"/>
        <v>PP-183</v>
      </c>
      <c r="H1261" s="12" t="s">
        <v>11</v>
      </c>
      <c r="I1261" s="14">
        <v>183</v>
      </c>
      <c r="J1261" s="1" t="s">
        <v>1526</v>
      </c>
      <c r="K1261" s="1"/>
      <c r="L1261" s="91" t="str">
        <f t="shared" si="104"/>
        <v>06</v>
      </c>
    </row>
    <row r="1262" spans="1:45" customFormat="1" ht="12.75" customHeight="1" x14ac:dyDescent="0.2">
      <c r="A1262" s="24" t="str">
        <f t="shared" si="102"/>
        <v>18-</v>
      </c>
      <c r="C1262" s="14">
        <v>1</v>
      </c>
      <c r="D1262" s="71" t="str">
        <f>IF(C1262=1,K!$D$1,IF(C1262=2,K!$D$2,IF(C1262=3,K!$D$3,IF(C1262=4,K!$D$4,IF(C1262=5,K!$D$5,IF(C1262=6,K!$D$6,IF(C1262=7,K!$D$7,IF(C1262=8,K!$D$8))))))))</f>
        <v>Maaparandus</v>
      </c>
      <c r="E1262" s="12" t="s">
        <v>332</v>
      </c>
      <c r="F1262" s="18" t="str">
        <f>LOOKUP(E1262,K!$A$1:$B$19)</f>
        <v>Võnnu vald</v>
      </c>
      <c r="G1262" s="16" t="str">
        <f t="shared" si="103"/>
        <v>PP-83</v>
      </c>
      <c r="H1262" s="12" t="s">
        <v>11</v>
      </c>
      <c r="I1262" s="14">
        <v>83</v>
      </c>
      <c r="J1262" s="1" t="s">
        <v>1527</v>
      </c>
      <c r="K1262" s="1"/>
      <c r="L1262" s="91" t="str">
        <f t="shared" si="104"/>
        <v>18</v>
      </c>
    </row>
    <row r="1263" spans="1:45" customFormat="1" ht="12.75" customHeight="1" x14ac:dyDescent="0.2">
      <c r="A1263" s="24" t="str">
        <f t="shared" si="102"/>
        <v>06-</v>
      </c>
      <c r="C1263" s="14">
        <v>1</v>
      </c>
      <c r="D1263" s="71" t="str">
        <f>IF(C1263=1,K!$D$1,IF(C1263=2,K!$D$2,IF(C1263=3,K!$D$3,IF(C1263=4,K!$D$4,IF(C1263=5,K!$D$5,IF(C1263=6,K!$D$6,IF(C1263=7,K!$D$7,IF(C1263=8,K!$D$8))))))))</f>
        <v>Maaparandus</v>
      </c>
      <c r="E1263" s="12" t="s">
        <v>320</v>
      </c>
      <c r="F1263" s="18" t="str">
        <f>LOOKUP(E1263,K!$A$1:$B$19)</f>
        <v>Luunja vald</v>
      </c>
      <c r="G1263" s="16" t="str">
        <f t="shared" si="103"/>
        <v>PP-659</v>
      </c>
      <c r="H1263" s="12" t="s">
        <v>11</v>
      </c>
      <c r="I1263" s="14">
        <v>659</v>
      </c>
      <c r="J1263" s="1" t="s">
        <v>1529</v>
      </c>
      <c r="K1263" s="1"/>
      <c r="L1263" s="91" t="str">
        <f t="shared" si="104"/>
        <v>06</v>
      </c>
    </row>
    <row r="1264" spans="1:45" customFormat="1" ht="25.5" x14ac:dyDescent="0.2">
      <c r="A1264" s="24" t="str">
        <f t="shared" si="102"/>
        <v>16-</v>
      </c>
      <c r="C1264" s="14">
        <v>5</v>
      </c>
      <c r="D1264" s="71" t="str">
        <f>IF(C1264=1,K!$D$1,IF(C1264=2,K!$D$2,IF(C1264=3,K!$D$3,IF(C1264=4,K!$D$4,IF(C1264=5,K!$D$5,IF(C1264=6,K!$D$6,IF(C1264=7,K!$D$7,IF(C1264=8,K!$D$8))))))))</f>
        <v>Muud maap.ehit.projektid</v>
      </c>
      <c r="E1264" s="12" t="s">
        <v>330</v>
      </c>
      <c r="F1264" s="18" t="str">
        <f>LOOKUP(E1264,K!$A$1:$B$19)</f>
        <v>Tähtvere vald</v>
      </c>
      <c r="G1264" s="16" t="str">
        <f t="shared" si="103"/>
        <v>PP-974</v>
      </c>
      <c r="H1264" s="12" t="s">
        <v>11</v>
      </c>
      <c r="I1264" s="14">
        <v>974</v>
      </c>
      <c r="J1264" s="1" t="s">
        <v>1540</v>
      </c>
      <c r="K1264" s="1"/>
      <c r="L1264" s="91" t="str">
        <f t="shared" si="104"/>
        <v>16</v>
      </c>
    </row>
    <row r="1265" spans="1:18" customFormat="1" ht="12.75" customHeight="1" x14ac:dyDescent="0.2">
      <c r="A1265" s="24" t="str">
        <f t="shared" si="102"/>
        <v>02-</v>
      </c>
      <c r="C1265" s="14">
        <v>5</v>
      </c>
      <c r="D1265" s="71" t="str">
        <f>IF(C1265=1,K!$D$1,IF(C1265=2,K!$D$2,IF(C1265=3,K!$D$3,IF(C1265=4,K!$D$4,IF(C1265=5,K!$D$5,IF(C1265=6,K!$D$6,IF(C1265=7,K!$D$7,IF(C1265=8,K!$D$8))))))))</f>
        <v>Muud maap.ehit.projektid</v>
      </c>
      <c r="E1265" s="12" t="s">
        <v>294</v>
      </c>
      <c r="F1265" s="18" t="str">
        <f>LOOKUP(E1265,K!$A$1:$B$19)</f>
        <v>Haaslava vald</v>
      </c>
      <c r="G1265" s="16" t="str">
        <f t="shared" si="103"/>
        <v>PP-1113</v>
      </c>
      <c r="H1265" s="12" t="s">
        <v>11</v>
      </c>
      <c r="I1265" s="14">
        <v>1113</v>
      </c>
      <c r="J1265" s="1" t="s">
        <v>827</v>
      </c>
      <c r="K1265" s="1"/>
      <c r="L1265" s="91" t="str">
        <f t="shared" si="104"/>
        <v>02</v>
      </c>
      <c r="O1265">
        <v>1</v>
      </c>
      <c r="P1265" t="s">
        <v>976</v>
      </c>
    </row>
    <row r="1266" spans="1:18" customFormat="1" ht="12.75" customHeight="1" x14ac:dyDescent="0.2">
      <c r="A1266" s="24" t="str">
        <f t="shared" si="102"/>
        <v>06-</v>
      </c>
      <c r="C1266" s="14">
        <v>3</v>
      </c>
      <c r="D1266" s="71" t="str">
        <f>IF(C1266=1,K!$D$1,IF(C1266=2,K!$D$2,IF(C1266=3,K!$D$3,IF(C1266=4,K!$D$4,IF(C1266=5,K!$D$5,IF(C1266=6,K!$D$6,IF(C1266=7,K!$D$7,IF(C1266=8,K!$D$8))))))))</f>
        <v>Vihmutus</v>
      </c>
      <c r="E1266" s="12" t="s">
        <v>320</v>
      </c>
      <c r="F1266" s="18" t="str">
        <f>LOOKUP(E1266,K!$A$1:$B$19)</f>
        <v>Luunja vald</v>
      </c>
      <c r="G1266" s="16" t="str">
        <f t="shared" si="103"/>
        <v>PP-1128</v>
      </c>
      <c r="H1266" s="12" t="s">
        <v>11</v>
      </c>
      <c r="I1266" s="14">
        <v>1128</v>
      </c>
      <c r="J1266" s="1" t="s">
        <v>828</v>
      </c>
      <c r="K1266" s="1"/>
      <c r="L1266" s="91" t="str">
        <f t="shared" si="104"/>
        <v>06</v>
      </c>
    </row>
    <row r="1267" spans="1:18" customFormat="1" ht="12.75" customHeight="1" x14ac:dyDescent="0.2">
      <c r="A1267" s="24" t="str">
        <f t="shared" si="102"/>
        <v>06-</v>
      </c>
      <c r="C1267" s="14">
        <v>3</v>
      </c>
      <c r="D1267" s="71" t="str">
        <f>IF(C1267=1,K!$D$1,IF(C1267=2,K!$D$2,IF(C1267=3,K!$D$3,IF(C1267=4,K!$D$4,IF(C1267=5,K!$D$5,IF(C1267=6,K!$D$6,IF(C1267=7,K!$D$7,IF(C1267=8,K!$D$8))))))))</f>
        <v>Vihmutus</v>
      </c>
      <c r="E1267" s="12" t="s">
        <v>320</v>
      </c>
      <c r="F1267" s="18" t="str">
        <f>LOOKUP(E1267,K!$A$1:$B$19)</f>
        <v>Luunja vald</v>
      </c>
      <c r="G1267" s="16" t="str">
        <f t="shared" si="103"/>
        <v>PP-1129</v>
      </c>
      <c r="H1267" s="12" t="s">
        <v>11</v>
      </c>
      <c r="I1267" s="14">
        <v>1129</v>
      </c>
      <c r="J1267" s="1" t="s">
        <v>829</v>
      </c>
      <c r="K1267" s="1"/>
      <c r="L1267" s="91" t="str">
        <f t="shared" si="104"/>
        <v>06</v>
      </c>
    </row>
    <row r="1268" spans="1:18" customFormat="1" ht="12.75" customHeight="1" x14ac:dyDescent="0.2">
      <c r="A1268" s="24" t="str">
        <f t="shared" si="102"/>
        <v>06-</v>
      </c>
      <c r="C1268" s="14">
        <v>3</v>
      </c>
      <c r="D1268" s="71" t="str">
        <f>IF(C1268=1,K!$D$1,IF(C1268=2,K!$D$2,IF(C1268=3,K!$D$3,IF(C1268=4,K!$D$4,IF(C1268=5,K!$D$5,IF(C1268=6,K!$D$6,IF(C1268=7,K!$D$7,IF(C1268=8,K!$D$8))))))))</f>
        <v>Vihmutus</v>
      </c>
      <c r="E1268" s="12" t="s">
        <v>320</v>
      </c>
      <c r="F1268" s="18" t="str">
        <f>LOOKUP(E1268,K!$A$1:$B$19)</f>
        <v>Luunja vald</v>
      </c>
      <c r="G1268" s="16" t="str">
        <f t="shared" si="103"/>
        <v>PP-1130</v>
      </c>
      <c r="H1268" s="12" t="s">
        <v>11</v>
      </c>
      <c r="I1268" s="14">
        <v>1130</v>
      </c>
      <c r="J1268" s="1" t="s">
        <v>830</v>
      </c>
      <c r="K1268" s="1"/>
      <c r="L1268" s="91" t="str">
        <f t="shared" si="104"/>
        <v>06</v>
      </c>
    </row>
    <row r="1269" spans="1:18" customFormat="1" ht="12.75" customHeight="1" x14ac:dyDescent="0.2">
      <c r="A1269" s="24" t="str">
        <f t="shared" si="102"/>
        <v>06-</v>
      </c>
      <c r="C1269" s="14">
        <v>3</v>
      </c>
      <c r="D1269" s="71" t="str">
        <f>IF(C1269=1,K!$D$1,IF(C1269=2,K!$D$2,IF(C1269=3,K!$D$3,IF(C1269=4,K!$D$4,IF(C1269=5,K!$D$5,IF(C1269=6,K!$D$6,IF(C1269=7,K!$D$7,IF(C1269=8,K!$D$8))))))))</f>
        <v>Vihmutus</v>
      </c>
      <c r="E1269" s="12" t="s">
        <v>320</v>
      </c>
      <c r="F1269" s="18" t="str">
        <f>LOOKUP(E1269,K!$A$1:$B$19)</f>
        <v>Luunja vald</v>
      </c>
      <c r="G1269" s="16" t="str">
        <f t="shared" si="103"/>
        <v>PP-1131</v>
      </c>
      <c r="H1269" s="12" t="s">
        <v>11</v>
      </c>
      <c r="I1269" s="14">
        <v>1131</v>
      </c>
      <c r="J1269" s="1" t="s">
        <v>831</v>
      </c>
      <c r="K1269" s="1"/>
      <c r="L1269" s="91" t="str">
        <f t="shared" si="104"/>
        <v>06</v>
      </c>
      <c r="O1269">
        <v>1</v>
      </c>
      <c r="P1269" t="s">
        <v>1017</v>
      </c>
    </row>
    <row r="1270" spans="1:18" customFormat="1" ht="12.75" customHeight="1" x14ac:dyDescent="0.2">
      <c r="A1270" s="24" t="str">
        <f t="shared" si="102"/>
        <v>06-</v>
      </c>
      <c r="C1270" s="14">
        <v>3</v>
      </c>
      <c r="D1270" s="71" t="str">
        <f>IF(C1270=1,K!$D$1,IF(C1270=2,K!$D$2,IF(C1270=3,K!$D$3,IF(C1270=4,K!$D$4,IF(C1270=5,K!$D$5,IF(C1270=6,K!$D$6,IF(C1270=7,K!$D$7,IF(C1270=8,K!$D$8))))))))</f>
        <v>Vihmutus</v>
      </c>
      <c r="E1270" s="12" t="s">
        <v>320</v>
      </c>
      <c r="F1270" s="18" t="str">
        <f>LOOKUP(E1270,K!$A$1:$B$19)</f>
        <v>Luunja vald</v>
      </c>
      <c r="G1270" s="16" t="str">
        <f t="shared" si="103"/>
        <v>PP-1199</v>
      </c>
      <c r="H1270" s="12" t="s">
        <v>11</v>
      </c>
      <c r="I1270" s="14">
        <v>1199</v>
      </c>
      <c r="J1270" s="1" t="s">
        <v>833</v>
      </c>
      <c r="K1270" s="1"/>
      <c r="L1270" s="91" t="str">
        <f t="shared" si="104"/>
        <v>06</v>
      </c>
      <c r="O1270">
        <v>1</v>
      </c>
      <c r="P1270" t="s">
        <v>3266</v>
      </c>
      <c r="Q1270">
        <v>1</v>
      </c>
      <c r="R1270" t="s">
        <v>983</v>
      </c>
    </row>
    <row r="1271" spans="1:18" customFormat="1" ht="12.75" customHeight="1" x14ac:dyDescent="0.2">
      <c r="A1271" s="24" t="str">
        <f t="shared" si="102"/>
        <v>06-</v>
      </c>
      <c r="C1271" s="14">
        <v>3</v>
      </c>
      <c r="D1271" s="71" t="str">
        <f>IF(C1271=1,K!$D$1,IF(C1271=2,K!$D$2,IF(C1271=3,K!$D$3,IF(C1271=4,K!$D$4,IF(C1271=5,K!$D$5,IF(C1271=6,K!$D$6,IF(C1271=7,K!$D$7,IF(C1271=8,K!$D$8))))))))</f>
        <v>Vihmutus</v>
      </c>
      <c r="E1271" s="12" t="s">
        <v>320</v>
      </c>
      <c r="F1271" s="18" t="str">
        <f>LOOKUP(E1271,K!$A$1:$B$19)</f>
        <v>Luunja vald</v>
      </c>
      <c r="G1271" s="16" t="str">
        <f t="shared" si="103"/>
        <v>PP-1200</v>
      </c>
      <c r="H1271" s="12" t="s">
        <v>11</v>
      </c>
      <c r="I1271" s="14">
        <v>1200</v>
      </c>
      <c r="J1271" s="1" t="s">
        <v>834</v>
      </c>
      <c r="K1271" s="1"/>
      <c r="L1271" s="91" t="str">
        <f t="shared" si="104"/>
        <v>06</v>
      </c>
      <c r="P1271" t="s">
        <v>3567</v>
      </c>
    </row>
    <row r="1272" spans="1:18" customFormat="1" ht="12.75" customHeight="1" x14ac:dyDescent="0.2">
      <c r="A1272" s="24" t="str">
        <f t="shared" si="102"/>
        <v>06-</v>
      </c>
      <c r="C1272" s="14">
        <v>3</v>
      </c>
      <c r="D1272" s="71" t="str">
        <f>IF(C1272=1,K!$D$1,IF(C1272=2,K!$D$2,IF(C1272=3,K!$D$3,IF(C1272=4,K!$D$4,IF(C1272=5,K!$D$5,IF(C1272=6,K!$D$6,IF(C1272=7,K!$D$7,IF(C1272=8,K!$D$8))))))))</f>
        <v>Vihmutus</v>
      </c>
      <c r="E1272" s="12" t="s">
        <v>320</v>
      </c>
      <c r="F1272" s="18" t="str">
        <f>LOOKUP(E1272,K!$A$1:$B$19)</f>
        <v>Luunja vald</v>
      </c>
      <c r="G1272" s="16" t="str">
        <f t="shared" si="103"/>
        <v>PP-1201</v>
      </c>
      <c r="H1272" s="12" t="s">
        <v>11</v>
      </c>
      <c r="I1272" s="14">
        <v>1201</v>
      </c>
      <c r="J1272" s="1" t="s">
        <v>835</v>
      </c>
      <c r="K1272" s="1"/>
      <c r="L1272" s="91" t="str">
        <f t="shared" si="104"/>
        <v>06</v>
      </c>
    </row>
    <row r="1273" spans="1:18" customFormat="1" ht="12.75" customHeight="1" x14ac:dyDescent="0.2">
      <c r="A1273" s="24" t="str">
        <f t="shared" si="102"/>
        <v>06-</v>
      </c>
      <c r="C1273" s="14">
        <v>3</v>
      </c>
      <c r="D1273" s="71" t="str">
        <f>IF(C1273=1,K!$D$1,IF(C1273=2,K!$D$2,IF(C1273=3,K!$D$3,IF(C1273=4,K!$D$4,IF(C1273=5,K!$D$5,IF(C1273=6,K!$D$6,IF(C1273=7,K!$D$7,IF(C1273=8,K!$D$8))))))))</f>
        <v>Vihmutus</v>
      </c>
      <c r="E1273" s="12" t="s">
        <v>320</v>
      </c>
      <c r="F1273" s="18" t="str">
        <f>LOOKUP(E1273,K!$A$1:$B$19)</f>
        <v>Luunja vald</v>
      </c>
      <c r="G1273" s="16" t="str">
        <f t="shared" si="103"/>
        <v>PP-1202</v>
      </c>
      <c r="H1273" s="12" t="s">
        <v>11</v>
      </c>
      <c r="I1273" s="14">
        <v>1202</v>
      </c>
      <c r="J1273" s="1" t="s">
        <v>836</v>
      </c>
      <c r="K1273" s="1"/>
      <c r="L1273" s="91" t="str">
        <f t="shared" si="104"/>
        <v>06</v>
      </c>
    </row>
    <row r="1274" spans="1:18" customFormat="1" ht="25.5" customHeight="1" x14ac:dyDescent="0.2">
      <c r="A1274" s="24" t="str">
        <f t="shared" si="102"/>
        <v>06-</v>
      </c>
      <c r="C1274" s="14">
        <v>3</v>
      </c>
      <c r="D1274" s="71" t="str">
        <f>IF(C1274=1,K!$D$1,IF(C1274=2,K!$D$2,IF(C1274=3,K!$D$3,IF(C1274=4,K!$D$4,IF(C1274=5,K!$D$5,IF(C1274=6,K!$D$6,IF(C1274=7,K!$D$7,IF(C1274=8,K!$D$8))))))))</f>
        <v>Vihmutus</v>
      </c>
      <c r="E1274" s="12" t="s">
        <v>320</v>
      </c>
      <c r="F1274" s="18" t="str">
        <f>LOOKUP(E1274,K!$A$1:$B$19)</f>
        <v>Luunja vald</v>
      </c>
      <c r="G1274" s="16" t="str">
        <f t="shared" si="103"/>
        <v>PP-1199A</v>
      </c>
      <c r="H1274" s="12" t="s">
        <v>11</v>
      </c>
      <c r="I1274" s="14" t="s">
        <v>17</v>
      </c>
      <c r="J1274" s="1" t="s">
        <v>837</v>
      </c>
      <c r="K1274" s="1"/>
      <c r="L1274" s="91" t="str">
        <f t="shared" si="104"/>
        <v>06</v>
      </c>
    </row>
    <row r="1275" spans="1:18" customFormat="1" ht="12.75" customHeight="1" x14ac:dyDescent="0.2">
      <c r="A1275" s="24" t="str">
        <f t="shared" si="102"/>
        <v>14-</v>
      </c>
      <c r="C1275" s="14">
        <v>5</v>
      </c>
      <c r="D1275" s="71" t="str">
        <f>IF(C1275=1,K!$D$1,IF(C1275=2,K!$D$2,IF(C1275=3,K!$D$3,IF(C1275=4,K!$D$4,IF(C1275=5,K!$D$5,IF(C1275=6,K!$D$6,IF(C1275=7,K!$D$7,IF(C1275=8,K!$D$8))))))))</f>
        <v>Muud maap.ehit.projektid</v>
      </c>
      <c r="E1275" s="12" t="s">
        <v>328</v>
      </c>
      <c r="F1275" s="18" t="str">
        <f>LOOKUP(E1275,K!$A$1:$B$19)</f>
        <v>Rõngu vald</v>
      </c>
      <c r="G1275" s="16" t="str">
        <f t="shared" si="103"/>
        <v>PP-1367</v>
      </c>
      <c r="H1275" s="12" t="s">
        <v>11</v>
      </c>
      <c r="I1275" s="14">
        <v>1367</v>
      </c>
      <c r="J1275" s="1" t="s">
        <v>1072</v>
      </c>
      <c r="K1275" s="1"/>
      <c r="L1275" s="91" t="str">
        <f t="shared" si="104"/>
        <v>14</v>
      </c>
    </row>
    <row r="1276" spans="1:18" customFormat="1" ht="25.5" customHeight="1" x14ac:dyDescent="0.2">
      <c r="A1276" s="24" t="str">
        <f t="shared" si="102"/>
        <v>14-</v>
      </c>
      <c r="C1276" s="14">
        <v>5</v>
      </c>
      <c r="D1276" s="71" t="str">
        <f>IF(C1276=1,K!$D$1,IF(C1276=2,K!$D$2,IF(C1276=3,K!$D$3,IF(C1276=4,K!$D$4,IF(C1276=5,K!$D$5,IF(C1276=6,K!$D$6,IF(C1276=7,K!$D$7,IF(C1276=8,K!$D$8))))))))</f>
        <v>Muud maap.ehit.projektid</v>
      </c>
      <c r="E1276" s="12" t="s">
        <v>328</v>
      </c>
      <c r="F1276" s="18" t="str">
        <f>LOOKUP(E1276,K!$A$1:$B$19)</f>
        <v>Rõngu vald</v>
      </c>
      <c r="G1276" s="16" t="str">
        <f t="shared" si="103"/>
        <v>PP-1434</v>
      </c>
      <c r="H1276" s="12" t="s">
        <v>11</v>
      </c>
      <c r="I1276" s="14">
        <v>1434</v>
      </c>
      <c r="J1276" s="1" t="s">
        <v>1073</v>
      </c>
      <c r="K1276" s="1"/>
      <c r="L1276" s="91" t="str">
        <f t="shared" si="104"/>
        <v>14</v>
      </c>
    </row>
    <row r="1277" spans="1:18" customFormat="1" ht="25.5" customHeight="1" x14ac:dyDescent="0.2">
      <c r="A1277" s="24" t="str">
        <f t="shared" si="102"/>
        <v>13-</v>
      </c>
      <c r="C1277" s="14">
        <v>5</v>
      </c>
      <c r="D1277" s="71" t="str">
        <f>IF(C1277=1,K!$D$1,IF(C1277=2,K!$D$2,IF(C1277=3,K!$D$3,IF(C1277=4,K!$D$4,IF(C1277=5,K!$D$5,IF(C1277=6,K!$D$6,IF(C1277=7,K!$D$7,IF(C1277=8,K!$D$8))))))))</f>
        <v>Muud maap.ehit.projektid</v>
      </c>
      <c r="E1277" s="12" t="s">
        <v>327</v>
      </c>
      <c r="F1277" s="18" t="str">
        <f>LOOKUP(E1277,K!$A$1:$B$19)</f>
        <v>Rannu vald</v>
      </c>
      <c r="G1277" s="16" t="str">
        <f t="shared" si="103"/>
        <v>PP-1560</v>
      </c>
      <c r="H1277" s="12" t="s">
        <v>11</v>
      </c>
      <c r="I1277" s="14">
        <v>1560</v>
      </c>
      <c r="J1277" s="1" t="s">
        <v>1418</v>
      </c>
      <c r="K1277" s="1"/>
      <c r="L1277" s="91" t="str">
        <f t="shared" si="104"/>
        <v>13</v>
      </c>
    </row>
    <row r="1278" spans="1:18" customFormat="1" ht="12.75" customHeight="1" x14ac:dyDescent="0.2">
      <c r="A1278" s="24" t="str">
        <f t="shared" si="102"/>
        <v>13-</v>
      </c>
      <c r="C1278" s="14">
        <v>5</v>
      </c>
      <c r="D1278" s="71" t="str">
        <f>IF(C1278=1,K!$D$1,IF(C1278=2,K!$D$2,IF(C1278=3,K!$D$3,IF(C1278=4,K!$D$4,IF(C1278=5,K!$D$5,IF(C1278=6,K!$D$6,IF(C1278=7,K!$D$7,IF(C1278=8,K!$D$8))))))))</f>
        <v>Muud maap.ehit.projektid</v>
      </c>
      <c r="E1278" s="12" t="s">
        <v>327</v>
      </c>
      <c r="F1278" s="18" t="str">
        <f>LOOKUP(E1278,K!$A$1:$B$19)</f>
        <v>Rannu vald</v>
      </c>
      <c r="G1278" s="16" t="str">
        <f t="shared" si="103"/>
        <v>PP-1561</v>
      </c>
      <c r="H1278" s="12" t="s">
        <v>11</v>
      </c>
      <c r="I1278" s="14">
        <v>1561</v>
      </c>
      <c r="J1278" s="1" t="s">
        <v>1419</v>
      </c>
      <c r="K1278" s="1"/>
      <c r="L1278" s="91" t="str">
        <f t="shared" si="104"/>
        <v>13</v>
      </c>
    </row>
    <row r="1279" spans="1:18" customFormat="1" ht="25.5" customHeight="1" x14ac:dyDescent="0.2">
      <c r="A1279" s="24" t="str">
        <f t="shared" si="102"/>
        <v>13-</v>
      </c>
      <c r="C1279" s="14">
        <v>5</v>
      </c>
      <c r="D1279" s="71" t="str">
        <f>IF(C1279=1,K!$D$1,IF(C1279=2,K!$D$2,IF(C1279=3,K!$D$3,IF(C1279=4,K!$D$4,IF(C1279=5,K!$D$5,IF(C1279=6,K!$D$6,IF(C1279=7,K!$D$7,IF(C1279=8,K!$D$8))))))))</f>
        <v>Muud maap.ehit.projektid</v>
      </c>
      <c r="E1279" s="12" t="s">
        <v>327</v>
      </c>
      <c r="F1279" s="18" t="str">
        <f>LOOKUP(E1279,K!$A$1:$B$19)</f>
        <v>Rannu vald</v>
      </c>
      <c r="G1279" s="16" t="str">
        <f t="shared" si="103"/>
        <v>PP-1562</v>
      </c>
      <c r="H1279" s="12" t="s">
        <v>11</v>
      </c>
      <c r="I1279" s="14">
        <v>1562</v>
      </c>
      <c r="J1279" s="1" t="s">
        <v>1420</v>
      </c>
      <c r="K1279" s="1"/>
      <c r="L1279" s="91" t="str">
        <f t="shared" si="104"/>
        <v>13</v>
      </c>
    </row>
    <row r="1280" spans="1:18" customFormat="1" ht="12.75" customHeight="1" x14ac:dyDescent="0.2">
      <c r="A1280" s="24" t="str">
        <f t="shared" si="102"/>
        <v>02-</v>
      </c>
      <c r="C1280" s="14">
        <v>5</v>
      </c>
      <c r="D1280" s="71" t="str">
        <f>IF(C1280=1,K!$D$1,IF(C1280=2,K!$D$2,IF(C1280=3,K!$D$3,IF(C1280=4,K!$D$4,IF(C1280=5,K!$D$5,IF(C1280=6,K!$D$6,IF(C1280=7,K!$D$7,IF(C1280=8,K!$D$8))))))))</f>
        <v>Muud maap.ehit.projektid</v>
      </c>
      <c r="E1280" s="12" t="s">
        <v>294</v>
      </c>
      <c r="F1280" s="18" t="str">
        <f>LOOKUP(E1280,K!$A$1:$B$19)</f>
        <v>Haaslava vald</v>
      </c>
      <c r="G1280" s="16" t="str">
        <f t="shared" si="103"/>
        <v>PP-1170</v>
      </c>
      <c r="H1280" s="12" t="s">
        <v>11</v>
      </c>
      <c r="I1280" s="14">
        <v>1170</v>
      </c>
      <c r="J1280" s="1" t="s">
        <v>1424</v>
      </c>
      <c r="K1280" s="1"/>
      <c r="L1280" s="91" t="str">
        <f t="shared" si="104"/>
        <v>02</v>
      </c>
    </row>
    <row r="1281" spans="1:17" customFormat="1" ht="12.75" customHeight="1" x14ac:dyDescent="0.2">
      <c r="A1281" s="24" t="str">
        <f t="shared" si="102"/>
        <v>16-10</v>
      </c>
      <c r="B1281">
        <v>10</v>
      </c>
      <c r="C1281" s="14">
        <v>1</v>
      </c>
      <c r="D1281" s="71" t="str">
        <f>IF(C1281=1,K!$D$1,IF(C1281=2,K!$D$2,IF(C1281=3,K!$D$3,IF(C1281=4,K!$D$4,IF(C1281=5,K!$D$5,IF(C1281=6,K!$D$6,IF(C1281=7,K!$D$7,IF(C1281=8,K!$D$8))))))))</f>
        <v>Maaparandus</v>
      </c>
      <c r="E1281" s="12" t="s">
        <v>330</v>
      </c>
      <c r="F1281" s="18" t="str">
        <f>LOOKUP(E1281,K!$A$1:$B$19)</f>
        <v>Tähtvere vald</v>
      </c>
      <c r="G1281" s="16" t="str">
        <f t="shared" si="103"/>
        <v>PP-123</v>
      </c>
      <c r="H1281" s="12" t="s">
        <v>11</v>
      </c>
      <c r="I1281" s="14">
        <v>123</v>
      </c>
      <c r="J1281" s="1" t="s">
        <v>7312</v>
      </c>
      <c r="K1281" s="1" t="s">
        <v>7309</v>
      </c>
      <c r="L1281" s="91" t="str">
        <f t="shared" si="104"/>
        <v>16</v>
      </c>
      <c r="M1281">
        <v>1955</v>
      </c>
      <c r="N1281">
        <v>11</v>
      </c>
      <c r="P1281" t="s">
        <v>7313</v>
      </c>
      <c r="Q1281">
        <v>1</v>
      </c>
    </row>
    <row r="1282" spans="1:17" customFormat="1" ht="12.75" customHeight="1" x14ac:dyDescent="0.2">
      <c r="A1282" s="24" t="str">
        <f t="shared" si="102"/>
        <v>16-10</v>
      </c>
      <c r="B1282">
        <v>10</v>
      </c>
      <c r="C1282" s="14">
        <v>1</v>
      </c>
      <c r="D1282" s="71" t="str">
        <f>IF(C1282=1,K!$D$1,IF(C1282=2,K!$D$2,IF(C1282=3,K!$D$3,IF(C1282=4,K!$D$4,IF(C1282=5,K!$D$5,IF(C1282=6,K!$D$6,IF(C1282=7,K!$D$7,IF(C1282=8,K!$D$8))))))))</f>
        <v>Maaparandus</v>
      </c>
      <c r="E1282" s="12" t="s">
        <v>330</v>
      </c>
      <c r="F1282" s="18" t="str">
        <f>LOOKUP(E1282,K!$A$1:$B$19)</f>
        <v>Tähtvere vald</v>
      </c>
      <c r="G1282" s="16" t="str">
        <f t="shared" si="103"/>
        <v>PP-155</v>
      </c>
      <c r="H1282" s="12" t="s">
        <v>11</v>
      </c>
      <c r="I1282" s="14">
        <v>155</v>
      </c>
      <c r="J1282" s="1" t="s">
        <v>1425</v>
      </c>
      <c r="K1282" s="1" t="s">
        <v>7309</v>
      </c>
      <c r="L1282" s="91" t="str">
        <f t="shared" si="104"/>
        <v>16</v>
      </c>
      <c r="M1282">
        <v>1959</v>
      </c>
      <c r="N1282">
        <v>6</v>
      </c>
      <c r="Q1282">
        <v>15</v>
      </c>
    </row>
    <row r="1283" spans="1:17" customFormat="1" ht="12.75" customHeight="1" x14ac:dyDescent="0.2">
      <c r="A1283" s="24" t="str">
        <f t="shared" si="102"/>
        <v>16-</v>
      </c>
      <c r="C1283" s="14">
        <v>5</v>
      </c>
      <c r="D1283" s="71" t="str">
        <f>IF(C1283=1,K!$D$1,IF(C1283=2,K!$D$2,IF(C1283=3,K!$D$3,IF(C1283=4,K!$D$4,IF(C1283=5,K!$D$5,IF(C1283=6,K!$D$6,IF(C1283=7,K!$D$7,IF(C1283=8,K!$D$8))))))))</f>
        <v>Muud maap.ehit.projektid</v>
      </c>
      <c r="E1283" s="12" t="s">
        <v>330</v>
      </c>
      <c r="F1283" s="18" t="str">
        <f>LOOKUP(E1283,K!$A$1:$B$19)</f>
        <v>Tähtvere vald</v>
      </c>
      <c r="G1283" s="16" t="str">
        <f t="shared" si="103"/>
        <v>PP-274</v>
      </c>
      <c r="H1283" s="12" t="s">
        <v>11</v>
      </c>
      <c r="I1283" s="14">
        <v>274</v>
      </c>
      <c r="J1283" s="1" t="s">
        <v>1426</v>
      </c>
      <c r="K1283" s="1"/>
      <c r="L1283" s="91" t="str">
        <f t="shared" si="104"/>
        <v>16</v>
      </c>
    </row>
    <row r="1284" spans="1:17" customFormat="1" ht="12.75" customHeight="1" x14ac:dyDescent="0.2">
      <c r="A1284" s="24" t="str">
        <f t="shared" si="102"/>
        <v>0-</v>
      </c>
      <c r="C1284" s="14">
        <v>1</v>
      </c>
      <c r="D1284" s="71" t="str">
        <f>IF(C1284=1,K!$D$1,IF(C1284=2,K!$D$2,IF(C1284=3,K!$D$3,IF(C1284=4,K!$D$4,IF(C1284=5,K!$D$5,IF(C1284=6,K!$D$6,IF(C1284=7,K!$D$7,IF(C1284=8,K!$D$8))))))))</f>
        <v>Maaparandus</v>
      </c>
      <c r="E1284" s="12" t="s">
        <v>996</v>
      </c>
      <c r="F1284" s="18" t="e">
        <f>LOOKUP(E1284,K!$A$1:$B$19)</f>
        <v>#N/A</v>
      </c>
      <c r="G1284" s="16" t="str">
        <f t="shared" si="103"/>
        <v>PP-119</v>
      </c>
      <c r="H1284" s="12" t="s">
        <v>11</v>
      </c>
      <c r="I1284" s="14">
        <v>119</v>
      </c>
      <c r="J1284" s="1" t="s">
        <v>1427</v>
      </c>
      <c r="K1284" s="1"/>
      <c r="L1284" s="91" t="str">
        <f t="shared" si="104"/>
        <v>0</v>
      </c>
    </row>
    <row r="1285" spans="1:17" customFormat="1" ht="25.5" customHeight="1" x14ac:dyDescent="0.2">
      <c r="A1285" s="24" t="str">
        <f t="shared" si="102"/>
        <v>0-</v>
      </c>
      <c r="C1285" s="14">
        <v>5</v>
      </c>
      <c r="D1285" s="71" t="str">
        <f>IF(C1285=1,K!$D$1,IF(C1285=2,K!$D$2,IF(C1285=3,K!$D$3,IF(C1285=4,K!$D$4,IF(C1285=5,K!$D$5,IF(C1285=6,K!$D$6,IF(C1285=7,K!$D$7,IF(C1285=8,K!$D$8))))))))</f>
        <v>Muud maap.ehit.projektid</v>
      </c>
      <c r="E1285" s="12" t="s">
        <v>996</v>
      </c>
      <c r="F1285" s="18" t="e">
        <f>LOOKUP(E1285,K!$A$1:$B$19)</f>
        <v>#N/A</v>
      </c>
      <c r="G1285" s="16" t="str">
        <f t="shared" si="103"/>
        <v>PP-90</v>
      </c>
      <c r="H1285" s="12" t="s">
        <v>11</v>
      </c>
      <c r="I1285" s="14">
        <v>90</v>
      </c>
      <c r="J1285" s="1" t="s">
        <v>1428</v>
      </c>
      <c r="K1285" s="1"/>
      <c r="L1285" s="91" t="str">
        <f t="shared" si="104"/>
        <v>0</v>
      </c>
    </row>
    <row r="1286" spans="1:17" customFormat="1" ht="12.75" customHeight="1" x14ac:dyDescent="0.2">
      <c r="A1286" s="24" t="str">
        <f t="shared" si="102"/>
        <v>13-</v>
      </c>
      <c r="C1286" s="14">
        <v>4</v>
      </c>
      <c r="D1286" s="71" t="str">
        <f>IF(C1286=1,K!$D$1,IF(C1286=2,K!$D$2,IF(C1286=3,K!$D$3,IF(C1286=4,K!$D$4,IF(C1286=5,K!$D$5,IF(C1286=6,K!$D$6,IF(C1286=7,K!$D$7,IF(C1286=8,K!$D$8))))))))</f>
        <v>Polder</v>
      </c>
      <c r="E1286" s="12" t="s">
        <v>327</v>
      </c>
      <c r="F1286" s="18" t="str">
        <f>LOOKUP(E1286,K!$A$1:$B$19)</f>
        <v>Rannu vald</v>
      </c>
      <c r="G1286" s="16" t="str">
        <f t="shared" si="103"/>
        <v>PP-1087</v>
      </c>
      <c r="H1286" s="12" t="s">
        <v>11</v>
      </c>
      <c r="I1286" s="14">
        <v>1087</v>
      </c>
      <c r="J1286" s="160" t="s">
        <v>1429</v>
      </c>
      <c r="K1286" s="1" t="s">
        <v>7915</v>
      </c>
      <c r="L1286" s="91" t="str">
        <f t="shared" si="104"/>
        <v>13</v>
      </c>
      <c r="P1286">
        <v>72302</v>
      </c>
      <c r="Q1286">
        <v>1</v>
      </c>
    </row>
    <row r="1287" spans="1:17" customFormat="1" ht="12.75" customHeight="1" x14ac:dyDescent="0.2">
      <c r="A1287" s="24" t="str">
        <f t="shared" si="102"/>
        <v>13-</v>
      </c>
      <c r="C1287" s="14">
        <v>4</v>
      </c>
      <c r="D1287" s="71" t="str">
        <f>IF(C1287=1,K!$D$1,IF(C1287=2,K!$D$2,IF(C1287=3,K!$D$3,IF(C1287=4,K!$D$4,IF(C1287=5,K!$D$5,IF(C1287=6,K!$D$6,IF(C1287=7,K!$D$7,IF(C1287=8,K!$D$8))))))))</f>
        <v>Polder</v>
      </c>
      <c r="E1287" s="12" t="s">
        <v>327</v>
      </c>
      <c r="F1287" s="18" t="str">
        <f>LOOKUP(E1287,K!$A$1:$B$19)</f>
        <v>Rannu vald</v>
      </c>
      <c r="G1287" s="16" t="str">
        <f t="shared" si="103"/>
        <v>PP-1088</v>
      </c>
      <c r="H1287" s="12" t="s">
        <v>11</v>
      </c>
      <c r="I1287" s="14">
        <v>1088</v>
      </c>
      <c r="J1287" s="1" t="s">
        <v>1430</v>
      </c>
      <c r="K1287" s="1" t="s">
        <v>7915</v>
      </c>
      <c r="L1287" s="91" t="str">
        <f t="shared" si="104"/>
        <v>13</v>
      </c>
    </row>
    <row r="1288" spans="1:17" customFormat="1" ht="12.75" customHeight="1" x14ac:dyDescent="0.2">
      <c r="A1288" s="24" t="str">
        <f t="shared" si="102"/>
        <v>13-</v>
      </c>
      <c r="C1288" s="14">
        <v>4</v>
      </c>
      <c r="D1288" s="71" t="str">
        <f>IF(C1288=1,K!$D$1,IF(C1288=2,K!$D$2,IF(C1288=3,K!$D$3,IF(C1288=4,K!$D$4,IF(C1288=5,K!$D$5,IF(C1288=6,K!$D$6,IF(C1288=7,K!$D$7,IF(C1288=8,K!$D$8))))))))</f>
        <v>Polder</v>
      </c>
      <c r="E1288" s="12" t="s">
        <v>327</v>
      </c>
      <c r="F1288" s="18" t="str">
        <f>LOOKUP(E1288,K!$A$1:$B$19)</f>
        <v>Rannu vald</v>
      </c>
      <c r="G1288" s="16" t="str">
        <f t="shared" si="103"/>
        <v>1-1</v>
      </c>
      <c r="H1288" s="12">
        <v>1</v>
      </c>
      <c r="I1288" s="14">
        <v>1</v>
      </c>
      <c r="J1288" s="1" t="s">
        <v>1431</v>
      </c>
      <c r="K1288" s="1" t="s">
        <v>7915</v>
      </c>
      <c r="L1288" s="91" t="str">
        <f t="shared" si="104"/>
        <v>13</v>
      </c>
      <c r="P1288">
        <v>72302</v>
      </c>
    </row>
    <row r="1289" spans="1:17" customFormat="1" ht="12.75" customHeight="1" x14ac:dyDescent="0.2">
      <c r="A1289" s="24" t="str">
        <f t="shared" si="102"/>
        <v>13-</v>
      </c>
      <c r="C1289" s="14">
        <v>4</v>
      </c>
      <c r="D1289" s="71" t="str">
        <f>IF(C1289=1,K!$D$1,IF(C1289=2,K!$D$2,IF(C1289=3,K!$D$3,IF(C1289=4,K!$D$4,IF(C1289=5,K!$D$5,IF(C1289=6,K!$D$6,IF(C1289=7,K!$D$7,IF(C1289=8,K!$D$8))))))))</f>
        <v>Polder</v>
      </c>
      <c r="E1289" s="12" t="s">
        <v>327</v>
      </c>
      <c r="F1289" s="18" t="str">
        <f>LOOKUP(E1289,K!$A$1:$B$19)</f>
        <v>Rannu vald</v>
      </c>
      <c r="G1289" s="16" t="str">
        <f t="shared" si="103"/>
        <v>PP-1152A</v>
      </c>
      <c r="H1289" s="12" t="s">
        <v>11</v>
      </c>
      <c r="I1289" s="14" t="s">
        <v>20</v>
      </c>
      <c r="J1289" s="1" t="s">
        <v>1432</v>
      </c>
      <c r="K1289" s="1" t="s">
        <v>7915</v>
      </c>
      <c r="L1289" s="91" t="str">
        <f t="shared" si="104"/>
        <v>13</v>
      </c>
    </row>
    <row r="1290" spans="1:17" customFormat="1" ht="12.75" customHeight="1" x14ac:dyDescent="0.2">
      <c r="A1290" s="24" t="str">
        <f t="shared" si="102"/>
        <v>13-</v>
      </c>
      <c r="C1290" s="14">
        <v>4</v>
      </c>
      <c r="D1290" s="71" t="str">
        <f>IF(C1290=1,K!$D$1,IF(C1290=2,K!$D$2,IF(C1290=3,K!$D$3,IF(C1290=4,K!$D$4,IF(C1290=5,K!$D$5,IF(C1290=6,K!$D$6,IF(C1290=7,K!$D$7,IF(C1290=8,K!$D$8))))))))</f>
        <v>Polder</v>
      </c>
      <c r="E1290" s="12" t="s">
        <v>327</v>
      </c>
      <c r="F1290" s="18" t="str">
        <f>LOOKUP(E1290,K!$A$1:$B$19)</f>
        <v>Rannu vald</v>
      </c>
      <c r="G1290" s="16" t="str">
        <f t="shared" si="103"/>
        <v>PP-1152B</v>
      </c>
      <c r="H1290" s="12" t="s">
        <v>11</v>
      </c>
      <c r="I1290" s="14" t="s">
        <v>21</v>
      </c>
      <c r="J1290" s="1" t="s">
        <v>1433</v>
      </c>
      <c r="K1290" s="1" t="s">
        <v>7915</v>
      </c>
      <c r="L1290" s="91" t="str">
        <f t="shared" si="104"/>
        <v>13</v>
      </c>
    </row>
    <row r="1291" spans="1:17" customFormat="1" ht="12.75" customHeight="1" x14ac:dyDescent="0.2">
      <c r="A1291" s="24" t="str">
        <f t="shared" si="102"/>
        <v>13-</v>
      </c>
      <c r="C1291" s="14">
        <v>4</v>
      </c>
      <c r="D1291" s="71" t="str">
        <f>IF(C1291=1,K!$D$1,IF(C1291=2,K!$D$2,IF(C1291=3,K!$D$3,IF(C1291=4,K!$D$4,IF(C1291=5,K!$D$5,IF(C1291=6,K!$D$6,IF(C1291=7,K!$D$7,IF(C1291=8,K!$D$8))))))))</f>
        <v>Polder</v>
      </c>
      <c r="E1291" s="12" t="s">
        <v>327</v>
      </c>
      <c r="F1291" s="18" t="str">
        <f>LOOKUP(E1291,K!$A$1:$B$19)</f>
        <v>Rannu vald</v>
      </c>
      <c r="G1291" s="16" t="str">
        <f t="shared" si="103"/>
        <v>PP-1152</v>
      </c>
      <c r="H1291" s="12" t="s">
        <v>11</v>
      </c>
      <c r="I1291" s="14">
        <v>1152</v>
      </c>
      <c r="J1291" s="1" t="s">
        <v>512</v>
      </c>
      <c r="K1291" s="1" t="s">
        <v>7915</v>
      </c>
      <c r="L1291" s="91" t="str">
        <f t="shared" si="104"/>
        <v>13</v>
      </c>
    </row>
    <row r="1292" spans="1:17" customFormat="1" ht="12.75" customHeight="1" x14ac:dyDescent="0.2">
      <c r="A1292" s="24" t="str">
        <f t="shared" si="102"/>
        <v>13-</v>
      </c>
      <c r="C1292" s="14">
        <v>4</v>
      </c>
      <c r="D1292" s="71" t="str">
        <f>IF(C1292=1,K!$D$1,IF(C1292=2,K!$D$2,IF(C1292=3,K!$D$3,IF(C1292=4,K!$D$4,IF(C1292=5,K!$D$5,IF(C1292=6,K!$D$6,IF(C1292=7,K!$D$7,IF(C1292=8,K!$D$8))))))))</f>
        <v>Polder</v>
      </c>
      <c r="E1292" s="12" t="s">
        <v>327</v>
      </c>
      <c r="F1292" s="18" t="str">
        <f>LOOKUP(E1292,K!$A$1:$B$19)</f>
        <v>Rannu vald</v>
      </c>
      <c r="G1292" s="16" t="str">
        <f t="shared" si="103"/>
        <v>PP-1166</v>
      </c>
      <c r="H1292" s="12" t="s">
        <v>11</v>
      </c>
      <c r="I1292" s="14">
        <v>1166</v>
      </c>
      <c r="J1292" s="1" t="s">
        <v>513</v>
      </c>
      <c r="K1292" s="1" t="s">
        <v>7915</v>
      </c>
      <c r="L1292" s="91" t="str">
        <f t="shared" si="104"/>
        <v>13</v>
      </c>
    </row>
    <row r="1293" spans="1:17" customFormat="1" ht="12.75" customHeight="1" x14ac:dyDescent="0.2">
      <c r="A1293" s="24" t="str">
        <f t="shared" si="102"/>
        <v>08-</v>
      </c>
      <c r="C1293" s="14">
        <v>1</v>
      </c>
      <c r="D1293" s="71" t="str">
        <f>IF(C1293=1,K!$D$1,IF(C1293=2,K!$D$2,IF(C1293=3,K!$D$3,IF(C1293=4,K!$D$4,IF(C1293=5,K!$D$5,IF(C1293=6,K!$D$6,IF(C1293=7,K!$D$7,IF(C1293=8,K!$D$8))))))))</f>
        <v>Maaparandus</v>
      </c>
      <c r="E1293" s="12" t="s">
        <v>322</v>
      </c>
      <c r="F1293" s="18" t="str">
        <f>LOOKUP(E1293,K!$A$1:$B$19)</f>
        <v>Mäksa vald</v>
      </c>
      <c r="G1293" s="16" t="str">
        <f t="shared" si="103"/>
        <v>PP-124</v>
      </c>
      <c r="H1293" s="12" t="s">
        <v>11</v>
      </c>
      <c r="I1293" s="14">
        <v>124</v>
      </c>
      <c r="J1293" s="1" t="s">
        <v>514</v>
      </c>
      <c r="K1293" s="1"/>
      <c r="L1293" s="91" t="str">
        <f t="shared" si="104"/>
        <v>08</v>
      </c>
    </row>
    <row r="1294" spans="1:17" customFormat="1" ht="12.75" customHeight="1" x14ac:dyDescent="0.2">
      <c r="A1294" s="24" t="str">
        <f t="shared" si="102"/>
        <v>17-</v>
      </c>
      <c r="C1294" s="14">
        <v>5</v>
      </c>
      <c r="D1294" s="71" t="str">
        <f>IF(C1294=1,K!$D$1,IF(C1294=2,K!$D$2,IF(C1294=3,K!$D$3,IF(C1294=4,K!$D$4,IF(C1294=5,K!$D$5,IF(C1294=6,K!$D$6,IF(C1294=7,K!$D$7,IF(C1294=8,K!$D$8))))))))</f>
        <v>Muud maap.ehit.projektid</v>
      </c>
      <c r="E1294" s="12" t="s">
        <v>331</v>
      </c>
      <c r="F1294" s="18" t="str">
        <f>LOOKUP(E1294,K!$A$1:$B$19)</f>
        <v xml:space="preserve">Vara vald </v>
      </c>
      <c r="G1294" s="16" t="str">
        <f t="shared" si="103"/>
        <v>PP-79</v>
      </c>
      <c r="H1294" s="12" t="s">
        <v>11</v>
      </c>
      <c r="I1294" s="14">
        <v>79</v>
      </c>
      <c r="J1294" s="1" t="s">
        <v>515</v>
      </c>
      <c r="K1294" s="1"/>
      <c r="L1294" s="91" t="str">
        <f t="shared" si="104"/>
        <v>17</v>
      </c>
    </row>
    <row r="1295" spans="1:17" customFormat="1" ht="25.5" customHeight="1" x14ac:dyDescent="0.2">
      <c r="A1295" s="24" t="str">
        <f t="shared" ref="A1295:A1358" si="105">CONCATENATE(E1295,"-",B1295)</f>
        <v>16 -12</v>
      </c>
      <c r="B1295">
        <v>12</v>
      </c>
      <c r="C1295" s="14">
        <v>1</v>
      </c>
      <c r="D1295" s="71" t="str">
        <f>IF(C1295=1,K!$D$1,IF(C1295=2,K!$D$2,IF(C1295=3,K!$D$3,IF(C1295=4,K!$D$4,IF(C1295=5,K!$D$5,IF(C1295=6,K!$D$6,IF(C1295=7,K!$D$7,IF(C1295=8,K!$D$8))))))))</f>
        <v>Maaparandus</v>
      </c>
      <c r="E1295" s="12" t="s">
        <v>533</v>
      </c>
      <c r="F1295" s="18" t="str">
        <f>LOOKUP(E1295,K!$A$1:$B$19)</f>
        <v>Tähtvere vald</v>
      </c>
      <c r="G1295" s="16" t="str">
        <f t="shared" ref="G1295:G1358" si="106">CONCATENATE(H1295,"-",I1295)</f>
        <v>PP-173</v>
      </c>
      <c r="H1295" s="12" t="s">
        <v>11</v>
      </c>
      <c r="I1295" s="14">
        <v>173</v>
      </c>
      <c r="J1295" s="1" t="s">
        <v>516</v>
      </c>
      <c r="K1295" s="160" t="s">
        <v>7318</v>
      </c>
      <c r="L1295" s="91" t="str">
        <f t="shared" si="104"/>
        <v xml:space="preserve">16 </v>
      </c>
      <c r="M1295">
        <v>1960</v>
      </c>
      <c r="N1295">
        <v>11</v>
      </c>
      <c r="P1295" s="148" t="s">
        <v>7319</v>
      </c>
      <c r="Q1295">
        <v>6</v>
      </c>
    </row>
    <row r="1296" spans="1:17" customFormat="1" ht="12.75" customHeight="1" x14ac:dyDescent="0.2">
      <c r="A1296" s="24" t="str">
        <f t="shared" si="105"/>
        <v>09-</v>
      </c>
      <c r="C1296" s="14">
        <v>1</v>
      </c>
      <c r="D1296" s="71" t="str">
        <f>IF(C1296=1,K!$D$1,IF(C1296=2,K!$D$2,IF(C1296=3,K!$D$3,IF(C1296=4,K!$D$4,IF(C1296=5,K!$D$5,IF(C1296=6,K!$D$6,IF(C1296=7,K!$D$7,IF(C1296=8,K!$D$8))))))))</f>
        <v>Maaparandus</v>
      </c>
      <c r="E1296" s="12" t="s">
        <v>323</v>
      </c>
      <c r="F1296" s="18" t="str">
        <f>LOOKUP(E1296,K!$A$1:$B$19)</f>
        <v>Nõo vald</v>
      </c>
      <c r="G1296" s="16" t="str">
        <f t="shared" si="106"/>
        <v>PP-98</v>
      </c>
      <c r="H1296" s="12" t="s">
        <v>11</v>
      </c>
      <c r="I1296" s="14">
        <v>98</v>
      </c>
      <c r="J1296" s="1" t="s">
        <v>518</v>
      </c>
      <c r="K1296" s="1"/>
      <c r="L1296" s="91" t="str">
        <f t="shared" si="104"/>
        <v>09</v>
      </c>
    </row>
    <row r="1297" spans="1:18" customFormat="1" ht="12.75" customHeight="1" x14ac:dyDescent="0.2">
      <c r="A1297" s="24" t="str">
        <f t="shared" si="105"/>
        <v>0-</v>
      </c>
      <c r="C1297" s="14">
        <v>1</v>
      </c>
      <c r="D1297" s="71" t="str">
        <f>IF(C1297=1,K!$D$1,IF(C1297=2,K!$D$2,IF(C1297=3,K!$D$3,IF(C1297=4,K!$D$4,IF(C1297=5,K!$D$5,IF(C1297=6,K!$D$6,IF(C1297=7,K!$D$7,IF(C1297=8,K!$D$8))))))))</f>
        <v>Maaparandus</v>
      </c>
      <c r="E1297" s="12" t="s">
        <v>996</v>
      </c>
      <c r="F1297" s="18" t="e">
        <f>LOOKUP(E1297,K!$A$1:$B$19)</f>
        <v>#N/A</v>
      </c>
      <c r="G1297" s="16" t="str">
        <f t="shared" si="106"/>
        <v>PP-34</v>
      </c>
      <c r="H1297" s="12" t="s">
        <v>11</v>
      </c>
      <c r="I1297" s="14">
        <v>34</v>
      </c>
      <c r="J1297" s="1" t="s">
        <v>521</v>
      </c>
      <c r="K1297" s="1"/>
      <c r="L1297" s="91" t="str">
        <f t="shared" si="104"/>
        <v>0</v>
      </c>
    </row>
    <row r="1298" spans="1:18" customFormat="1" ht="12.75" customHeight="1" x14ac:dyDescent="0.2">
      <c r="A1298" s="24" t="str">
        <f t="shared" si="105"/>
        <v>0-</v>
      </c>
      <c r="C1298" s="14">
        <v>1</v>
      </c>
      <c r="D1298" s="71" t="str">
        <f>IF(C1298=1,K!$D$1,IF(C1298=2,K!$D$2,IF(C1298=3,K!$D$3,IF(C1298=4,K!$D$4,IF(C1298=5,K!$D$5,IF(C1298=6,K!$D$6,IF(C1298=7,K!$D$7,IF(C1298=8,K!$D$8))))))))</f>
        <v>Maaparandus</v>
      </c>
      <c r="E1298" s="12" t="s">
        <v>996</v>
      </c>
      <c r="F1298" s="18" t="e">
        <f>LOOKUP(E1298,K!$A$1:$B$19)</f>
        <v>#N/A</v>
      </c>
      <c r="G1298" s="16" t="str">
        <f t="shared" si="106"/>
        <v>PP-182</v>
      </c>
      <c r="H1298" s="12" t="s">
        <v>11</v>
      </c>
      <c r="I1298" s="14">
        <v>182</v>
      </c>
      <c r="J1298" s="1" t="s">
        <v>525</v>
      </c>
      <c r="K1298" s="1"/>
      <c r="L1298" s="91" t="str">
        <f t="shared" si="104"/>
        <v>0</v>
      </c>
    </row>
    <row r="1299" spans="1:18" customFormat="1" ht="12.75" customHeight="1" x14ac:dyDescent="0.2">
      <c r="A1299" s="24" t="str">
        <f t="shared" si="105"/>
        <v>0-</v>
      </c>
      <c r="C1299" s="14">
        <v>5</v>
      </c>
      <c r="D1299" s="71" t="str">
        <f>IF(C1299=1,K!$D$1,IF(C1299=2,K!$D$2,IF(C1299=3,K!$D$3,IF(C1299=4,K!$D$4,IF(C1299=5,K!$D$5,IF(C1299=6,K!$D$6,IF(C1299=7,K!$D$7,IF(C1299=8,K!$D$8))))))))</f>
        <v>Muud maap.ehit.projektid</v>
      </c>
      <c r="E1299" s="12" t="s">
        <v>996</v>
      </c>
      <c r="F1299" s="18" t="e">
        <f>LOOKUP(E1299,K!$A$1:$B$19)</f>
        <v>#N/A</v>
      </c>
      <c r="G1299" s="16" t="str">
        <f t="shared" si="106"/>
        <v>PP-236</v>
      </c>
      <c r="H1299" s="12" t="s">
        <v>11</v>
      </c>
      <c r="I1299" s="14">
        <v>236</v>
      </c>
      <c r="J1299" s="1" t="s">
        <v>527</v>
      </c>
      <c r="K1299" s="1"/>
      <c r="L1299" s="91" t="str">
        <f t="shared" si="104"/>
        <v>0</v>
      </c>
    </row>
    <row r="1300" spans="1:18" customFormat="1" ht="12.75" customHeight="1" x14ac:dyDescent="0.2">
      <c r="A1300" s="24" t="str">
        <f t="shared" si="105"/>
        <v>01-</v>
      </c>
      <c r="C1300" s="14">
        <v>1</v>
      </c>
      <c r="D1300" s="71" t="str">
        <f>IF(C1300=1,K!$D$1,IF(C1300=2,K!$D$2,IF(C1300=3,K!$D$3,IF(C1300=4,K!$D$4,IF(C1300=5,K!$D$5,IF(C1300=6,K!$D$6,IF(C1300=7,K!$D$7,IF(C1300=8,K!$D$8))))))))</f>
        <v>Maaparandus</v>
      </c>
      <c r="E1300" s="12" t="s">
        <v>291</v>
      </c>
      <c r="F1300" s="18" t="str">
        <f>LOOKUP(E1300,K!$A$1:$B$19)</f>
        <v>Alatskivi vald</v>
      </c>
      <c r="G1300" s="16" t="str">
        <f t="shared" si="106"/>
        <v>PP-262</v>
      </c>
      <c r="H1300" s="12" t="s">
        <v>11</v>
      </c>
      <c r="I1300" s="14">
        <v>262</v>
      </c>
      <c r="J1300" s="1" t="s">
        <v>529</v>
      </c>
      <c r="K1300" s="1"/>
      <c r="L1300" s="91" t="str">
        <f t="shared" si="104"/>
        <v>01</v>
      </c>
    </row>
    <row r="1301" spans="1:18" customFormat="1" ht="12.75" customHeight="1" x14ac:dyDescent="0.2">
      <c r="A1301" s="24" t="str">
        <f t="shared" si="105"/>
        <v>0-</v>
      </c>
      <c r="C1301" s="14">
        <v>1</v>
      </c>
      <c r="D1301" s="71" t="str">
        <f>IF(C1301=1,K!$D$1,IF(C1301=2,K!$D$2,IF(C1301=3,K!$D$3,IF(C1301=4,K!$D$4,IF(C1301=5,K!$D$5,IF(C1301=6,K!$D$6,IF(C1301=7,K!$D$7,IF(C1301=8,K!$D$8))))))))</f>
        <v>Maaparandus</v>
      </c>
      <c r="E1301" s="12" t="s">
        <v>996</v>
      </c>
      <c r="F1301" s="18" t="e">
        <f>LOOKUP(E1301,K!$A$1:$B$19)</f>
        <v>#N/A</v>
      </c>
      <c r="G1301" s="16" t="str">
        <f t="shared" si="106"/>
        <v>PP-345</v>
      </c>
      <c r="H1301" s="12" t="s">
        <v>11</v>
      </c>
      <c r="I1301" s="14">
        <v>345</v>
      </c>
      <c r="J1301" s="1" t="s">
        <v>530</v>
      </c>
      <c r="K1301" s="1"/>
      <c r="L1301" s="91" t="str">
        <f t="shared" si="104"/>
        <v>0</v>
      </c>
    </row>
    <row r="1302" spans="1:18" customFormat="1" ht="12.75" customHeight="1" x14ac:dyDescent="0.2">
      <c r="A1302" s="24" t="str">
        <f t="shared" si="105"/>
        <v>0-</v>
      </c>
      <c r="C1302" s="14">
        <v>5</v>
      </c>
      <c r="D1302" s="71" t="str">
        <f>IF(C1302=1,K!$D$1,IF(C1302=2,K!$D$2,IF(C1302=3,K!$D$3,IF(C1302=4,K!$D$4,IF(C1302=5,K!$D$5,IF(C1302=6,K!$D$6,IF(C1302=7,K!$D$7,IF(C1302=8,K!$D$8))))))))</f>
        <v>Muud maap.ehit.projektid</v>
      </c>
      <c r="E1302" s="12" t="s">
        <v>996</v>
      </c>
      <c r="F1302" s="18" t="e">
        <f>LOOKUP(E1302,K!$A$1:$B$19)</f>
        <v>#N/A</v>
      </c>
      <c r="G1302" s="16" t="str">
        <f t="shared" si="106"/>
        <v>PP-347</v>
      </c>
      <c r="H1302" s="12" t="s">
        <v>11</v>
      </c>
      <c r="I1302" s="14">
        <v>347</v>
      </c>
      <c r="J1302" s="1" t="s">
        <v>531</v>
      </c>
      <c r="K1302" s="1"/>
      <c r="L1302" s="91" t="str">
        <f t="shared" si="104"/>
        <v>0</v>
      </c>
    </row>
    <row r="1303" spans="1:18" customFormat="1" ht="12.75" customHeight="1" x14ac:dyDescent="0.2">
      <c r="A1303" s="24" t="str">
        <f t="shared" si="105"/>
        <v>09-</v>
      </c>
      <c r="C1303" s="14">
        <v>1</v>
      </c>
      <c r="D1303" s="71" t="str">
        <f>IF(C1303=1,K!$D$1,IF(C1303=2,K!$D$2,IF(C1303=3,K!$D$3,IF(C1303=4,K!$D$4,IF(C1303=5,K!$D$5,IF(C1303=6,K!$D$6,IF(C1303=7,K!$D$7,IF(C1303=8,K!$D$8))))))))</f>
        <v>Maaparandus</v>
      </c>
      <c r="E1303" s="12" t="s">
        <v>323</v>
      </c>
      <c r="F1303" s="18" t="str">
        <f>LOOKUP(E1303,K!$A$1:$B$19)</f>
        <v>Nõo vald</v>
      </c>
      <c r="G1303" s="16" t="str">
        <f t="shared" si="106"/>
        <v>PP-384</v>
      </c>
      <c r="H1303" s="12" t="s">
        <v>11</v>
      </c>
      <c r="I1303" s="14">
        <v>384</v>
      </c>
      <c r="J1303" s="1" t="s">
        <v>532</v>
      </c>
      <c r="K1303" s="1"/>
      <c r="L1303" s="91" t="str">
        <f t="shared" si="104"/>
        <v>09</v>
      </c>
      <c r="P1303" t="s">
        <v>2913</v>
      </c>
    </row>
    <row r="1304" spans="1:18" customFormat="1" ht="12.75" customHeight="1" x14ac:dyDescent="0.2">
      <c r="A1304" s="24" t="str">
        <f t="shared" si="105"/>
        <v>17-</v>
      </c>
      <c r="C1304" s="14">
        <v>5</v>
      </c>
      <c r="D1304" s="71" t="str">
        <f>IF(C1304=1,K!$D$1,IF(C1304=2,K!$D$2,IF(C1304=3,K!$D$3,IF(C1304=4,K!$D$4,IF(C1304=5,K!$D$5,IF(C1304=6,K!$D$6,IF(C1304=7,K!$D$7,IF(C1304=8,K!$D$8))))))))</f>
        <v>Muud maap.ehit.projektid</v>
      </c>
      <c r="E1304" s="12" t="s">
        <v>331</v>
      </c>
      <c r="F1304" s="18" t="str">
        <f>LOOKUP(E1304,K!$A$1:$B$19)</f>
        <v xml:space="preserve">Vara vald </v>
      </c>
      <c r="G1304" s="16" t="str">
        <f t="shared" si="106"/>
        <v>PP-410</v>
      </c>
      <c r="H1304" s="12" t="s">
        <v>11</v>
      </c>
      <c r="I1304" s="14">
        <v>410</v>
      </c>
      <c r="J1304" s="1" t="s">
        <v>536</v>
      </c>
      <c r="K1304" s="1"/>
      <c r="L1304" s="91" t="str">
        <f t="shared" si="104"/>
        <v>17</v>
      </c>
    </row>
    <row r="1305" spans="1:18" customFormat="1" ht="12.75" customHeight="1" x14ac:dyDescent="0.2">
      <c r="A1305" s="24" t="str">
        <f t="shared" si="105"/>
        <v>04-</v>
      </c>
      <c r="C1305" s="14">
        <v>1</v>
      </c>
      <c r="D1305" s="71" t="str">
        <f>IF(C1305=1,K!$D$1,IF(C1305=2,K!$D$2,IF(C1305=3,K!$D$3,IF(C1305=4,K!$D$4,IF(C1305=5,K!$D$5,IF(C1305=6,K!$D$6,IF(C1305=7,K!$D$7,IF(C1305=8,K!$D$8))))))))</f>
        <v>Maaparandus</v>
      </c>
      <c r="E1305" s="12" t="s">
        <v>318</v>
      </c>
      <c r="F1305" s="18" t="str">
        <f>LOOKUP(E1305,K!$A$1:$B$19)</f>
        <v>Konguta vald</v>
      </c>
      <c r="G1305" s="16" t="str">
        <f t="shared" si="106"/>
        <v>PP-474A</v>
      </c>
      <c r="H1305" s="12" t="s">
        <v>11</v>
      </c>
      <c r="I1305" s="14" t="s">
        <v>22</v>
      </c>
      <c r="J1305" s="1" t="s">
        <v>1452</v>
      </c>
      <c r="K1305" s="1"/>
      <c r="L1305" s="91" t="str">
        <f t="shared" si="104"/>
        <v>04</v>
      </c>
    </row>
    <row r="1306" spans="1:18" customFormat="1" ht="12.75" customHeight="1" x14ac:dyDescent="0.2">
      <c r="A1306" s="24" t="str">
        <f t="shared" si="105"/>
        <v>16-20</v>
      </c>
      <c r="B1306">
        <v>20</v>
      </c>
      <c r="C1306" s="14">
        <v>1</v>
      </c>
      <c r="D1306" s="71" t="str">
        <f>IF(C1306=1,K!$D$1,IF(C1306=2,K!$D$2,IF(C1306=3,K!$D$3,IF(C1306=4,K!$D$4,IF(C1306=5,K!$D$5,IF(C1306=6,K!$D$6,IF(C1306=7,K!$D$7,IF(C1306=8,K!$D$8))))))))</f>
        <v>Maaparandus</v>
      </c>
      <c r="E1306" s="12" t="s">
        <v>330</v>
      </c>
      <c r="F1306" s="18" t="str">
        <f>LOOKUP(E1306,K!$A$1:$B$19)</f>
        <v>Tähtvere vald</v>
      </c>
      <c r="G1306" s="16" t="str">
        <f t="shared" si="106"/>
        <v>PP-549</v>
      </c>
      <c r="H1306" s="12" t="s">
        <v>11</v>
      </c>
      <c r="I1306" s="14">
        <v>549</v>
      </c>
      <c r="J1306" s="1" t="s">
        <v>1456</v>
      </c>
      <c r="K1306" s="160" t="s">
        <v>7375</v>
      </c>
      <c r="L1306" s="91" t="str">
        <f t="shared" si="104"/>
        <v>16</v>
      </c>
      <c r="M1306">
        <v>1967</v>
      </c>
      <c r="N1306">
        <v>4</v>
      </c>
      <c r="P1306" s="148" t="s">
        <v>7377</v>
      </c>
      <c r="Q1306">
        <v>3</v>
      </c>
      <c r="R1306" s="148" t="s">
        <v>7378</v>
      </c>
    </row>
    <row r="1307" spans="1:18" customFormat="1" ht="12.75" customHeight="1" x14ac:dyDescent="0.2">
      <c r="A1307" s="24" t="str">
        <f t="shared" si="105"/>
        <v>17-</v>
      </c>
      <c r="C1307" s="14">
        <v>5</v>
      </c>
      <c r="D1307" s="71" t="str">
        <f>IF(C1307=1,K!$D$1,IF(C1307=2,K!$D$2,IF(C1307=3,K!$D$3,IF(C1307=4,K!$D$4,IF(C1307=5,K!$D$5,IF(C1307=6,K!$D$6,IF(C1307=7,K!$D$7,IF(C1307=8,K!$D$8))))))))</f>
        <v>Muud maap.ehit.projektid</v>
      </c>
      <c r="E1307" s="12" t="s">
        <v>331</v>
      </c>
      <c r="F1307" s="18" t="str">
        <f>LOOKUP(E1307,K!$A$1:$B$19)</f>
        <v xml:space="preserve">Vara vald </v>
      </c>
      <c r="G1307" s="16" t="str">
        <f t="shared" si="106"/>
        <v>PP-812</v>
      </c>
      <c r="H1307" s="12" t="s">
        <v>11</v>
      </c>
      <c r="I1307" s="14">
        <v>812</v>
      </c>
      <c r="J1307" s="1" t="s">
        <v>1464</v>
      </c>
      <c r="K1307" s="1"/>
      <c r="L1307" s="91" t="str">
        <f t="shared" si="104"/>
        <v>17</v>
      </c>
    </row>
    <row r="1308" spans="1:18" customFormat="1" ht="25.5" customHeight="1" x14ac:dyDescent="0.2">
      <c r="A1308" s="24" t="str">
        <f t="shared" si="105"/>
        <v>02-V-22</v>
      </c>
      <c r="B1308" t="s">
        <v>7816</v>
      </c>
      <c r="C1308" s="14">
        <v>3</v>
      </c>
      <c r="D1308" s="71" t="str">
        <f>IF(C1308=1,K!$D$1,IF(C1308=2,K!$D$2,IF(C1308=3,K!$D$3,IF(C1308=4,K!$D$4,IF(C1308=5,K!$D$5,IF(C1308=6,K!$D$6,IF(C1308=7,K!$D$7,IF(C1308=8,K!$D$8))))))))</f>
        <v>Vihmutus</v>
      </c>
      <c r="E1308" s="12" t="s">
        <v>294</v>
      </c>
      <c r="F1308" s="18" t="str">
        <f>LOOKUP(E1308,K!$A$1:$B$19)</f>
        <v>Haaslava vald</v>
      </c>
      <c r="G1308" s="16" t="str">
        <f t="shared" si="106"/>
        <v>PP-1030</v>
      </c>
      <c r="H1308" s="12" t="s">
        <v>11</v>
      </c>
      <c r="I1308" s="14">
        <v>1030</v>
      </c>
      <c r="J1308" s="1" t="s">
        <v>1473</v>
      </c>
      <c r="K1308" s="1" t="s">
        <v>7813</v>
      </c>
      <c r="L1308" s="91" t="str">
        <f t="shared" si="104"/>
        <v>02</v>
      </c>
      <c r="M1308">
        <v>1973</v>
      </c>
      <c r="P1308">
        <v>73363</v>
      </c>
      <c r="R1308" t="s">
        <v>997</v>
      </c>
    </row>
    <row r="1309" spans="1:18" customFormat="1" ht="25.5" customHeight="1" x14ac:dyDescent="0.2">
      <c r="A1309" s="24" t="str">
        <f t="shared" si="105"/>
        <v>17-</v>
      </c>
      <c r="C1309" s="14">
        <v>3</v>
      </c>
      <c r="D1309" s="71" t="str">
        <f>IF(C1309=1,K!$D$1,IF(C1309=2,K!$D$2,IF(C1309=3,K!$D$3,IF(C1309=4,K!$D$4,IF(C1309=5,K!$D$5,IF(C1309=6,K!$D$6,IF(C1309=7,K!$D$7,IF(C1309=8,K!$D$8))))))))</f>
        <v>Vihmutus</v>
      </c>
      <c r="E1309" s="12" t="s">
        <v>331</v>
      </c>
      <c r="F1309" s="18" t="str">
        <f>LOOKUP(E1309,K!$A$1:$B$19)</f>
        <v xml:space="preserve">Vara vald </v>
      </c>
      <c r="G1309" s="16" t="str">
        <f t="shared" si="106"/>
        <v>PP-1098</v>
      </c>
      <c r="H1309" s="12" t="s">
        <v>11</v>
      </c>
      <c r="I1309" s="14">
        <v>1098</v>
      </c>
      <c r="J1309" s="1" t="s">
        <v>1477</v>
      </c>
      <c r="K1309" s="1"/>
      <c r="L1309" s="91" t="str">
        <f t="shared" si="104"/>
        <v>17</v>
      </c>
    </row>
    <row r="1310" spans="1:18" customFormat="1" ht="12.75" customHeight="1" x14ac:dyDescent="0.2">
      <c r="A1310" s="24" t="str">
        <f t="shared" si="105"/>
        <v>17-</v>
      </c>
      <c r="C1310" s="14">
        <v>1</v>
      </c>
      <c r="D1310" s="71" t="str">
        <f>IF(C1310=1,K!$D$1,IF(C1310=2,K!$D$2,IF(C1310=3,K!$D$3,IF(C1310=4,K!$D$4,IF(C1310=5,K!$D$5,IF(C1310=6,K!$D$6,IF(C1310=7,K!$D$7,IF(C1310=8,K!$D$8))))))))</f>
        <v>Maaparandus</v>
      </c>
      <c r="E1310" s="12" t="s">
        <v>331</v>
      </c>
      <c r="F1310" s="18" t="str">
        <f>LOOKUP(E1310,K!$A$1:$B$19)</f>
        <v xml:space="preserve">Vara vald </v>
      </c>
      <c r="G1310" s="16" t="str">
        <f t="shared" si="106"/>
        <v>PP-1216</v>
      </c>
      <c r="H1310" s="12" t="s">
        <v>11</v>
      </c>
      <c r="I1310" s="14">
        <v>1216</v>
      </c>
      <c r="J1310" s="1" t="s">
        <v>170</v>
      </c>
      <c r="K1310" s="1" t="s">
        <v>4891</v>
      </c>
      <c r="L1310" s="91" t="str">
        <f t="shared" si="104"/>
        <v>17</v>
      </c>
      <c r="M1310">
        <v>1977</v>
      </c>
      <c r="N1310">
        <v>11</v>
      </c>
    </row>
    <row r="1311" spans="1:18" customFormat="1" ht="12.75" customHeight="1" x14ac:dyDescent="0.2">
      <c r="A1311" s="24" t="str">
        <f t="shared" si="105"/>
        <v>17-</v>
      </c>
      <c r="C1311" s="14">
        <v>4</v>
      </c>
      <c r="D1311" s="71" t="str">
        <f>IF(C1311=1,K!$D$1,IF(C1311=2,K!$D$2,IF(C1311=3,K!$D$3,IF(C1311=4,K!$D$4,IF(C1311=5,K!$D$5,IF(C1311=6,K!$D$6,IF(C1311=7,K!$D$7,IF(C1311=8,K!$D$8))))))))</f>
        <v>Polder</v>
      </c>
      <c r="E1311" s="12" t="s">
        <v>331</v>
      </c>
      <c r="F1311" s="18" t="str">
        <f>LOOKUP(E1311,K!$A$1:$B$19)</f>
        <v xml:space="preserve">Vara vald </v>
      </c>
      <c r="G1311" s="16" t="str">
        <f t="shared" si="106"/>
        <v>PP-1256</v>
      </c>
      <c r="H1311" s="12" t="s">
        <v>11</v>
      </c>
      <c r="I1311" s="14">
        <v>1256</v>
      </c>
      <c r="J1311" s="1" t="s">
        <v>173</v>
      </c>
      <c r="K1311" s="160" t="s">
        <v>5042</v>
      </c>
      <c r="L1311" s="91" t="str">
        <f t="shared" ref="L1311:L1374" si="107">E1311</f>
        <v>17</v>
      </c>
    </row>
    <row r="1312" spans="1:18" customFormat="1" ht="12.75" customHeight="1" x14ac:dyDescent="0.2">
      <c r="A1312" s="24" t="str">
        <f t="shared" si="105"/>
        <v>08-</v>
      </c>
      <c r="C1312" s="14">
        <v>3</v>
      </c>
      <c r="D1312" s="71" t="str">
        <f>IF(C1312=1,K!$D$1,IF(C1312=2,K!$D$2,IF(C1312=3,K!$D$3,IF(C1312=4,K!$D$4,IF(C1312=5,K!$D$5,IF(C1312=6,K!$D$6,IF(C1312=7,K!$D$7,IF(C1312=8,K!$D$8))))))))</f>
        <v>Vihmutus</v>
      </c>
      <c r="E1312" s="12" t="s">
        <v>322</v>
      </c>
      <c r="F1312" s="18" t="str">
        <f>LOOKUP(E1312,K!$A$1:$B$19)</f>
        <v>Mäksa vald</v>
      </c>
      <c r="G1312" s="16" t="str">
        <f t="shared" si="106"/>
        <v>PP-1322</v>
      </c>
      <c r="H1312" s="12" t="s">
        <v>11</v>
      </c>
      <c r="I1312" s="14">
        <v>1322</v>
      </c>
      <c r="J1312" s="1" t="s">
        <v>176</v>
      </c>
      <c r="K1312" s="1"/>
      <c r="L1312" s="91" t="str">
        <f t="shared" si="107"/>
        <v>08</v>
      </c>
    </row>
    <row r="1313" spans="1:12" customFormat="1" ht="12.75" customHeight="1" x14ac:dyDescent="0.2">
      <c r="A1313" s="24" t="str">
        <f t="shared" si="105"/>
        <v>08-</v>
      </c>
      <c r="C1313" s="14">
        <v>3</v>
      </c>
      <c r="D1313" s="71" t="str">
        <f>IF(C1313=1,K!$D$1,IF(C1313=2,K!$D$2,IF(C1313=3,K!$D$3,IF(C1313=4,K!$D$4,IF(C1313=5,K!$D$5,IF(C1313=6,K!$D$6,IF(C1313=7,K!$D$7,IF(C1313=8,K!$D$8))))))))</f>
        <v>Vihmutus</v>
      </c>
      <c r="E1313" s="12" t="s">
        <v>322</v>
      </c>
      <c r="F1313" s="18" t="str">
        <f>LOOKUP(E1313,K!$A$1:$B$19)</f>
        <v>Mäksa vald</v>
      </c>
      <c r="G1313" s="16" t="str">
        <f t="shared" si="106"/>
        <v>PP-1323</v>
      </c>
      <c r="H1313" s="12" t="s">
        <v>11</v>
      </c>
      <c r="I1313" s="14">
        <v>1323</v>
      </c>
      <c r="J1313" s="1" t="s">
        <v>177</v>
      </c>
      <c r="K1313" s="1"/>
      <c r="L1313" s="91" t="str">
        <f t="shared" si="107"/>
        <v>08</v>
      </c>
    </row>
    <row r="1314" spans="1:12" customFormat="1" ht="12.75" customHeight="1" x14ac:dyDescent="0.2">
      <c r="A1314" s="24" t="str">
        <f t="shared" si="105"/>
        <v>08-</v>
      </c>
      <c r="C1314" s="14">
        <v>3</v>
      </c>
      <c r="D1314" s="71" t="str">
        <f>IF(C1314=1,K!$D$1,IF(C1314=2,K!$D$2,IF(C1314=3,K!$D$3,IF(C1314=4,K!$D$4,IF(C1314=5,K!$D$5,IF(C1314=6,K!$D$6,IF(C1314=7,K!$D$7,IF(C1314=8,K!$D$8))))))))</f>
        <v>Vihmutus</v>
      </c>
      <c r="E1314" s="12" t="s">
        <v>322</v>
      </c>
      <c r="F1314" s="18" t="str">
        <f>LOOKUP(E1314,K!$A$1:$B$19)</f>
        <v>Mäksa vald</v>
      </c>
      <c r="G1314" s="16" t="str">
        <f t="shared" si="106"/>
        <v>PP-1324</v>
      </c>
      <c r="H1314" s="12" t="s">
        <v>11</v>
      </c>
      <c r="I1314" s="14">
        <v>1324</v>
      </c>
      <c r="J1314" s="1" t="s">
        <v>178</v>
      </c>
      <c r="K1314" s="1"/>
      <c r="L1314" s="91" t="str">
        <f t="shared" si="107"/>
        <v>08</v>
      </c>
    </row>
    <row r="1315" spans="1:12" customFormat="1" ht="12.75" customHeight="1" x14ac:dyDescent="0.2">
      <c r="A1315" s="24" t="str">
        <f t="shared" si="105"/>
        <v>08-</v>
      </c>
      <c r="C1315" s="14">
        <v>3</v>
      </c>
      <c r="D1315" s="71" t="str">
        <f>IF(C1315=1,K!$D$1,IF(C1315=2,K!$D$2,IF(C1315=3,K!$D$3,IF(C1315=4,K!$D$4,IF(C1315=5,K!$D$5,IF(C1315=6,K!$D$6,IF(C1315=7,K!$D$7,IF(C1315=8,K!$D$8))))))))</f>
        <v>Vihmutus</v>
      </c>
      <c r="E1315" s="12" t="s">
        <v>322</v>
      </c>
      <c r="F1315" s="18" t="str">
        <f>LOOKUP(E1315,K!$A$1:$B$19)</f>
        <v>Mäksa vald</v>
      </c>
      <c r="G1315" s="16" t="str">
        <f t="shared" si="106"/>
        <v>PP-1325</v>
      </c>
      <c r="H1315" s="12" t="s">
        <v>11</v>
      </c>
      <c r="I1315" s="14">
        <v>1325</v>
      </c>
      <c r="J1315" s="1" t="s">
        <v>179</v>
      </c>
      <c r="K1315" s="1"/>
      <c r="L1315" s="91" t="str">
        <f t="shared" si="107"/>
        <v>08</v>
      </c>
    </row>
    <row r="1316" spans="1:12" customFormat="1" ht="25.5" customHeight="1" x14ac:dyDescent="0.2">
      <c r="A1316" s="24" t="str">
        <f t="shared" si="105"/>
        <v>08-</v>
      </c>
      <c r="C1316" s="14">
        <v>3</v>
      </c>
      <c r="D1316" s="71" t="str">
        <f>IF(C1316=1,K!$D$1,IF(C1316=2,K!$D$2,IF(C1316=3,K!$D$3,IF(C1316=4,K!$D$4,IF(C1316=5,K!$D$5,IF(C1316=6,K!$D$6,IF(C1316=7,K!$D$7,IF(C1316=8,K!$D$8))))))))</f>
        <v>Vihmutus</v>
      </c>
      <c r="E1316" s="12" t="s">
        <v>322</v>
      </c>
      <c r="F1316" s="18" t="str">
        <f>LOOKUP(E1316,K!$A$1:$B$19)</f>
        <v>Mäksa vald</v>
      </c>
      <c r="G1316" s="16" t="str">
        <f t="shared" si="106"/>
        <v>PP-1326</v>
      </c>
      <c r="H1316" s="12" t="s">
        <v>11</v>
      </c>
      <c r="I1316" s="14">
        <v>1326</v>
      </c>
      <c r="J1316" s="1" t="s">
        <v>180</v>
      </c>
      <c r="K1316" s="1"/>
      <c r="L1316" s="91" t="str">
        <f t="shared" si="107"/>
        <v>08</v>
      </c>
    </row>
    <row r="1317" spans="1:12" customFormat="1" ht="12.75" customHeight="1" x14ac:dyDescent="0.2">
      <c r="A1317" s="24" t="str">
        <f t="shared" si="105"/>
        <v>17-</v>
      </c>
      <c r="C1317" s="14">
        <v>5</v>
      </c>
      <c r="D1317" s="71" t="str">
        <f>IF(C1317=1,K!$D$1,IF(C1317=2,K!$D$2,IF(C1317=3,K!$D$3,IF(C1317=4,K!$D$4,IF(C1317=5,K!$D$5,IF(C1317=6,K!$D$6,IF(C1317=7,K!$D$7,IF(C1317=8,K!$D$8))))))))</f>
        <v>Muud maap.ehit.projektid</v>
      </c>
      <c r="E1317" s="12" t="s">
        <v>331</v>
      </c>
      <c r="F1317" s="18" t="str">
        <f>LOOKUP(E1317,K!$A$1:$B$19)</f>
        <v xml:space="preserve">Vara vald </v>
      </c>
      <c r="G1317" s="16" t="str">
        <f t="shared" si="106"/>
        <v>PP-1356</v>
      </c>
      <c r="H1317" s="12" t="s">
        <v>11</v>
      </c>
      <c r="I1317" s="14">
        <v>1356</v>
      </c>
      <c r="J1317" s="1" t="s">
        <v>181</v>
      </c>
      <c r="K1317" s="1"/>
      <c r="L1317" s="91" t="str">
        <f t="shared" si="107"/>
        <v>17</v>
      </c>
    </row>
    <row r="1318" spans="1:12" customFormat="1" ht="12.75" customHeight="1" x14ac:dyDescent="0.2">
      <c r="A1318" s="24" t="str">
        <f t="shared" si="105"/>
        <v>03-</v>
      </c>
      <c r="C1318" s="14">
        <v>5</v>
      </c>
      <c r="D1318" s="71" t="str">
        <f>IF(C1318=1,K!$D$1,IF(C1318=2,K!$D$2,IF(C1318=3,K!$D$3,IF(C1318=4,K!$D$4,IF(C1318=5,K!$D$5,IF(C1318=6,K!$D$6,IF(C1318=7,K!$D$7,IF(C1318=8,K!$D$8))))))))</f>
        <v>Muud maap.ehit.projektid</v>
      </c>
      <c r="E1318" s="12" t="s">
        <v>317</v>
      </c>
      <c r="F1318" s="18" t="str">
        <f>LOOKUP(E1318,K!$A$1:$B$19)</f>
        <v>Kambja vald</v>
      </c>
      <c r="G1318" s="16" t="str">
        <f t="shared" si="106"/>
        <v>PP-1358</v>
      </c>
      <c r="H1318" s="12" t="s">
        <v>11</v>
      </c>
      <c r="I1318" s="14">
        <v>1358</v>
      </c>
      <c r="J1318" s="1" t="s">
        <v>182</v>
      </c>
      <c r="K1318" s="1"/>
      <c r="L1318" s="91" t="str">
        <f t="shared" si="107"/>
        <v>03</v>
      </c>
    </row>
    <row r="1319" spans="1:12" customFormat="1" ht="12.75" customHeight="1" x14ac:dyDescent="0.2">
      <c r="A1319" s="24" t="str">
        <f t="shared" si="105"/>
        <v>03-</v>
      </c>
      <c r="C1319" s="14">
        <v>5</v>
      </c>
      <c r="D1319" s="71" t="str">
        <f>IF(C1319=1,K!$D$1,IF(C1319=2,K!$D$2,IF(C1319=3,K!$D$3,IF(C1319=4,K!$D$4,IF(C1319=5,K!$D$5,IF(C1319=6,K!$D$6,IF(C1319=7,K!$D$7,IF(C1319=8,K!$D$8))))))))</f>
        <v>Muud maap.ehit.projektid</v>
      </c>
      <c r="E1319" s="12" t="s">
        <v>317</v>
      </c>
      <c r="F1319" s="18" t="str">
        <f>LOOKUP(E1319,K!$A$1:$B$19)</f>
        <v>Kambja vald</v>
      </c>
      <c r="G1319" s="16" t="str">
        <f t="shared" si="106"/>
        <v>PP-1368</v>
      </c>
      <c r="H1319" s="12" t="s">
        <v>11</v>
      </c>
      <c r="I1319" s="14">
        <v>1368</v>
      </c>
      <c r="J1319" s="1" t="s">
        <v>183</v>
      </c>
      <c r="K1319" s="1"/>
      <c r="L1319" s="91" t="str">
        <f t="shared" si="107"/>
        <v>03</v>
      </c>
    </row>
    <row r="1320" spans="1:12" customFormat="1" ht="12.75" customHeight="1" x14ac:dyDescent="0.2">
      <c r="A1320" s="24" t="str">
        <f t="shared" si="105"/>
        <v>08-</v>
      </c>
      <c r="C1320" s="14">
        <v>5</v>
      </c>
      <c r="D1320" s="71" t="str">
        <f>IF(C1320=1,K!$D$1,IF(C1320=2,K!$D$2,IF(C1320=3,K!$D$3,IF(C1320=4,K!$D$4,IF(C1320=5,K!$D$5,IF(C1320=6,K!$D$6,IF(C1320=7,K!$D$7,IF(C1320=8,K!$D$8))))))))</f>
        <v>Muud maap.ehit.projektid</v>
      </c>
      <c r="E1320" s="12" t="s">
        <v>322</v>
      </c>
      <c r="F1320" s="18" t="str">
        <f>LOOKUP(E1320,K!$A$1:$B$19)</f>
        <v>Mäksa vald</v>
      </c>
      <c r="G1320" s="16" t="str">
        <f t="shared" si="106"/>
        <v>PP-1385</v>
      </c>
      <c r="H1320" s="12" t="s">
        <v>11</v>
      </c>
      <c r="I1320" s="14">
        <v>1385</v>
      </c>
      <c r="J1320" s="1" t="s">
        <v>184</v>
      </c>
      <c r="K1320" s="1"/>
      <c r="L1320" s="91" t="str">
        <f t="shared" si="107"/>
        <v>08</v>
      </c>
    </row>
    <row r="1321" spans="1:12" customFormat="1" ht="12.75" customHeight="1" x14ac:dyDescent="0.2">
      <c r="A1321" s="24" t="str">
        <f t="shared" si="105"/>
        <v>02-</v>
      </c>
      <c r="C1321" s="14">
        <v>5</v>
      </c>
      <c r="D1321" s="71" t="str">
        <f>IF(C1321=1,K!$D$1,IF(C1321=2,K!$D$2,IF(C1321=3,K!$D$3,IF(C1321=4,K!$D$4,IF(C1321=5,K!$D$5,IF(C1321=6,K!$D$6,IF(C1321=7,K!$D$7,IF(C1321=8,K!$D$8))))))))</f>
        <v>Muud maap.ehit.projektid</v>
      </c>
      <c r="E1321" s="12" t="s">
        <v>294</v>
      </c>
      <c r="F1321" s="18" t="str">
        <f>LOOKUP(E1321,K!$A$1:$B$19)</f>
        <v>Haaslava vald</v>
      </c>
      <c r="G1321" s="16" t="str">
        <f t="shared" si="106"/>
        <v>PP-1393</v>
      </c>
      <c r="H1321" s="12" t="s">
        <v>11</v>
      </c>
      <c r="I1321" s="14">
        <v>1393</v>
      </c>
      <c r="J1321" s="1" t="s">
        <v>185</v>
      </c>
      <c r="K1321" s="1"/>
      <c r="L1321" s="91" t="str">
        <f t="shared" si="107"/>
        <v>02</v>
      </c>
    </row>
    <row r="1322" spans="1:12" customFormat="1" ht="12.75" customHeight="1" x14ac:dyDescent="0.2">
      <c r="A1322" s="24" t="str">
        <f t="shared" si="105"/>
        <v>03-</v>
      </c>
      <c r="C1322" s="14">
        <v>5</v>
      </c>
      <c r="D1322" s="71" t="str">
        <f>IF(C1322=1,K!$D$1,IF(C1322=2,K!$D$2,IF(C1322=3,K!$D$3,IF(C1322=4,K!$D$4,IF(C1322=5,K!$D$5,IF(C1322=6,K!$D$6,IF(C1322=7,K!$D$7,IF(C1322=8,K!$D$8))))))))</f>
        <v>Muud maap.ehit.projektid</v>
      </c>
      <c r="E1322" s="12" t="s">
        <v>317</v>
      </c>
      <c r="F1322" s="18" t="str">
        <f>LOOKUP(E1322,K!$A$1:$B$19)</f>
        <v>Kambja vald</v>
      </c>
      <c r="G1322" s="16" t="str">
        <f t="shared" si="106"/>
        <v>PP-1409</v>
      </c>
      <c r="H1322" s="12" t="s">
        <v>11</v>
      </c>
      <c r="I1322" s="14">
        <v>1409</v>
      </c>
      <c r="J1322" s="1" t="s">
        <v>847</v>
      </c>
      <c r="K1322" s="1"/>
      <c r="L1322" s="91" t="str">
        <f t="shared" si="107"/>
        <v>03</v>
      </c>
    </row>
    <row r="1323" spans="1:12" customFormat="1" ht="12.75" customHeight="1" x14ac:dyDescent="0.2">
      <c r="A1323" s="24" t="str">
        <f t="shared" si="105"/>
        <v>17-</v>
      </c>
      <c r="C1323" s="14">
        <v>5</v>
      </c>
      <c r="D1323" s="71" t="str">
        <f>IF(C1323=1,K!$D$1,IF(C1323=2,K!$D$2,IF(C1323=3,K!$D$3,IF(C1323=4,K!$D$4,IF(C1323=5,K!$D$5,IF(C1323=6,K!$D$6,IF(C1323=7,K!$D$7,IF(C1323=8,K!$D$8))))))))</f>
        <v>Muud maap.ehit.projektid</v>
      </c>
      <c r="E1323" s="12" t="s">
        <v>331</v>
      </c>
      <c r="F1323" s="18" t="str">
        <f>LOOKUP(E1323,K!$A$1:$B$19)</f>
        <v xml:space="preserve">Vara vald </v>
      </c>
      <c r="G1323" s="16" t="str">
        <f t="shared" si="106"/>
        <v>PP-1531</v>
      </c>
      <c r="H1323" s="12" t="s">
        <v>11</v>
      </c>
      <c r="I1323" s="14">
        <v>1531</v>
      </c>
      <c r="J1323" s="1" t="s">
        <v>851</v>
      </c>
      <c r="K1323" s="1"/>
      <c r="L1323" s="91" t="str">
        <f t="shared" si="107"/>
        <v>17</v>
      </c>
    </row>
    <row r="1324" spans="1:12" customFormat="1" ht="25.5" customHeight="1" x14ac:dyDescent="0.2">
      <c r="A1324" s="24" t="str">
        <f t="shared" si="105"/>
        <v>03-</v>
      </c>
      <c r="C1324" s="14">
        <v>1</v>
      </c>
      <c r="D1324" s="71" t="str">
        <f>IF(C1324=1,K!$D$1,IF(C1324=2,K!$D$2,IF(C1324=3,K!$D$3,IF(C1324=4,K!$D$4,IF(C1324=5,K!$D$5,IF(C1324=6,K!$D$6,IF(C1324=7,K!$D$7,IF(C1324=8,K!$D$8))))))))</f>
        <v>Maaparandus</v>
      </c>
      <c r="E1324" s="12" t="s">
        <v>317</v>
      </c>
      <c r="F1324" s="18" t="str">
        <f>LOOKUP(E1324,K!$A$1:$B$19)</f>
        <v>Kambja vald</v>
      </c>
      <c r="G1324" s="16" t="str">
        <f t="shared" si="106"/>
        <v>PP-35</v>
      </c>
      <c r="H1324" s="12" t="s">
        <v>11</v>
      </c>
      <c r="I1324" s="14">
        <v>35</v>
      </c>
      <c r="J1324" s="1" t="s">
        <v>854</v>
      </c>
      <c r="K1324" s="1"/>
      <c r="L1324" s="91" t="str">
        <f t="shared" si="107"/>
        <v>03</v>
      </c>
    </row>
    <row r="1325" spans="1:12" customFormat="1" ht="12.75" customHeight="1" x14ac:dyDescent="0.2">
      <c r="A1325" s="24" t="str">
        <f t="shared" si="105"/>
        <v>12-</v>
      </c>
      <c r="C1325" s="14">
        <v>1</v>
      </c>
      <c r="D1325" s="71" t="str">
        <f>IF(C1325=1,K!$D$1,IF(C1325=2,K!$D$2,IF(C1325=3,K!$D$3,IF(C1325=4,K!$D$4,IF(C1325=5,K!$D$5,IF(C1325=6,K!$D$6,IF(C1325=7,K!$D$7,IF(C1325=8,K!$D$8))))))))</f>
        <v>Maaparandus</v>
      </c>
      <c r="E1325" s="12" t="s">
        <v>326</v>
      </c>
      <c r="F1325" s="18" t="str">
        <f>LOOKUP(E1325,K!$A$1:$B$19)</f>
        <v>Puhja vald</v>
      </c>
      <c r="G1325" s="16" t="str">
        <f t="shared" si="106"/>
        <v>PP-214</v>
      </c>
      <c r="H1325" s="12" t="s">
        <v>11</v>
      </c>
      <c r="I1325" s="14">
        <v>214</v>
      </c>
      <c r="J1325" s="1" t="s">
        <v>857</v>
      </c>
      <c r="K1325" s="1"/>
      <c r="L1325" s="91" t="str">
        <f t="shared" si="107"/>
        <v>12</v>
      </c>
    </row>
    <row r="1326" spans="1:12" customFormat="1" ht="12.75" customHeight="1" x14ac:dyDescent="0.2">
      <c r="A1326" s="24" t="str">
        <f t="shared" si="105"/>
        <v>12-</v>
      </c>
      <c r="C1326" s="14">
        <v>1</v>
      </c>
      <c r="D1326" s="71" t="str">
        <f>IF(C1326=1,K!$D$1,IF(C1326=2,K!$D$2,IF(C1326=3,K!$D$3,IF(C1326=4,K!$D$4,IF(C1326=5,K!$D$5,IF(C1326=6,K!$D$6,IF(C1326=7,K!$D$7,IF(C1326=8,K!$D$8))))))))</f>
        <v>Maaparandus</v>
      </c>
      <c r="E1326" s="12" t="s">
        <v>326</v>
      </c>
      <c r="F1326" s="18" t="str">
        <f>LOOKUP(E1326,K!$A$1:$B$19)</f>
        <v>Puhja vald</v>
      </c>
      <c r="G1326" s="16" t="str">
        <f t="shared" si="106"/>
        <v>PP-215</v>
      </c>
      <c r="H1326" s="12" t="s">
        <v>11</v>
      </c>
      <c r="I1326" s="14">
        <v>215</v>
      </c>
      <c r="J1326" s="46" t="s">
        <v>858</v>
      </c>
      <c r="K1326" s="1" t="s">
        <v>3662</v>
      </c>
      <c r="L1326" s="91" t="str">
        <f t="shared" si="107"/>
        <v>12</v>
      </c>
    </row>
    <row r="1327" spans="1:12" customFormat="1" ht="12.75" customHeight="1" x14ac:dyDescent="0.2">
      <c r="A1327" s="24" t="str">
        <f t="shared" si="105"/>
        <v>12-</v>
      </c>
      <c r="C1327" s="14">
        <v>1</v>
      </c>
      <c r="D1327" s="71" t="str">
        <f>IF(C1327=1,K!$D$1,IF(C1327=2,K!$D$2,IF(C1327=3,K!$D$3,IF(C1327=4,K!$D$4,IF(C1327=5,K!$D$5,IF(C1327=6,K!$D$6,IF(C1327=7,K!$D$7,IF(C1327=8,K!$D$8))))))))</f>
        <v>Maaparandus</v>
      </c>
      <c r="E1327" s="12" t="s">
        <v>326</v>
      </c>
      <c r="F1327" s="18" t="str">
        <f>LOOKUP(E1327,K!$A$1:$B$19)</f>
        <v>Puhja vald</v>
      </c>
      <c r="G1327" s="16" t="str">
        <f t="shared" si="106"/>
        <v>PP-288</v>
      </c>
      <c r="H1327" s="12" t="s">
        <v>11</v>
      </c>
      <c r="I1327" s="14">
        <v>288</v>
      </c>
      <c r="J1327" s="1" t="s">
        <v>859</v>
      </c>
      <c r="K1327" s="1"/>
      <c r="L1327" s="91" t="str">
        <f t="shared" si="107"/>
        <v>12</v>
      </c>
    </row>
    <row r="1328" spans="1:12" customFormat="1" ht="12.75" customHeight="1" x14ac:dyDescent="0.2">
      <c r="A1328" s="24" t="str">
        <f t="shared" si="105"/>
        <v>12-</v>
      </c>
      <c r="C1328" s="14">
        <v>1</v>
      </c>
      <c r="D1328" s="71" t="str">
        <f>IF(C1328=1,K!$D$1,IF(C1328=2,K!$D$2,IF(C1328=3,K!$D$3,IF(C1328=4,K!$D$4,IF(C1328=5,K!$D$5,IF(C1328=6,K!$D$6,IF(C1328=7,K!$D$7,IF(C1328=8,K!$D$8))))))))</f>
        <v>Maaparandus</v>
      </c>
      <c r="E1328" s="12" t="s">
        <v>326</v>
      </c>
      <c r="F1328" s="18" t="str">
        <f>LOOKUP(E1328,K!$A$1:$B$19)</f>
        <v>Puhja vald</v>
      </c>
      <c r="G1328" s="16" t="str">
        <f t="shared" si="106"/>
        <v>PP-343</v>
      </c>
      <c r="H1328" s="12" t="s">
        <v>11</v>
      </c>
      <c r="I1328" s="14">
        <v>343</v>
      </c>
      <c r="J1328" s="1" t="s">
        <v>860</v>
      </c>
      <c r="K1328" s="1"/>
      <c r="L1328" s="91" t="str">
        <f t="shared" si="107"/>
        <v>12</v>
      </c>
    </row>
    <row r="1329" spans="1:16" customFormat="1" ht="25.5" customHeight="1" x14ac:dyDescent="0.2">
      <c r="A1329" s="24" t="str">
        <f t="shared" si="105"/>
        <v>12-</v>
      </c>
      <c r="C1329" s="14">
        <v>1</v>
      </c>
      <c r="D1329" s="71" t="str">
        <f>IF(C1329=1,K!$D$1,IF(C1329=2,K!$D$2,IF(C1329=3,K!$D$3,IF(C1329=4,K!$D$4,IF(C1329=5,K!$D$5,IF(C1329=6,K!$D$6,IF(C1329=7,K!$D$7,IF(C1329=8,K!$D$8))))))))</f>
        <v>Maaparandus</v>
      </c>
      <c r="E1329" s="12" t="s">
        <v>326</v>
      </c>
      <c r="F1329" s="18" t="str">
        <f>LOOKUP(E1329,K!$A$1:$B$19)</f>
        <v>Puhja vald</v>
      </c>
      <c r="G1329" s="16" t="str">
        <f t="shared" si="106"/>
        <v>PP-511</v>
      </c>
      <c r="H1329" s="12" t="s">
        <v>11</v>
      </c>
      <c r="I1329" s="14">
        <v>511</v>
      </c>
      <c r="J1329" s="1" t="s">
        <v>862</v>
      </c>
      <c r="K1329" s="1"/>
      <c r="L1329" s="91" t="str">
        <f t="shared" si="107"/>
        <v>12</v>
      </c>
    </row>
    <row r="1330" spans="1:16" customFormat="1" ht="38.25" customHeight="1" x14ac:dyDescent="0.2">
      <c r="A1330" s="24" t="str">
        <f t="shared" si="105"/>
        <v>12-</v>
      </c>
      <c r="C1330" s="14">
        <v>1</v>
      </c>
      <c r="D1330" s="71" t="str">
        <f>IF(C1330=1,K!$D$1,IF(C1330=2,K!$D$2,IF(C1330=3,K!$D$3,IF(C1330=4,K!$D$4,IF(C1330=5,K!$D$5,IF(C1330=6,K!$D$6,IF(C1330=7,K!$D$7,IF(C1330=8,K!$D$8))))))))</f>
        <v>Maaparandus</v>
      </c>
      <c r="E1330" s="12" t="s">
        <v>326</v>
      </c>
      <c r="F1330" s="18" t="str">
        <f>LOOKUP(E1330,K!$A$1:$B$19)</f>
        <v>Puhja vald</v>
      </c>
      <c r="G1330" s="16" t="str">
        <f t="shared" si="106"/>
        <v>PP-527</v>
      </c>
      <c r="H1330" s="12" t="s">
        <v>11</v>
      </c>
      <c r="I1330" s="14">
        <v>527</v>
      </c>
      <c r="J1330" s="1" t="s">
        <v>863</v>
      </c>
      <c r="K1330" s="1"/>
      <c r="L1330" s="91" t="str">
        <f t="shared" si="107"/>
        <v>12</v>
      </c>
    </row>
    <row r="1331" spans="1:16" customFormat="1" ht="12.75" customHeight="1" x14ac:dyDescent="0.2">
      <c r="A1331" s="24" t="str">
        <f t="shared" si="105"/>
        <v>12-</v>
      </c>
      <c r="C1331" s="14">
        <v>1</v>
      </c>
      <c r="D1331" s="71" t="str">
        <f>IF(C1331=1,K!$D$1,IF(C1331=2,K!$D$2,IF(C1331=3,K!$D$3,IF(C1331=4,K!$D$4,IF(C1331=5,K!$D$5,IF(C1331=6,K!$D$6,IF(C1331=7,K!$D$7,IF(C1331=8,K!$D$8))))))))</f>
        <v>Maaparandus</v>
      </c>
      <c r="E1331" s="12" t="s">
        <v>326</v>
      </c>
      <c r="F1331" s="18" t="str">
        <f>LOOKUP(E1331,K!$A$1:$B$19)</f>
        <v>Puhja vald</v>
      </c>
      <c r="G1331" s="16" t="str">
        <f t="shared" si="106"/>
        <v>PP-556</v>
      </c>
      <c r="H1331" s="12" t="s">
        <v>11</v>
      </c>
      <c r="I1331" s="14">
        <v>556</v>
      </c>
      <c r="J1331" s="1" t="s">
        <v>864</v>
      </c>
      <c r="K1331" s="1"/>
      <c r="L1331" s="91" t="str">
        <f t="shared" si="107"/>
        <v>12</v>
      </c>
    </row>
    <row r="1332" spans="1:16" customFormat="1" ht="12.75" customHeight="1" x14ac:dyDescent="0.2">
      <c r="A1332" s="24" t="str">
        <f t="shared" si="105"/>
        <v>12-</v>
      </c>
      <c r="C1332" s="14">
        <v>1</v>
      </c>
      <c r="D1332" s="71" t="str">
        <f>IF(C1332=1,K!$D$1,IF(C1332=2,K!$D$2,IF(C1332=3,K!$D$3,IF(C1332=4,K!$D$4,IF(C1332=5,K!$D$5,IF(C1332=6,K!$D$6,IF(C1332=7,K!$D$7,IF(C1332=8,K!$D$8))))))))</f>
        <v>Maaparandus</v>
      </c>
      <c r="E1332" s="12" t="s">
        <v>326</v>
      </c>
      <c r="F1332" s="18" t="str">
        <f>LOOKUP(E1332,K!$A$1:$B$19)</f>
        <v>Puhja vald</v>
      </c>
      <c r="G1332" s="16" t="str">
        <f t="shared" si="106"/>
        <v>PP-679</v>
      </c>
      <c r="H1332" s="12" t="s">
        <v>11</v>
      </c>
      <c r="I1332" s="14">
        <v>679</v>
      </c>
      <c r="J1332" s="1" t="s">
        <v>865</v>
      </c>
      <c r="K1332" s="1"/>
      <c r="L1332" s="91" t="str">
        <f t="shared" si="107"/>
        <v>12</v>
      </c>
    </row>
    <row r="1333" spans="1:16" customFormat="1" ht="12.75" customHeight="1" x14ac:dyDescent="0.2">
      <c r="A1333" s="24" t="str">
        <f t="shared" si="105"/>
        <v>12-</v>
      </c>
      <c r="C1333" s="14">
        <v>1</v>
      </c>
      <c r="D1333" s="71" t="str">
        <f>IF(C1333=1,K!$D$1,IF(C1333=2,K!$D$2,IF(C1333=3,K!$D$3,IF(C1333=4,K!$D$4,IF(C1333=5,K!$D$5,IF(C1333=6,K!$D$6,IF(C1333=7,K!$D$7,IF(C1333=8,K!$D$8))))))))</f>
        <v>Maaparandus</v>
      </c>
      <c r="E1333" s="12" t="s">
        <v>326</v>
      </c>
      <c r="F1333" s="18" t="str">
        <f>LOOKUP(E1333,K!$A$1:$B$19)</f>
        <v>Puhja vald</v>
      </c>
      <c r="G1333" s="16" t="str">
        <f t="shared" si="106"/>
        <v>PP-761</v>
      </c>
      <c r="H1333" s="12" t="s">
        <v>11</v>
      </c>
      <c r="I1333" s="14">
        <v>761</v>
      </c>
      <c r="J1333" s="1" t="s">
        <v>866</v>
      </c>
      <c r="K1333" s="1"/>
      <c r="L1333" s="91" t="str">
        <f t="shared" si="107"/>
        <v>12</v>
      </c>
    </row>
    <row r="1334" spans="1:16" customFormat="1" ht="12.75" customHeight="1" x14ac:dyDescent="0.2">
      <c r="A1334" s="24" t="str">
        <f t="shared" si="105"/>
        <v>12-</v>
      </c>
      <c r="C1334" s="14">
        <v>1</v>
      </c>
      <c r="D1334" s="71" t="str">
        <f>IF(C1334=1,K!$D$1,IF(C1334=2,K!$D$2,IF(C1334=3,K!$D$3,IF(C1334=4,K!$D$4,IF(C1334=5,K!$D$5,IF(C1334=6,K!$D$6,IF(C1334=7,K!$D$7,IF(C1334=8,K!$D$8))))))))</f>
        <v>Maaparandus</v>
      </c>
      <c r="E1334" s="12" t="s">
        <v>326</v>
      </c>
      <c r="F1334" s="18" t="str">
        <f>LOOKUP(E1334,K!$A$1:$B$19)</f>
        <v>Puhja vald</v>
      </c>
      <c r="G1334" s="16" t="str">
        <f t="shared" si="106"/>
        <v>PP-773</v>
      </c>
      <c r="H1334" s="12" t="s">
        <v>11</v>
      </c>
      <c r="I1334" s="14">
        <v>773</v>
      </c>
      <c r="J1334" s="1" t="s">
        <v>867</v>
      </c>
      <c r="K1334" s="1"/>
      <c r="L1334" s="91" t="str">
        <f t="shared" si="107"/>
        <v>12</v>
      </c>
    </row>
    <row r="1335" spans="1:16" customFormat="1" ht="12.75" customHeight="1" x14ac:dyDescent="0.2">
      <c r="A1335" s="24" t="str">
        <f t="shared" si="105"/>
        <v>12-</v>
      </c>
      <c r="C1335" s="14">
        <v>1</v>
      </c>
      <c r="D1335" s="71" t="str">
        <f>IF(C1335=1,K!$D$1,IF(C1335=2,K!$D$2,IF(C1335=3,K!$D$3,IF(C1335=4,K!$D$4,IF(C1335=5,K!$D$5,IF(C1335=6,K!$D$6,IF(C1335=7,K!$D$7,IF(C1335=8,K!$D$8))))))))</f>
        <v>Maaparandus</v>
      </c>
      <c r="E1335" s="12" t="s">
        <v>326</v>
      </c>
      <c r="F1335" s="18" t="str">
        <f>LOOKUP(E1335,K!$A$1:$B$19)</f>
        <v>Puhja vald</v>
      </c>
      <c r="G1335" s="16" t="str">
        <f t="shared" si="106"/>
        <v>PP-843</v>
      </c>
      <c r="H1335" s="12" t="s">
        <v>11</v>
      </c>
      <c r="I1335" s="14">
        <v>843</v>
      </c>
      <c r="J1335" s="1" t="s">
        <v>868</v>
      </c>
      <c r="K1335" s="1"/>
      <c r="L1335" s="91" t="str">
        <f t="shared" si="107"/>
        <v>12</v>
      </c>
    </row>
    <row r="1336" spans="1:16" customFormat="1" ht="12.75" customHeight="1" x14ac:dyDescent="0.2">
      <c r="A1336" s="24" t="str">
        <f t="shared" si="105"/>
        <v>12-</v>
      </c>
      <c r="C1336" s="14">
        <v>1</v>
      </c>
      <c r="D1336" s="71" t="str">
        <f>IF(C1336=1,K!$D$1,IF(C1336=2,K!$D$2,IF(C1336=3,K!$D$3,IF(C1336=4,K!$D$4,IF(C1336=5,K!$D$5,IF(C1336=6,K!$D$6,IF(C1336=7,K!$D$7,IF(C1336=8,K!$D$8))))))))</f>
        <v>Maaparandus</v>
      </c>
      <c r="E1336" s="12" t="s">
        <v>326</v>
      </c>
      <c r="F1336" s="18" t="str">
        <f>LOOKUP(E1336,K!$A$1:$B$19)</f>
        <v>Puhja vald</v>
      </c>
      <c r="G1336" s="16" t="str">
        <f t="shared" si="106"/>
        <v>PP-1042</v>
      </c>
      <c r="H1336" s="12" t="s">
        <v>11</v>
      </c>
      <c r="I1336" s="14">
        <v>1042</v>
      </c>
      <c r="J1336" s="1" t="s">
        <v>869</v>
      </c>
      <c r="K1336" s="1"/>
      <c r="L1336" s="91" t="str">
        <f t="shared" si="107"/>
        <v>12</v>
      </c>
      <c r="O1336">
        <v>1</v>
      </c>
    </row>
    <row r="1337" spans="1:16" customFormat="1" ht="12.75" customHeight="1" x14ac:dyDescent="0.2">
      <c r="A1337" s="24" t="str">
        <f t="shared" si="105"/>
        <v>12-</v>
      </c>
      <c r="C1337" s="14">
        <v>4</v>
      </c>
      <c r="D1337" s="71" t="str">
        <f>IF(C1337=1,K!$D$1,IF(C1337=2,K!$D$2,IF(C1337=3,K!$D$3,IF(C1337=4,K!$D$4,IF(C1337=5,K!$D$5,IF(C1337=6,K!$D$6,IF(C1337=7,K!$D$7,IF(C1337=8,K!$D$8))))))))</f>
        <v>Polder</v>
      </c>
      <c r="E1337" s="12" t="s">
        <v>326</v>
      </c>
      <c r="F1337" s="18" t="str">
        <f>LOOKUP(E1337,K!$A$1:$B$19)</f>
        <v>Puhja vald</v>
      </c>
      <c r="G1337" s="16" t="str">
        <f t="shared" si="106"/>
        <v>PP-1635</v>
      </c>
      <c r="H1337" s="12" t="s">
        <v>11</v>
      </c>
      <c r="I1337" s="14">
        <v>1635</v>
      </c>
      <c r="J1337" s="1" t="s">
        <v>870</v>
      </c>
      <c r="K1337" s="160" t="s">
        <v>3954</v>
      </c>
      <c r="L1337" s="91" t="str">
        <f t="shared" si="107"/>
        <v>12</v>
      </c>
    </row>
    <row r="1338" spans="1:16" customFormat="1" ht="12.75" customHeight="1" x14ac:dyDescent="0.2">
      <c r="A1338" s="24" t="str">
        <f t="shared" si="105"/>
        <v>14-</v>
      </c>
      <c r="C1338" s="14">
        <v>1</v>
      </c>
      <c r="D1338" s="71" t="str">
        <f>IF(C1338=1,K!$D$1,IF(C1338=2,K!$D$2,IF(C1338=3,K!$D$3,IF(C1338=4,K!$D$4,IF(C1338=5,K!$D$5,IF(C1338=6,K!$D$6,IF(C1338=7,K!$D$7,IF(C1338=8,K!$D$8))))))))</f>
        <v>Maaparandus</v>
      </c>
      <c r="E1338" s="12" t="s">
        <v>328</v>
      </c>
      <c r="F1338" s="18" t="str">
        <f>LOOKUP(E1338,K!$A$1:$B$19)</f>
        <v>Rõngu vald</v>
      </c>
      <c r="G1338" s="16" t="str">
        <f t="shared" si="106"/>
        <v>PP-17</v>
      </c>
      <c r="H1338" s="12" t="s">
        <v>11</v>
      </c>
      <c r="I1338" s="14">
        <v>17</v>
      </c>
      <c r="J1338" s="1" t="s">
        <v>871</v>
      </c>
      <c r="K1338" s="1"/>
      <c r="L1338" s="91" t="str">
        <f t="shared" si="107"/>
        <v>14</v>
      </c>
    </row>
    <row r="1339" spans="1:16" customFormat="1" ht="12.75" customHeight="1" x14ac:dyDescent="0.2">
      <c r="A1339" s="24" t="str">
        <f t="shared" si="105"/>
        <v>04-</v>
      </c>
      <c r="C1339" s="14">
        <v>1</v>
      </c>
      <c r="D1339" s="71" t="str">
        <f>IF(C1339=1,K!$D$1,IF(C1339=2,K!$D$2,IF(C1339=3,K!$D$3,IF(C1339=4,K!$D$4,IF(C1339=5,K!$D$5,IF(C1339=6,K!$D$6,IF(C1339=7,K!$D$7,IF(C1339=8,K!$D$8))))))))</f>
        <v>Maaparandus</v>
      </c>
      <c r="E1339" s="12" t="s">
        <v>318</v>
      </c>
      <c r="F1339" s="18" t="str">
        <f>LOOKUP(E1339,K!$A$1:$B$19)</f>
        <v>Konguta vald</v>
      </c>
      <c r="G1339" s="16" t="str">
        <f t="shared" si="106"/>
        <v>PP-99</v>
      </c>
      <c r="H1339" s="12" t="s">
        <v>11</v>
      </c>
      <c r="I1339" s="14">
        <v>99</v>
      </c>
      <c r="J1339" s="1" t="s">
        <v>1043</v>
      </c>
      <c r="K1339" s="1"/>
      <c r="L1339" s="91" t="str">
        <f t="shared" si="107"/>
        <v>04</v>
      </c>
    </row>
    <row r="1340" spans="1:16" customFormat="1" ht="12.75" customHeight="1" x14ac:dyDescent="0.2">
      <c r="A1340" s="24" t="str">
        <f t="shared" si="105"/>
        <v>0-</v>
      </c>
      <c r="C1340" s="14">
        <v>1</v>
      </c>
      <c r="D1340" s="71" t="str">
        <f>IF(C1340=1,K!$D$1,IF(C1340=2,K!$D$2,IF(C1340=3,K!$D$3,IF(C1340=4,K!$D$4,IF(C1340=5,K!$D$5,IF(C1340=6,K!$D$6,IF(C1340=7,K!$D$7,IF(C1340=8,K!$D$8))))))))</f>
        <v>Maaparandus</v>
      </c>
      <c r="E1340" s="12" t="s">
        <v>996</v>
      </c>
      <c r="F1340" s="18" t="e">
        <f>LOOKUP(E1340,K!$A$1:$B$19)</f>
        <v>#N/A</v>
      </c>
      <c r="G1340" s="16" t="str">
        <f t="shared" si="106"/>
        <v>PP-228</v>
      </c>
      <c r="H1340" s="12" t="s">
        <v>11</v>
      </c>
      <c r="I1340" s="14">
        <v>228</v>
      </c>
      <c r="J1340" s="1" t="s">
        <v>1044</v>
      </c>
      <c r="K1340" s="1"/>
      <c r="L1340" s="91" t="str">
        <f t="shared" si="107"/>
        <v>0</v>
      </c>
      <c r="P1340" t="s">
        <v>3062</v>
      </c>
    </row>
    <row r="1341" spans="1:16" customFormat="1" ht="12.75" customHeight="1" x14ac:dyDescent="0.2">
      <c r="A1341" s="24" t="str">
        <f t="shared" si="105"/>
        <v>0-</v>
      </c>
      <c r="C1341" s="14">
        <v>1</v>
      </c>
      <c r="D1341" s="71" t="str">
        <f>IF(C1341=1,K!$D$1,IF(C1341=2,K!$D$2,IF(C1341=3,K!$D$3,IF(C1341=4,K!$D$4,IF(C1341=5,K!$D$5,IF(C1341=6,K!$D$6,IF(C1341=7,K!$D$7,IF(C1341=8,K!$D$8))))))))</f>
        <v>Maaparandus</v>
      </c>
      <c r="E1341" s="12" t="s">
        <v>996</v>
      </c>
      <c r="F1341" s="18" t="e">
        <f>LOOKUP(E1341,K!$A$1:$B$19)</f>
        <v>#N/A</v>
      </c>
      <c r="G1341" s="16" t="str">
        <f t="shared" si="106"/>
        <v>PP-287</v>
      </c>
      <c r="H1341" s="12" t="s">
        <v>11</v>
      </c>
      <c r="I1341" s="14">
        <v>287</v>
      </c>
      <c r="J1341" s="1" t="s">
        <v>1045</v>
      </c>
      <c r="K1341" s="1"/>
      <c r="L1341" s="91" t="str">
        <f t="shared" si="107"/>
        <v>0</v>
      </c>
    </row>
    <row r="1342" spans="1:16" customFormat="1" ht="12.75" customHeight="1" x14ac:dyDescent="0.2">
      <c r="A1342" s="24" t="str">
        <f t="shared" si="105"/>
        <v>13-</v>
      </c>
      <c r="C1342" s="14">
        <v>1</v>
      </c>
      <c r="D1342" s="71" t="str">
        <f>IF(C1342=1,K!$D$1,IF(C1342=2,K!$D$2,IF(C1342=3,K!$D$3,IF(C1342=4,K!$D$4,IF(C1342=5,K!$D$5,IF(C1342=6,K!$D$6,IF(C1342=7,K!$D$7,IF(C1342=8,K!$D$8))))))))</f>
        <v>Maaparandus</v>
      </c>
      <c r="E1342" s="12" t="s">
        <v>327</v>
      </c>
      <c r="F1342" s="18" t="str">
        <f>LOOKUP(E1342,K!$A$1:$B$19)</f>
        <v>Rannu vald</v>
      </c>
      <c r="G1342" s="16" t="str">
        <f t="shared" si="106"/>
        <v>PP-261</v>
      </c>
      <c r="H1342" s="12" t="s">
        <v>11</v>
      </c>
      <c r="I1342" s="14">
        <v>261</v>
      </c>
      <c r="J1342" s="1" t="s">
        <v>1046</v>
      </c>
      <c r="K1342" s="1"/>
      <c r="L1342" s="91" t="str">
        <f t="shared" si="107"/>
        <v>13</v>
      </c>
    </row>
    <row r="1343" spans="1:16" customFormat="1" ht="12.75" customHeight="1" x14ac:dyDescent="0.2">
      <c r="A1343" s="24" t="str">
        <f t="shared" si="105"/>
        <v>18-</v>
      </c>
      <c r="C1343" s="14">
        <v>1</v>
      </c>
      <c r="D1343" s="71" t="str">
        <f>IF(C1343=1,K!$D$1,IF(C1343=2,K!$D$2,IF(C1343=3,K!$D$3,IF(C1343=4,K!$D$4,IF(C1343=5,K!$D$5,IF(C1343=6,K!$D$6,IF(C1343=7,K!$D$7,IF(C1343=8,K!$D$8))))))))</f>
        <v>Maaparandus</v>
      </c>
      <c r="E1343" s="12" t="s">
        <v>332</v>
      </c>
      <c r="F1343" s="18" t="str">
        <f>LOOKUP(E1343,K!$A$1:$B$19)</f>
        <v>Võnnu vald</v>
      </c>
      <c r="G1343" s="16" t="str">
        <f t="shared" si="106"/>
        <v>PP-299</v>
      </c>
      <c r="H1343" s="12" t="s">
        <v>11</v>
      </c>
      <c r="I1343" s="14">
        <v>299</v>
      </c>
      <c r="J1343" s="1" t="s">
        <v>1047</v>
      </c>
      <c r="K1343" s="1"/>
      <c r="L1343" s="91" t="str">
        <f t="shared" si="107"/>
        <v>18</v>
      </c>
    </row>
    <row r="1344" spans="1:16" customFormat="1" ht="12.75" customHeight="1" x14ac:dyDescent="0.2">
      <c r="A1344" s="24" t="str">
        <f t="shared" si="105"/>
        <v>0-</v>
      </c>
      <c r="C1344" s="14">
        <v>1</v>
      </c>
      <c r="D1344" s="71" t="str">
        <f>IF(C1344=1,K!$D$1,IF(C1344=2,K!$D$2,IF(C1344=3,K!$D$3,IF(C1344=4,K!$D$4,IF(C1344=5,K!$D$5,IF(C1344=6,K!$D$6,IF(C1344=7,K!$D$7,IF(C1344=8,K!$D$8))))))))</f>
        <v>Maaparandus</v>
      </c>
      <c r="E1344" s="12" t="s">
        <v>996</v>
      </c>
      <c r="F1344" s="18" t="e">
        <f>LOOKUP(E1344,K!$A$1:$B$19)</f>
        <v>#N/A</v>
      </c>
      <c r="G1344" s="16" t="str">
        <f t="shared" si="106"/>
        <v>PP-329</v>
      </c>
      <c r="H1344" s="12" t="s">
        <v>11</v>
      </c>
      <c r="I1344" s="14">
        <v>329</v>
      </c>
      <c r="J1344" s="1" t="s">
        <v>1048</v>
      </c>
      <c r="K1344" s="1"/>
      <c r="L1344" s="91" t="str">
        <f t="shared" si="107"/>
        <v>0</v>
      </c>
    </row>
    <row r="1345" spans="1:16" customFormat="1" ht="12.75" customHeight="1" x14ac:dyDescent="0.2">
      <c r="A1345" s="24" t="str">
        <f t="shared" si="105"/>
        <v>13-</v>
      </c>
      <c r="C1345" s="14">
        <v>1</v>
      </c>
      <c r="D1345" s="71" t="str">
        <f>IF(C1345=1,K!$D$1,IF(C1345=2,K!$D$2,IF(C1345=3,K!$D$3,IF(C1345=4,K!$D$4,IF(C1345=5,K!$D$5,IF(C1345=6,K!$D$6,IF(C1345=7,K!$D$7,IF(C1345=8,K!$D$8))))))))</f>
        <v>Maaparandus</v>
      </c>
      <c r="E1345" s="12" t="s">
        <v>327</v>
      </c>
      <c r="F1345" s="18" t="str">
        <f>LOOKUP(E1345,K!$A$1:$B$19)</f>
        <v>Rannu vald</v>
      </c>
      <c r="G1345" s="16" t="str">
        <f t="shared" si="106"/>
        <v>PP-341</v>
      </c>
      <c r="H1345" s="12" t="s">
        <v>11</v>
      </c>
      <c r="I1345" s="14">
        <v>341</v>
      </c>
      <c r="J1345" s="1" t="s">
        <v>1049</v>
      </c>
      <c r="K1345" s="1"/>
      <c r="L1345" s="91" t="str">
        <f t="shared" si="107"/>
        <v>13</v>
      </c>
      <c r="P1345" t="s">
        <v>2793</v>
      </c>
    </row>
    <row r="1346" spans="1:16" customFormat="1" ht="12.75" customHeight="1" x14ac:dyDescent="0.2">
      <c r="A1346" s="24" t="str">
        <f t="shared" si="105"/>
        <v>13-</v>
      </c>
      <c r="C1346" s="14">
        <v>1</v>
      </c>
      <c r="D1346" s="71" t="str">
        <f>IF(C1346=1,K!$D$1,IF(C1346=2,K!$D$2,IF(C1346=3,K!$D$3,IF(C1346=4,K!$D$4,IF(C1346=5,K!$D$5,IF(C1346=6,K!$D$6,IF(C1346=7,K!$D$7,IF(C1346=8,K!$D$8))))))))</f>
        <v>Maaparandus</v>
      </c>
      <c r="E1346" s="12" t="s">
        <v>327</v>
      </c>
      <c r="F1346" s="18" t="str">
        <f>LOOKUP(E1346,K!$A$1:$B$19)</f>
        <v>Rannu vald</v>
      </c>
      <c r="G1346" s="16" t="str">
        <f t="shared" si="106"/>
        <v>PP-94A</v>
      </c>
      <c r="H1346" s="12" t="s">
        <v>11</v>
      </c>
      <c r="I1346" s="14" t="s">
        <v>28</v>
      </c>
      <c r="J1346" s="1" t="s">
        <v>1050</v>
      </c>
      <c r="K1346" s="1"/>
      <c r="L1346" s="91" t="str">
        <f t="shared" si="107"/>
        <v>13</v>
      </c>
      <c r="O1346">
        <v>1</v>
      </c>
      <c r="P1346" t="s">
        <v>1014</v>
      </c>
    </row>
    <row r="1347" spans="1:16" customFormat="1" ht="12.75" customHeight="1" x14ac:dyDescent="0.2">
      <c r="A1347" s="24" t="str">
        <f t="shared" si="105"/>
        <v>14-</v>
      </c>
      <c r="C1347" s="14">
        <v>4</v>
      </c>
      <c r="D1347" s="71" t="str">
        <f>IF(C1347=1,K!$D$1,IF(C1347=2,K!$D$2,IF(C1347=3,K!$D$3,IF(C1347=4,K!$D$4,IF(C1347=5,K!$D$5,IF(C1347=6,K!$D$6,IF(C1347=7,K!$D$7,IF(C1347=8,K!$D$8))))))))</f>
        <v>Polder</v>
      </c>
      <c r="E1347" s="12" t="s">
        <v>328</v>
      </c>
      <c r="F1347" s="18" t="str">
        <f>LOOKUP(E1347,K!$A$1:$B$19)</f>
        <v>Rõngu vald</v>
      </c>
      <c r="G1347" s="16" t="str">
        <f t="shared" si="106"/>
        <v>PP-413</v>
      </c>
      <c r="H1347" s="12" t="s">
        <v>11</v>
      </c>
      <c r="I1347" s="14">
        <v>413</v>
      </c>
      <c r="J1347" s="1" t="s">
        <v>1051</v>
      </c>
      <c r="K1347" s="160" t="s">
        <v>4652</v>
      </c>
      <c r="L1347" s="91" t="str">
        <f t="shared" si="107"/>
        <v>14</v>
      </c>
      <c r="P1347" t="s">
        <v>2786</v>
      </c>
    </row>
    <row r="1348" spans="1:16" customFormat="1" ht="12.75" customHeight="1" x14ac:dyDescent="0.2">
      <c r="A1348" s="24" t="str">
        <f t="shared" si="105"/>
        <v>14-</v>
      </c>
      <c r="C1348" s="14">
        <v>4</v>
      </c>
      <c r="D1348" s="71" t="str">
        <f>IF(C1348=1,K!$D$1,IF(C1348=2,K!$D$2,IF(C1348=3,K!$D$3,IF(C1348=4,K!$D$4,IF(C1348=5,K!$D$5,IF(C1348=6,K!$D$6,IF(C1348=7,K!$D$7,IF(C1348=8,K!$D$8))))))))</f>
        <v>Polder</v>
      </c>
      <c r="E1348" s="12" t="s">
        <v>328</v>
      </c>
      <c r="F1348" s="18" t="str">
        <f>LOOKUP(E1348,K!$A$1:$B$19)</f>
        <v>Rõngu vald</v>
      </c>
      <c r="G1348" s="16" t="str">
        <f t="shared" si="106"/>
        <v>PP-414</v>
      </c>
      <c r="H1348" s="12" t="s">
        <v>11</v>
      </c>
      <c r="I1348" s="14">
        <v>414</v>
      </c>
      <c r="J1348" s="1" t="s">
        <v>1052</v>
      </c>
      <c r="K1348" s="1" t="s">
        <v>4652</v>
      </c>
      <c r="L1348" s="91" t="str">
        <f t="shared" si="107"/>
        <v>14</v>
      </c>
    </row>
    <row r="1349" spans="1:16" customFormat="1" ht="25.5" customHeight="1" x14ac:dyDescent="0.2">
      <c r="A1349" s="24" t="str">
        <f t="shared" si="105"/>
        <v>14-</v>
      </c>
      <c r="C1349" s="14">
        <v>4</v>
      </c>
      <c r="D1349" s="71" t="str">
        <f>IF(C1349=1,K!$D$1,IF(C1349=2,K!$D$2,IF(C1349=3,K!$D$3,IF(C1349=4,K!$D$4,IF(C1349=5,K!$D$5,IF(C1349=6,K!$D$6,IF(C1349=7,K!$D$7,IF(C1349=8,K!$D$8))))))))</f>
        <v>Polder</v>
      </c>
      <c r="E1349" s="12" t="s">
        <v>328</v>
      </c>
      <c r="F1349" s="18" t="str">
        <f>LOOKUP(E1349,K!$A$1:$B$19)</f>
        <v>Rõngu vald</v>
      </c>
      <c r="G1349" s="16" t="str">
        <f t="shared" si="106"/>
        <v>PP-408</v>
      </c>
      <c r="H1349" s="12" t="s">
        <v>11</v>
      </c>
      <c r="I1349" s="14">
        <v>408</v>
      </c>
      <c r="J1349" s="1" t="s">
        <v>1053</v>
      </c>
      <c r="K1349" s="1" t="s">
        <v>4652</v>
      </c>
      <c r="L1349" s="91" t="str">
        <f t="shared" si="107"/>
        <v>14</v>
      </c>
      <c r="P1349" t="s">
        <v>3155</v>
      </c>
    </row>
    <row r="1350" spans="1:16" customFormat="1" ht="12.75" customHeight="1" x14ac:dyDescent="0.2">
      <c r="A1350" s="24" t="str">
        <f t="shared" si="105"/>
        <v>14-</v>
      </c>
      <c r="C1350" s="14">
        <v>4</v>
      </c>
      <c r="D1350" s="71" t="str">
        <f>IF(C1350=1,K!$D$1,IF(C1350=2,K!$D$2,IF(C1350=3,K!$D$3,IF(C1350=4,K!$D$4,IF(C1350=5,K!$D$5,IF(C1350=6,K!$D$6,IF(C1350=7,K!$D$7,IF(C1350=8,K!$D$8))))))))</f>
        <v>Polder</v>
      </c>
      <c r="E1350" s="12" t="s">
        <v>328</v>
      </c>
      <c r="F1350" s="18" t="str">
        <f>LOOKUP(E1350,K!$A$1:$B$19)</f>
        <v>Rõngu vald</v>
      </c>
      <c r="G1350" s="16" t="str">
        <f t="shared" si="106"/>
        <v>PP-418</v>
      </c>
      <c r="H1350" s="12" t="s">
        <v>11</v>
      </c>
      <c r="I1350" s="14">
        <v>418</v>
      </c>
      <c r="J1350" s="1" t="s">
        <v>1054</v>
      </c>
      <c r="K1350" s="1" t="s">
        <v>4652</v>
      </c>
      <c r="L1350" s="91" t="str">
        <f t="shared" si="107"/>
        <v>14</v>
      </c>
      <c r="P1350">
        <v>8485</v>
      </c>
    </row>
    <row r="1351" spans="1:16" customFormat="1" ht="25.5" customHeight="1" x14ac:dyDescent="0.2">
      <c r="A1351" s="24" t="str">
        <f t="shared" si="105"/>
        <v>14-</v>
      </c>
      <c r="C1351" s="14">
        <v>4</v>
      </c>
      <c r="D1351" s="71" t="str">
        <f>IF(C1351=1,K!$D$1,IF(C1351=2,K!$D$2,IF(C1351=3,K!$D$3,IF(C1351=4,K!$D$4,IF(C1351=5,K!$D$5,IF(C1351=6,K!$D$6,IF(C1351=7,K!$D$7,IF(C1351=8,K!$D$8))))))))</f>
        <v>Polder</v>
      </c>
      <c r="E1351" s="12" t="s">
        <v>328</v>
      </c>
      <c r="F1351" s="18" t="str">
        <f>LOOKUP(E1351,K!$A$1:$B$19)</f>
        <v>Rõngu vald</v>
      </c>
      <c r="G1351" s="16" t="str">
        <f t="shared" si="106"/>
        <v>PP-456</v>
      </c>
      <c r="H1351" s="12" t="s">
        <v>11</v>
      </c>
      <c r="I1351" s="14">
        <v>456</v>
      </c>
      <c r="J1351" s="1" t="s">
        <v>1055</v>
      </c>
      <c r="K1351" s="1" t="s">
        <v>4652</v>
      </c>
      <c r="L1351" s="91" t="str">
        <f t="shared" si="107"/>
        <v>14</v>
      </c>
      <c r="P1351">
        <v>8508</v>
      </c>
    </row>
    <row r="1352" spans="1:16" customFormat="1" ht="12.75" customHeight="1" x14ac:dyDescent="0.2">
      <c r="A1352" s="24" t="str">
        <f t="shared" si="105"/>
        <v>14-</v>
      </c>
      <c r="C1352" s="14">
        <v>4</v>
      </c>
      <c r="D1352" s="71" t="str">
        <f>IF(C1352=1,K!$D$1,IF(C1352=2,K!$D$2,IF(C1352=3,K!$D$3,IF(C1352=4,K!$D$4,IF(C1352=5,K!$D$5,IF(C1352=6,K!$D$6,IF(C1352=7,K!$D$7,IF(C1352=8,K!$D$8))))))))</f>
        <v>Polder</v>
      </c>
      <c r="E1352" s="12" t="s">
        <v>328</v>
      </c>
      <c r="F1352" s="18" t="str">
        <f>LOOKUP(E1352,K!$A$1:$B$19)</f>
        <v>Rõngu vald</v>
      </c>
      <c r="G1352" s="16" t="str">
        <f t="shared" si="106"/>
        <v>PP-417</v>
      </c>
      <c r="H1352" s="12" t="s">
        <v>11</v>
      </c>
      <c r="I1352" s="14">
        <v>417</v>
      </c>
      <c r="J1352" s="1" t="s">
        <v>1056</v>
      </c>
      <c r="K1352" s="1" t="s">
        <v>4652</v>
      </c>
      <c r="L1352" s="91" t="str">
        <f t="shared" si="107"/>
        <v>14</v>
      </c>
    </row>
    <row r="1353" spans="1:16" customFormat="1" ht="12.75" customHeight="1" x14ac:dyDescent="0.2">
      <c r="A1353" s="24" t="str">
        <f t="shared" si="105"/>
        <v>14-</v>
      </c>
      <c r="C1353" s="14">
        <v>4</v>
      </c>
      <c r="D1353" s="71" t="str">
        <f>IF(C1353=1,K!$D$1,IF(C1353=2,K!$D$2,IF(C1353=3,K!$D$3,IF(C1353=4,K!$D$4,IF(C1353=5,K!$D$5,IF(C1353=6,K!$D$6,IF(C1353=7,K!$D$7,IF(C1353=8,K!$D$8))))))))</f>
        <v>Polder</v>
      </c>
      <c r="E1353" s="12" t="s">
        <v>328</v>
      </c>
      <c r="F1353" s="18" t="str">
        <f>LOOKUP(E1353,K!$A$1:$B$19)</f>
        <v>Rõngu vald</v>
      </c>
      <c r="G1353" s="16" t="str">
        <f t="shared" si="106"/>
        <v>PP-521</v>
      </c>
      <c r="H1353" s="12" t="s">
        <v>11</v>
      </c>
      <c r="I1353" s="14">
        <v>521</v>
      </c>
      <c r="J1353" s="1" t="s">
        <v>1057</v>
      </c>
      <c r="K1353" s="1" t="s">
        <v>4652</v>
      </c>
      <c r="L1353" s="91" t="str">
        <f t="shared" si="107"/>
        <v>14</v>
      </c>
      <c r="P1353">
        <v>8512</v>
      </c>
    </row>
    <row r="1354" spans="1:16" customFormat="1" ht="12.75" customHeight="1" x14ac:dyDescent="0.2">
      <c r="A1354" s="24" t="str">
        <f t="shared" si="105"/>
        <v>14-</v>
      </c>
      <c r="C1354" s="14">
        <v>4</v>
      </c>
      <c r="D1354" s="71" t="str">
        <f>IF(C1354=1,K!$D$1,IF(C1354=2,K!$D$2,IF(C1354=3,K!$D$3,IF(C1354=4,K!$D$4,IF(C1354=5,K!$D$5,IF(C1354=6,K!$D$6,IF(C1354=7,K!$D$7,IF(C1354=8,K!$D$8))))))))</f>
        <v>Polder</v>
      </c>
      <c r="E1354" s="12" t="s">
        <v>328</v>
      </c>
      <c r="F1354" s="18" t="str">
        <f>LOOKUP(E1354,K!$A$1:$B$19)</f>
        <v>Rõngu vald</v>
      </c>
      <c r="G1354" s="16" t="str">
        <f t="shared" si="106"/>
        <v>PP-464</v>
      </c>
      <c r="H1354" s="12" t="s">
        <v>11</v>
      </c>
      <c r="I1354" s="14">
        <v>464</v>
      </c>
      <c r="J1354" s="1" t="s">
        <v>1058</v>
      </c>
      <c r="K1354" s="1" t="s">
        <v>4652</v>
      </c>
      <c r="L1354" s="91" t="str">
        <f t="shared" si="107"/>
        <v>14</v>
      </c>
    </row>
    <row r="1355" spans="1:16" customFormat="1" ht="25.5" customHeight="1" x14ac:dyDescent="0.2">
      <c r="A1355" s="24" t="str">
        <f t="shared" si="105"/>
        <v>0-</v>
      </c>
      <c r="C1355" s="14">
        <v>1</v>
      </c>
      <c r="D1355" s="71" t="str">
        <f>IF(C1355=1,K!$D$1,IF(C1355=2,K!$D$2,IF(C1355=3,K!$D$3,IF(C1355=4,K!$D$4,IF(C1355=5,K!$D$5,IF(C1355=6,K!$D$6,IF(C1355=7,K!$D$7,IF(C1355=8,K!$D$8))))))))</f>
        <v>Maaparandus</v>
      </c>
      <c r="E1355" s="12" t="s">
        <v>996</v>
      </c>
      <c r="F1355" s="18" t="e">
        <f>LOOKUP(E1355,K!$A$1:$B$19)</f>
        <v>#N/A</v>
      </c>
      <c r="G1355" s="16" t="str">
        <f t="shared" si="106"/>
        <v>PP-393</v>
      </c>
      <c r="H1355" s="12" t="s">
        <v>11</v>
      </c>
      <c r="I1355" s="14">
        <v>393</v>
      </c>
      <c r="J1355" s="1" t="s">
        <v>1059</v>
      </c>
      <c r="K1355" s="1"/>
      <c r="L1355" s="91" t="str">
        <f t="shared" si="107"/>
        <v>0</v>
      </c>
    </row>
    <row r="1356" spans="1:16" customFormat="1" ht="12.75" customHeight="1" x14ac:dyDescent="0.2">
      <c r="A1356" s="24" t="str">
        <f t="shared" si="105"/>
        <v>13-</v>
      </c>
      <c r="C1356" s="14">
        <v>1</v>
      </c>
      <c r="D1356" s="71" t="str">
        <f>IF(C1356=1,K!$D$1,IF(C1356=2,K!$D$2,IF(C1356=3,K!$D$3,IF(C1356=4,K!$D$4,IF(C1356=5,K!$D$5,IF(C1356=6,K!$D$6,IF(C1356=7,K!$D$7,IF(C1356=8,K!$D$8))))))))</f>
        <v>Maaparandus</v>
      </c>
      <c r="E1356" s="12" t="s">
        <v>327</v>
      </c>
      <c r="F1356" s="18" t="str">
        <f>LOOKUP(E1356,K!$A$1:$B$19)</f>
        <v>Rannu vald</v>
      </c>
      <c r="G1356" s="16" t="str">
        <f t="shared" si="106"/>
        <v>PP-446</v>
      </c>
      <c r="H1356" s="12" t="s">
        <v>11</v>
      </c>
      <c r="I1356" s="14">
        <v>446</v>
      </c>
      <c r="J1356" s="1" t="s">
        <v>1061</v>
      </c>
      <c r="K1356" s="1"/>
      <c r="L1356" s="91" t="str">
        <f t="shared" si="107"/>
        <v>13</v>
      </c>
    </row>
    <row r="1357" spans="1:16" customFormat="1" ht="12.75" customHeight="1" x14ac:dyDescent="0.2">
      <c r="A1357" s="24" t="str">
        <f t="shared" si="105"/>
        <v>13-</v>
      </c>
      <c r="C1357" s="14">
        <v>1</v>
      </c>
      <c r="D1357" s="71" t="str">
        <f>IF(C1357=1,K!$D$1,IF(C1357=2,K!$D$2,IF(C1357=3,K!$D$3,IF(C1357=4,K!$D$4,IF(C1357=5,K!$D$5,IF(C1357=6,K!$D$6,IF(C1357=7,K!$D$7,IF(C1357=8,K!$D$8))))))))</f>
        <v>Maaparandus</v>
      </c>
      <c r="E1357" s="12" t="s">
        <v>327</v>
      </c>
      <c r="F1357" s="18" t="str">
        <f>LOOKUP(E1357,K!$A$1:$B$19)</f>
        <v>Rannu vald</v>
      </c>
      <c r="G1357" s="16" t="str">
        <f t="shared" si="106"/>
        <v>PP-586</v>
      </c>
      <c r="H1357" s="12" t="s">
        <v>11</v>
      </c>
      <c r="I1357" s="14">
        <v>586</v>
      </c>
      <c r="J1357" s="1" t="s">
        <v>1064</v>
      </c>
      <c r="K1357" s="1"/>
      <c r="L1357" s="91" t="str">
        <f t="shared" si="107"/>
        <v>13</v>
      </c>
    </row>
    <row r="1358" spans="1:16" customFormat="1" ht="12.75" customHeight="1" x14ac:dyDescent="0.2">
      <c r="A1358" s="24" t="str">
        <f t="shared" si="105"/>
        <v>13-</v>
      </c>
      <c r="C1358" s="14">
        <v>1</v>
      </c>
      <c r="D1358" s="71" t="str">
        <f>IF(C1358=1,K!$D$1,IF(C1358=2,K!$D$2,IF(C1358=3,K!$D$3,IF(C1358=4,K!$D$4,IF(C1358=5,K!$D$5,IF(C1358=6,K!$D$6,IF(C1358=7,K!$D$7,IF(C1358=8,K!$D$8))))))))</f>
        <v>Maaparandus</v>
      </c>
      <c r="E1358" s="12" t="s">
        <v>327</v>
      </c>
      <c r="F1358" s="18" t="str">
        <f>LOOKUP(E1358,K!$A$1:$B$19)</f>
        <v>Rannu vald</v>
      </c>
      <c r="G1358" s="16" t="str">
        <f t="shared" si="106"/>
        <v>PP-798</v>
      </c>
      <c r="H1358" s="12" t="s">
        <v>11</v>
      </c>
      <c r="I1358" s="14">
        <v>798</v>
      </c>
      <c r="J1358" s="1" t="s">
        <v>696</v>
      </c>
      <c r="K1358" s="1"/>
      <c r="L1358" s="91" t="str">
        <f t="shared" si="107"/>
        <v>13</v>
      </c>
    </row>
    <row r="1359" spans="1:16" customFormat="1" ht="12.75" customHeight="1" x14ac:dyDescent="0.2">
      <c r="A1359" s="24" t="str">
        <f t="shared" ref="A1359:A1422" si="108">CONCATENATE(E1359,"-",B1359)</f>
        <v>13-</v>
      </c>
      <c r="C1359" s="14">
        <v>1</v>
      </c>
      <c r="D1359" s="71" t="str">
        <f>IF(C1359=1,K!$D$1,IF(C1359=2,K!$D$2,IF(C1359=3,K!$D$3,IF(C1359=4,K!$D$4,IF(C1359=5,K!$D$5,IF(C1359=6,K!$D$6,IF(C1359=7,K!$D$7,IF(C1359=8,K!$D$8))))))))</f>
        <v>Maaparandus</v>
      </c>
      <c r="E1359" s="12" t="s">
        <v>327</v>
      </c>
      <c r="F1359" s="18" t="str">
        <f>LOOKUP(E1359,K!$A$1:$B$19)</f>
        <v>Rannu vald</v>
      </c>
      <c r="G1359" s="16" t="str">
        <f t="shared" ref="G1359:G1422" si="109">CONCATENATE(H1359,"-",I1359)</f>
        <v>PP-849</v>
      </c>
      <c r="H1359" s="12" t="s">
        <v>11</v>
      </c>
      <c r="I1359" s="14">
        <v>849</v>
      </c>
      <c r="J1359" s="1" t="s">
        <v>697</v>
      </c>
      <c r="K1359" s="1"/>
      <c r="L1359" s="91" t="str">
        <f t="shared" si="107"/>
        <v>13</v>
      </c>
    </row>
    <row r="1360" spans="1:16" customFormat="1" ht="12.75" customHeight="1" x14ac:dyDescent="0.2">
      <c r="A1360" s="24" t="str">
        <f t="shared" si="108"/>
        <v>13-</v>
      </c>
      <c r="C1360" s="14">
        <v>1</v>
      </c>
      <c r="D1360" s="71" t="str">
        <f>IF(C1360=1,K!$D$1,IF(C1360=2,K!$D$2,IF(C1360=3,K!$D$3,IF(C1360=4,K!$D$4,IF(C1360=5,K!$D$5,IF(C1360=6,K!$D$6,IF(C1360=7,K!$D$7,IF(C1360=8,K!$D$8))))))))</f>
        <v>Maaparandus</v>
      </c>
      <c r="E1360" s="12" t="s">
        <v>327</v>
      </c>
      <c r="F1360" s="18" t="str">
        <f>LOOKUP(E1360,K!$A$1:$B$19)</f>
        <v>Rannu vald</v>
      </c>
      <c r="G1360" s="16" t="str">
        <f t="shared" si="109"/>
        <v>PP-919</v>
      </c>
      <c r="H1360" s="12" t="s">
        <v>11</v>
      </c>
      <c r="I1360" s="14">
        <v>919</v>
      </c>
      <c r="J1360" s="1" t="s">
        <v>698</v>
      </c>
      <c r="K1360" s="1"/>
      <c r="L1360" s="91" t="str">
        <f t="shared" si="107"/>
        <v>13</v>
      </c>
    </row>
    <row r="1361" spans="1:16" customFormat="1" ht="12.75" customHeight="1" x14ac:dyDescent="0.2">
      <c r="A1361" s="24" t="str">
        <f t="shared" si="108"/>
        <v>17-</v>
      </c>
      <c r="C1361" s="14">
        <v>1</v>
      </c>
      <c r="D1361" s="71" t="str">
        <f>IF(C1361=1,K!$D$1,IF(C1361=2,K!$D$2,IF(C1361=3,K!$D$3,IF(C1361=4,K!$D$4,IF(C1361=5,K!$D$5,IF(C1361=6,K!$D$6,IF(C1361=7,K!$D$7,IF(C1361=8,K!$D$8))))))))</f>
        <v>Maaparandus</v>
      </c>
      <c r="E1361" s="12" t="s">
        <v>331</v>
      </c>
      <c r="F1361" s="18" t="str">
        <f>LOOKUP(E1361,K!$A$1:$B$19)</f>
        <v xml:space="preserve">Vara vald </v>
      </c>
      <c r="G1361" s="16" t="str">
        <f t="shared" si="109"/>
        <v>PP-742A</v>
      </c>
      <c r="H1361" s="12" t="s">
        <v>11</v>
      </c>
      <c r="I1361" s="14" t="s">
        <v>30</v>
      </c>
      <c r="J1361" s="1" t="s">
        <v>703</v>
      </c>
      <c r="K1361" s="1"/>
      <c r="L1361" s="91" t="str">
        <f t="shared" si="107"/>
        <v>17</v>
      </c>
    </row>
    <row r="1362" spans="1:16" customFormat="1" ht="12.75" customHeight="1" x14ac:dyDescent="0.2">
      <c r="A1362" s="24" t="str">
        <f t="shared" si="108"/>
        <v>13-</v>
      </c>
      <c r="C1362" s="14">
        <v>5</v>
      </c>
      <c r="D1362" s="71" t="str">
        <f>IF(C1362=1,K!$D$1,IF(C1362=2,K!$D$2,IF(C1362=3,K!$D$3,IF(C1362=4,K!$D$4,IF(C1362=5,K!$D$5,IF(C1362=6,K!$D$6,IF(C1362=7,K!$D$7,IF(C1362=8,K!$D$8))))))))</f>
        <v>Muud maap.ehit.projektid</v>
      </c>
      <c r="E1362" s="12" t="s">
        <v>327</v>
      </c>
      <c r="F1362" s="18" t="str">
        <f>LOOKUP(E1362,K!$A$1:$B$19)</f>
        <v>Rannu vald</v>
      </c>
      <c r="G1362" s="16" t="str">
        <f t="shared" si="109"/>
        <v>PP-1031</v>
      </c>
      <c r="H1362" s="12" t="s">
        <v>11</v>
      </c>
      <c r="I1362" s="14">
        <v>1031</v>
      </c>
      <c r="J1362" s="1" t="s">
        <v>704</v>
      </c>
      <c r="K1362" s="1"/>
      <c r="L1362" s="91" t="str">
        <f t="shared" si="107"/>
        <v>13</v>
      </c>
    </row>
    <row r="1363" spans="1:16" customFormat="1" ht="12.75" customHeight="1" x14ac:dyDescent="0.2">
      <c r="A1363" s="24" t="str">
        <f t="shared" si="108"/>
        <v>18-</v>
      </c>
      <c r="C1363" s="14">
        <v>3</v>
      </c>
      <c r="D1363" s="71" t="str">
        <f>IF(C1363=1,K!$D$1,IF(C1363=2,K!$D$2,IF(C1363=3,K!$D$3,IF(C1363=4,K!$D$4,IF(C1363=5,K!$D$5,IF(C1363=6,K!$D$6,IF(C1363=7,K!$D$7,IF(C1363=8,K!$D$8))))))))</f>
        <v>Vihmutus</v>
      </c>
      <c r="E1363" s="12" t="s">
        <v>332</v>
      </c>
      <c r="F1363" s="18" t="str">
        <f>LOOKUP(E1363,K!$A$1:$B$19)</f>
        <v>Võnnu vald</v>
      </c>
      <c r="G1363" s="16" t="str">
        <f t="shared" si="109"/>
        <v>PP-1070</v>
      </c>
      <c r="H1363" s="12" t="s">
        <v>11</v>
      </c>
      <c r="I1363" s="14">
        <v>1070</v>
      </c>
      <c r="J1363" s="1" t="s">
        <v>705</v>
      </c>
      <c r="K1363" s="1"/>
      <c r="L1363" s="91" t="str">
        <f t="shared" si="107"/>
        <v>18</v>
      </c>
      <c r="P1363" t="s">
        <v>2780</v>
      </c>
    </row>
    <row r="1364" spans="1:16" customFormat="1" ht="12.75" customHeight="1" x14ac:dyDescent="0.2">
      <c r="A1364" s="24" t="str">
        <f t="shared" si="108"/>
        <v>14-</v>
      </c>
      <c r="C1364" s="14">
        <v>3</v>
      </c>
      <c r="D1364" s="71" t="str">
        <f>IF(C1364=1,K!$D$1,IF(C1364=2,K!$D$2,IF(C1364=3,K!$D$3,IF(C1364=4,K!$D$4,IF(C1364=5,K!$D$5,IF(C1364=6,K!$D$6,IF(C1364=7,K!$D$7,IF(C1364=8,K!$D$8))))))))</f>
        <v>Vihmutus</v>
      </c>
      <c r="E1364" s="12" t="s">
        <v>328</v>
      </c>
      <c r="F1364" s="18" t="str">
        <f>LOOKUP(E1364,K!$A$1:$B$19)</f>
        <v>Rõngu vald</v>
      </c>
      <c r="G1364" s="16" t="str">
        <f t="shared" si="109"/>
        <v>PP-1141</v>
      </c>
      <c r="H1364" s="12" t="s">
        <v>11</v>
      </c>
      <c r="I1364" s="14">
        <v>1141</v>
      </c>
      <c r="J1364" s="1" t="s">
        <v>706</v>
      </c>
      <c r="K1364" s="1"/>
      <c r="L1364" s="91" t="str">
        <f t="shared" si="107"/>
        <v>14</v>
      </c>
      <c r="P1364">
        <v>67270</v>
      </c>
    </row>
    <row r="1365" spans="1:16" customFormat="1" ht="12.75" customHeight="1" x14ac:dyDescent="0.2">
      <c r="A1365" s="24" t="str">
        <f t="shared" si="108"/>
        <v>17-</v>
      </c>
      <c r="C1365" s="14">
        <v>3</v>
      </c>
      <c r="D1365" s="71" t="str">
        <f>IF(C1365=1,K!$D$1,IF(C1365=2,K!$D$2,IF(C1365=3,K!$D$3,IF(C1365=4,K!$D$4,IF(C1365=5,K!$D$5,IF(C1365=6,K!$D$6,IF(C1365=7,K!$D$7,IF(C1365=8,K!$D$8))))))))</f>
        <v>Vihmutus</v>
      </c>
      <c r="E1365" s="12" t="s">
        <v>331</v>
      </c>
      <c r="F1365" s="18" t="str">
        <f>LOOKUP(E1365,K!$A$1:$B$19)</f>
        <v xml:space="preserve">Vara vald </v>
      </c>
      <c r="G1365" s="16" t="str">
        <f t="shared" si="109"/>
        <v>PP-1196</v>
      </c>
      <c r="H1365" s="12" t="s">
        <v>11</v>
      </c>
      <c r="I1365" s="14">
        <v>1196</v>
      </c>
      <c r="J1365" s="1" t="s">
        <v>708</v>
      </c>
      <c r="K1365" s="1" t="s">
        <v>4881</v>
      </c>
      <c r="L1365" s="91" t="str">
        <f t="shared" si="107"/>
        <v>17</v>
      </c>
    </row>
    <row r="1366" spans="1:16" customFormat="1" ht="12.75" customHeight="1" x14ac:dyDescent="0.2">
      <c r="A1366" s="24" t="str">
        <f t="shared" si="108"/>
        <v>18-</v>
      </c>
      <c r="C1366" s="14">
        <v>5</v>
      </c>
      <c r="D1366" s="71" t="str">
        <f>IF(C1366=1,K!$D$1,IF(C1366=2,K!$D$2,IF(C1366=3,K!$D$3,IF(C1366=4,K!$D$4,IF(C1366=5,K!$D$5,IF(C1366=6,K!$D$6,IF(C1366=7,K!$D$7,IF(C1366=8,K!$D$8))))))))</f>
        <v>Muud maap.ehit.projektid</v>
      </c>
      <c r="E1366" s="12" t="s">
        <v>332</v>
      </c>
      <c r="F1366" s="18" t="str">
        <f>LOOKUP(E1366,K!$A$1:$B$19)</f>
        <v>Võnnu vald</v>
      </c>
      <c r="G1366" s="16" t="str">
        <f t="shared" si="109"/>
        <v>PP-1364</v>
      </c>
      <c r="H1366" s="12" t="s">
        <v>11</v>
      </c>
      <c r="I1366" s="14">
        <v>1364</v>
      </c>
      <c r="J1366" s="1" t="s">
        <v>712</v>
      </c>
      <c r="K1366" s="1"/>
      <c r="L1366" s="91" t="str">
        <f t="shared" si="107"/>
        <v>18</v>
      </c>
    </row>
    <row r="1367" spans="1:16" customFormat="1" ht="25.5" customHeight="1" x14ac:dyDescent="0.2">
      <c r="A1367" s="24" t="str">
        <f t="shared" si="108"/>
        <v>18-</v>
      </c>
      <c r="C1367" s="14">
        <v>5</v>
      </c>
      <c r="D1367" s="71" t="str">
        <f>IF(C1367=1,K!$D$1,IF(C1367=2,K!$D$2,IF(C1367=3,K!$D$3,IF(C1367=4,K!$D$4,IF(C1367=5,K!$D$5,IF(C1367=6,K!$D$6,IF(C1367=7,K!$D$7,IF(C1367=8,K!$D$8))))))))</f>
        <v>Muud maap.ehit.projektid</v>
      </c>
      <c r="E1367" s="12" t="s">
        <v>332</v>
      </c>
      <c r="F1367" s="18" t="str">
        <f>LOOKUP(E1367,K!$A$1:$B$19)</f>
        <v>Võnnu vald</v>
      </c>
      <c r="G1367" s="16" t="str">
        <f t="shared" si="109"/>
        <v>PP-1408</v>
      </c>
      <c r="H1367" s="12" t="s">
        <v>11</v>
      </c>
      <c r="I1367" s="14">
        <v>1408</v>
      </c>
      <c r="J1367" s="1" t="s">
        <v>713</v>
      </c>
      <c r="K1367" s="1"/>
      <c r="L1367" s="91" t="str">
        <f t="shared" si="107"/>
        <v>18</v>
      </c>
    </row>
    <row r="1368" spans="1:16" customFormat="1" ht="12.75" customHeight="1" x14ac:dyDescent="0.2">
      <c r="A1368" s="24" t="str">
        <f t="shared" si="108"/>
        <v>18-</v>
      </c>
      <c r="C1368" s="14">
        <v>3</v>
      </c>
      <c r="D1368" s="71" t="str">
        <f>IF(C1368=1,K!$D$1,IF(C1368=2,K!$D$2,IF(C1368=3,K!$D$3,IF(C1368=4,K!$D$4,IF(C1368=5,K!$D$5,IF(C1368=6,K!$D$6,IF(C1368=7,K!$D$7,IF(C1368=8,K!$D$8))))))))</f>
        <v>Vihmutus</v>
      </c>
      <c r="E1368" s="12" t="s">
        <v>332</v>
      </c>
      <c r="F1368" s="18" t="str">
        <f>LOOKUP(E1368,K!$A$1:$B$19)</f>
        <v>Võnnu vald</v>
      </c>
      <c r="G1368" s="16" t="str">
        <f t="shared" si="109"/>
        <v>PP-1522</v>
      </c>
      <c r="H1368" s="12" t="s">
        <v>11</v>
      </c>
      <c r="I1368" s="14">
        <v>1522</v>
      </c>
      <c r="J1368" s="1" t="s">
        <v>959</v>
      </c>
      <c r="K1368" s="1"/>
      <c r="L1368" s="91" t="str">
        <f t="shared" si="107"/>
        <v>18</v>
      </c>
      <c r="P1368">
        <v>68285</v>
      </c>
    </row>
    <row r="1369" spans="1:16" customFormat="1" ht="12.75" customHeight="1" x14ac:dyDescent="0.2">
      <c r="A1369" s="24" t="str">
        <f t="shared" si="108"/>
        <v>18-</v>
      </c>
      <c r="C1369" s="14">
        <v>3</v>
      </c>
      <c r="D1369" s="71" t="str">
        <f>IF(C1369=1,K!$D$1,IF(C1369=2,K!$D$2,IF(C1369=3,K!$D$3,IF(C1369=4,K!$D$4,IF(C1369=5,K!$D$5,IF(C1369=6,K!$D$6,IF(C1369=7,K!$D$7,IF(C1369=8,K!$D$8))))))))</f>
        <v>Vihmutus</v>
      </c>
      <c r="E1369" s="12" t="s">
        <v>332</v>
      </c>
      <c r="F1369" s="18" t="str">
        <f>LOOKUP(E1369,K!$A$1:$B$19)</f>
        <v>Võnnu vald</v>
      </c>
      <c r="G1369" s="16" t="str">
        <f t="shared" si="109"/>
        <v>PP-1523</v>
      </c>
      <c r="H1369" s="12" t="s">
        <v>11</v>
      </c>
      <c r="I1369" s="14">
        <v>1523</v>
      </c>
      <c r="J1369" s="1" t="s">
        <v>960</v>
      </c>
      <c r="K1369" s="1"/>
      <c r="L1369" s="91" t="str">
        <f t="shared" si="107"/>
        <v>18</v>
      </c>
    </row>
    <row r="1370" spans="1:16" customFormat="1" ht="12.75" customHeight="1" x14ac:dyDescent="0.2">
      <c r="A1370" s="24" t="str">
        <f t="shared" si="108"/>
        <v>13-</v>
      </c>
      <c r="C1370" s="14">
        <v>5</v>
      </c>
      <c r="D1370" s="71" t="str">
        <f>IF(C1370=1,K!$D$1,IF(C1370=2,K!$D$2,IF(C1370=3,K!$D$3,IF(C1370=4,K!$D$4,IF(C1370=5,K!$D$5,IF(C1370=6,K!$D$6,IF(C1370=7,K!$D$7,IF(C1370=8,K!$D$8))))))))</f>
        <v>Muud maap.ehit.projektid</v>
      </c>
      <c r="E1370" s="12" t="s">
        <v>327</v>
      </c>
      <c r="F1370" s="18" t="str">
        <f>LOOKUP(E1370,K!$A$1:$B$19)</f>
        <v>Rannu vald</v>
      </c>
      <c r="G1370" s="16" t="str">
        <f t="shared" si="109"/>
        <v>PP-1533</v>
      </c>
      <c r="H1370" s="12" t="s">
        <v>11</v>
      </c>
      <c r="I1370" s="14">
        <v>1533</v>
      </c>
      <c r="J1370" s="1" t="s">
        <v>961</v>
      </c>
      <c r="K1370" s="1"/>
      <c r="L1370" s="91" t="str">
        <f t="shared" si="107"/>
        <v>13</v>
      </c>
    </row>
    <row r="1371" spans="1:16" customFormat="1" ht="12.75" customHeight="1" x14ac:dyDescent="0.2">
      <c r="A1371" s="24" t="str">
        <f t="shared" si="108"/>
        <v>18 -</v>
      </c>
      <c r="C1371" s="14">
        <v>3</v>
      </c>
      <c r="D1371" s="71" t="str">
        <f>IF(C1371=1,K!$D$1,IF(C1371=2,K!$D$2,IF(C1371=3,K!$D$3,IF(C1371=4,K!$D$4,IF(C1371=5,K!$D$5,IF(C1371=6,K!$D$6,IF(C1371=7,K!$D$7,IF(C1371=8,K!$D$8))))))))</f>
        <v>Vihmutus</v>
      </c>
      <c r="E1371" s="12" t="s">
        <v>964</v>
      </c>
      <c r="F1371" s="18" t="str">
        <f>LOOKUP(E1371,K!$A$1:$B$19)</f>
        <v>Võnnu vald</v>
      </c>
      <c r="G1371" s="16" t="str">
        <f t="shared" si="109"/>
        <v>PP-1631</v>
      </c>
      <c r="H1371" s="12" t="s">
        <v>11</v>
      </c>
      <c r="I1371" s="14">
        <v>1631</v>
      </c>
      <c r="J1371" s="1" t="s">
        <v>965</v>
      </c>
      <c r="K1371" s="1"/>
      <c r="L1371" s="91" t="str">
        <f t="shared" si="107"/>
        <v xml:space="preserve">18 </v>
      </c>
    </row>
    <row r="1372" spans="1:16" customFormat="1" ht="12.75" customHeight="1" x14ac:dyDescent="0.2">
      <c r="A1372" s="24" t="str">
        <f t="shared" si="108"/>
        <v>18-</v>
      </c>
      <c r="C1372" s="14">
        <v>3</v>
      </c>
      <c r="D1372" s="71" t="str">
        <f>IF(C1372=1,K!$D$1,IF(C1372=2,K!$D$2,IF(C1372=3,K!$D$3,IF(C1372=4,K!$D$4,IF(C1372=5,K!$D$5,IF(C1372=6,K!$D$6,IF(C1372=7,K!$D$7,IF(C1372=8,K!$D$8))))))))</f>
        <v>Vihmutus</v>
      </c>
      <c r="E1372" s="12" t="s">
        <v>332</v>
      </c>
      <c r="F1372" s="18" t="str">
        <f>LOOKUP(E1372,K!$A$1:$B$19)</f>
        <v>Võnnu vald</v>
      </c>
      <c r="G1372" s="16" t="str">
        <f t="shared" si="109"/>
        <v>PP-1632</v>
      </c>
      <c r="H1372" s="12" t="s">
        <v>11</v>
      </c>
      <c r="I1372" s="14">
        <v>1632</v>
      </c>
      <c r="J1372" s="1" t="s">
        <v>966</v>
      </c>
      <c r="K1372" s="1"/>
      <c r="L1372" s="91" t="str">
        <f t="shared" si="107"/>
        <v>18</v>
      </c>
    </row>
    <row r="1373" spans="1:16" customFormat="1" ht="25.5" customHeight="1" x14ac:dyDescent="0.2">
      <c r="A1373" s="24" t="str">
        <f t="shared" si="108"/>
        <v>14-</v>
      </c>
      <c r="C1373" s="14">
        <v>2</v>
      </c>
      <c r="D1373" s="71" t="str">
        <f>IF(C1373=1,K!$D$1,IF(C1373=2,K!$D$2,IF(C1373=3,K!$D$3,IF(C1373=4,K!$D$4,IF(C1373=5,K!$D$5,IF(C1373=6,K!$D$6,IF(C1373=7,K!$D$7,IF(C1373=8,K!$D$8))))))))</f>
        <v xml:space="preserve">Maaparanduse rek </v>
      </c>
      <c r="E1373" s="12" t="s">
        <v>328</v>
      </c>
      <c r="F1373" s="18" t="str">
        <f>LOOKUP(E1373,K!$A$1:$B$19)</f>
        <v>Rõngu vald</v>
      </c>
      <c r="G1373" s="16" t="str">
        <f t="shared" si="109"/>
        <v>PP-1690</v>
      </c>
      <c r="H1373" s="12" t="s">
        <v>11</v>
      </c>
      <c r="I1373" s="14">
        <v>1690</v>
      </c>
      <c r="J1373" s="1" t="s">
        <v>967</v>
      </c>
      <c r="K1373" s="1"/>
      <c r="L1373" s="91" t="str">
        <f t="shared" si="107"/>
        <v>14</v>
      </c>
    </row>
    <row r="1374" spans="1:16" customFormat="1" ht="12.75" customHeight="1" x14ac:dyDescent="0.2">
      <c r="A1374" s="24" t="str">
        <f t="shared" si="108"/>
        <v>13-</v>
      </c>
      <c r="C1374" s="14">
        <v>5</v>
      </c>
      <c r="D1374" s="71" t="str">
        <f>IF(C1374=1,K!$D$1,IF(C1374=2,K!$D$2,IF(C1374=3,K!$D$3,IF(C1374=4,K!$D$4,IF(C1374=5,K!$D$5,IF(C1374=6,K!$D$6,IF(C1374=7,K!$D$7,IF(C1374=8,K!$D$8))))))))</f>
        <v>Muud maap.ehit.projektid</v>
      </c>
      <c r="E1374" s="12" t="s">
        <v>327</v>
      </c>
      <c r="F1374" s="18" t="str">
        <f>LOOKUP(E1374,K!$A$1:$B$19)</f>
        <v>Rannu vald</v>
      </c>
      <c r="G1374" s="16" t="str">
        <f t="shared" si="109"/>
        <v>PP-156</v>
      </c>
      <c r="H1374" s="12" t="s">
        <v>11</v>
      </c>
      <c r="I1374" s="14">
        <v>156</v>
      </c>
      <c r="J1374" s="1" t="s">
        <v>1331</v>
      </c>
      <c r="K1374" s="1"/>
      <c r="L1374" s="91" t="str">
        <f t="shared" si="107"/>
        <v>13</v>
      </c>
      <c r="P1374">
        <v>69177</v>
      </c>
    </row>
    <row r="1375" spans="1:16" customFormat="1" ht="12.75" customHeight="1" x14ac:dyDescent="0.2">
      <c r="A1375" s="24" t="str">
        <f t="shared" si="108"/>
        <v>13-</v>
      </c>
      <c r="C1375" s="14">
        <v>5</v>
      </c>
      <c r="D1375" s="71" t="str">
        <f>IF(C1375=1,K!$D$1,IF(C1375=2,K!$D$2,IF(C1375=3,K!$D$3,IF(C1375=4,K!$D$4,IF(C1375=5,K!$D$5,IF(C1375=6,K!$D$6,IF(C1375=7,K!$D$7,IF(C1375=8,K!$D$8))))))))</f>
        <v>Muud maap.ehit.projektid</v>
      </c>
      <c r="E1375" s="12" t="s">
        <v>327</v>
      </c>
      <c r="F1375" s="18" t="str">
        <f>LOOKUP(E1375,K!$A$1:$B$19)</f>
        <v>Rannu vald</v>
      </c>
      <c r="G1375" s="16" t="str">
        <f t="shared" si="109"/>
        <v>PP-75</v>
      </c>
      <c r="H1375" s="12" t="s">
        <v>11</v>
      </c>
      <c r="I1375" s="14">
        <v>75</v>
      </c>
      <c r="J1375" s="1" t="s">
        <v>1332</v>
      </c>
      <c r="K1375" s="1"/>
      <c r="L1375" s="91" t="str">
        <f t="shared" ref="L1375:L1438" si="110">E1375</f>
        <v>13</v>
      </c>
    </row>
    <row r="1376" spans="1:16" customFormat="1" ht="12.75" customHeight="1" x14ac:dyDescent="0.2">
      <c r="A1376" s="24" t="str">
        <f t="shared" si="108"/>
        <v>13-</v>
      </c>
      <c r="C1376" s="14">
        <v>1</v>
      </c>
      <c r="D1376" s="71" t="str">
        <f>IF(C1376=1,K!$D$1,IF(C1376=2,K!$D$2,IF(C1376=3,K!$D$3,IF(C1376=4,K!$D$4,IF(C1376=5,K!$D$5,IF(C1376=6,K!$D$6,IF(C1376=7,K!$D$7,IF(C1376=8,K!$D$8))))))))</f>
        <v>Maaparandus</v>
      </c>
      <c r="E1376" s="12" t="s">
        <v>327</v>
      </c>
      <c r="F1376" s="18" t="str">
        <f>LOOKUP(E1376,K!$A$1:$B$19)</f>
        <v>Rannu vald</v>
      </c>
      <c r="G1376" s="16" t="str">
        <f t="shared" si="109"/>
        <v>PP-4</v>
      </c>
      <c r="H1376" s="12" t="s">
        <v>11</v>
      </c>
      <c r="I1376" s="14">
        <v>4</v>
      </c>
      <c r="J1376" s="1" t="s">
        <v>1333</v>
      </c>
      <c r="K1376" s="1"/>
      <c r="L1376" s="91" t="str">
        <f t="shared" si="110"/>
        <v>13</v>
      </c>
    </row>
    <row r="1377" spans="1:16" customFormat="1" ht="25.5" customHeight="1" x14ac:dyDescent="0.2">
      <c r="A1377" s="24" t="str">
        <f t="shared" si="108"/>
        <v>13-</v>
      </c>
      <c r="C1377" s="14">
        <v>1</v>
      </c>
      <c r="D1377" s="71" t="str">
        <f>IF(C1377=1,K!$D$1,IF(C1377=2,K!$D$2,IF(C1377=3,K!$D$3,IF(C1377=4,K!$D$4,IF(C1377=5,K!$D$5,IF(C1377=6,K!$D$6,IF(C1377=7,K!$D$7,IF(C1377=8,K!$D$8))))))))</f>
        <v>Maaparandus</v>
      </c>
      <c r="E1377" s="12" t="s">
        <v>327</v>
      </c>
      <c r="F1377" s="18" t="str">
        <f>LOOKUP(E1377,K!$A$1:$B$19)</f>
        <v>Rannu vald</v>
      </c>
      <c r="G1377" s="16" t="str">
        <f t="shared" si="109"/>
        <v>PP-160</v>
      </c>
      <c r="H1377" s="12" t="s">
        <v>11</v>
      </c>
      <c r="I1377" s="14">
        <v>160</v>
      </c>
      <c r="J1377" s="1" t="s">
        <v>1333</v>
      </c>
      <c r="K1377" s="1"/>
      <c r="L1377" s="91" t="str">
        <f t="shared" si="110"/>
        <v>13</v>
      </c>
    </row>
    <row r="1378" spans="1:16" customFormat="1" ht="12.75" customHeight="1" x14ac:dyDescent="0.2">
      <c r="A1378" s="24" t="str">
        <f t="shared" si="108"/>
        <v>13-</v>
      </c>
      <c r="C1378" s="14">
        <v>1</v>
      </c>
      <c r="D1378" s="71" t="str">
        <f>IF(C1378=1,K!$D$1,IF(C1378=2,K!$D$2,IF(C1378=3,K!$D$3,IF(C1378=4,K!$D$4,IF(C1378=5,K!$D$5,IF(C1378=6,K!$D$6,IF(C1378=7,K!$D$7,IF(C1378=8,K!$D$8))))))))</f>
        <v>Maaparandus</v>
      </c>
      <c r="E1378" s="12" t="s">
        <v>327</v>
      </c>
      <c r="F1378" s="18" t="str">
        <f>LOOKUP(E1378,K!$A$1:$B$19)</f>
        <v>Rannu vald</v>
      </c>
      <c r="G1378" s="16" t="str">
        <f t="shared" si="109"/>
        <v>PP-171</v>
      </c>
      <c r="H1378" s="12" t="s">
        <v>11</v>
      </c>
      <c r="I1378" s="14">
        <v>171</v>
      </c>
      <c r="J1378" s="1" t="s">
        <v>1333</v>
      </c>
      <c r="K1378" s="1"/>
      <c r="L1378" s="91" t="str">
        <f t="shared" si="110"/>
        <v>13</v>
      </c>
    </row>
    <row r="1379" spans="1:16" customFormat="1" ht="12.75" customHeight="1" x14ac:dyDescent="0.2">
      <c r="A1379" s="24" t="str">
        <f t="shared" si="108"/>
        <v>13-</v>
      </c>
      <c r="C1379" s="14">
        <v>5</v>
      </c>
      <c r="D1379" s="71" t="str">
        <f>IF(C1379=1,K!$D$1,IF(C1379=2,K!$D$2,IF(C1379=3,K!$D$3,IF(C1379=4,K!$D$4,IF(C1379=5,K!$D$5,IF(C1379=6,K!$D$6,IF(C1379=7,K!$D$7,IF(C1379=8,K!$D$8))))))))</f>
        <v>Muud maap.ehit.projektid</v>
      </c>
      <c r="E1379" s="12" t="s">
        <v>327</v>
      </c>
      <c r="F1379" s="18" t="str">
        <f>LOOKUP(E1379,K!$A$1:$B$19)</f>
        <v>Rannu vald</v>
      </c>
      <c r="G1379" s="16" t="str">
        <f t="shared" si="109"/>
        <v>PP-460</v>
      </c>
      <c r="H1379" s="12" t="s">
        <v>11</v>
      </c>
      <c r="I1379" s="14">
        <v>460</v>
      </c>
      <c r="J1379" s="1" t="s">
        <v>1338</v>
      </c>
      <c r="K1379" s="1"/>
      <c r="L1379" s="91" t="str">
        <f t="shared" si="110"/>
        <v>13</v>
      </c>
    </row>
    <row r="1380" spans="1:16" customFormat="1" ht="12.75" customHeight="1" x14ac:dyDescent="0.2">
      <c r="A1380" s="24" t="str">
        <f t="shared" si="108"/>
        <v>17-</v>
      </c>
      <c r="C1380" s="14">
        <v>1</v>
      </c>
      <c r="D1380" s="71" t="str">
        <f>IF(C1380=1,K!$D$1,IF(C1380=2,K!$D$2,IF(C1380=3,K!$D$3,IF(C1380=4,K!$D$4,IF(C1380=5,K!$D$5,IF(C1380=6,K!$D$6,IF(C1380=7,K!$D$7,IF(C1380=8,K!$D$8))))))))</f>
        <v>Maaparandus</v>
      </c>
      <c r="E1380" s="12" t="s">
        <v>331</v>
      </c>
      <c r="F1380" s="18" t="str">
        <f>LOOKUP(E1380,K!$A$1:$B$19)</f>
        <v xml:space="preserve">Vara vald </v>
      </c>
      <c r="G1380" s="16" t="str">
        <f t="shared" si="109"/>
        <v>PP-558</v>
      </c>
      <c r="H1380" s="12" t="s">
        <v>11</v>
      </c>
      <c r="I1380" s="14">
        <v>558</v>
      </c>
      <c r="J1380" s="1" t="s">
        <v>805</v>
      </c>
      <c r="K1380" s="1"/>
      <c r="L1380" s="91" t="str">
        <f t="shared" si="110"/>
        <v>17</v>
      </c>
    </row>
    <row r="1381" spans="1:16" customFormat="1" ht="12.75" customHeight="1" x14ac:dyDescent="0.2">
      <c r="A1381" s="24" t="str">
        <f t="shared" si="108"/>
        <v>17-</v>
      </c>
      <c r="C1381" s="14">
        <v>1</v>
      </c>
      <c r="D1381" s="71" t="str">
        <f>IF(C1381=1,K!$D$1,IF(C1381=2,K!$D$2,IF(C1381=3,K!$D$3,IF(C1381=4,K!$D$4,IF(C1381=5,K!$D$5,IF(C1381=6,K!$D$6,IF(C1381=7,K!$D$7,IF(C1381=8,K!$D$8))))))))</f>
        <v>Maaparandus</v>
      </c>
      <c r="E1381" s="12" t="s">
        <v>331</v>
      </c>
      <c r="F1381" s="18" t="str">
        <f>LOOKUP(E1381,K!$A$1:$B$19)</f>
        <v xml:space="preserve">Vara vald </v>
      </c>
      <c r="G1381" s="16" t="str">
        <f t="shared" si="109"/>
        <v>PP-637</v>
      </c>
      <c r="H1381" s="12" t="s">
        <v>11</v>
      </c>
      <c r="I1381" s="14">
        <v>637</v>
      </c>
      <c r="J1381" s="1" t="s">
        <v>806</v>
      </c>
      <c r="K1381" s="1" t="s">
        <v>4891</v>
      </c>
      <c r="L1381" s="91" t="str">
        <f t="shared" si="110"/>
        <v>17</v>
      </c>
      <c r="M1381">
        <v>1968</v>
      </c>
      <c r="N1381">
        <v>7</v>
      </c>
    </row>
    <row r="1382" spans="1:16" customFormat="1" ht="12.75" customHeight="1" x14ac:dyDescent="0.2">
      <c r="A1382" s="24" t="str">
        <f t="shared" si="108"/>
        <v>13-</v>
      </c>
      <c r="C1382" s="14">
        <v>5</v>
      </c>
      <c r="D1382" s="71" t="str">
        <f>IF(C1382=1,K!$D$1,IF(C1382=2,K!$D$2,IF(C1382=3,K!$D$3,IF(C1382=4,K!$D$4,IF(C1382=5,K!$D$5,IF(C1382=6,K!$D$6,IF(C1382=7,K!$D$7,IF(C1382=8,K!$D$8))))))))</f>
        <v>Muud maap.ehit.projektid</v>
      </c>
      <c r="E1382" s="12" t="s">
        <v>327</v>
      </c>
      <c r="F1382" s="18" t="str">
        <f>LOOKUP(E1382,K!$A$1:$B$19)</f>
        <v>Rannu vald</v>
      </c>
      <c r="G1382" s="16" t="str">
        <f t="shared" si="109"/>
        <v>PP-756</v>
      </c>
      <c r="H1382" s="12" t="s">
        <v>11</v>
      </c>
      <c r="I1382" s="14">
        <v>756</v>
      </c>
      <c r="J1382" s="1" t="s">
        <v>809</v>
      </c>
      <c r="K1382" s="1"/>
      <c r="L1382" s="91" t="str">
        <f t="shared" si="110"/>
        <v>13</v>
      </c>
      <c r="P1382">
        <v>69388</v>
      </c>
    </row>
    <row r="1383" spans="1:16" customFormat="1" ht="12.75" customHeight="1" x14ac:dyDescent="0.2">
      <c r="A1383" s="24" t="str">
        <f t="shared" si="108"/>
        <v>13-</v>
      </c>
      <c r="C1383" s="14">
        <v>4</v>
      </c>
      <c r="D1383" s="71" t="str">
        <f>IF(C1383=1,K!$D$1,IF(C1383=2,K!$D$2,IF(C1383=3,K!$D$3,IF(C1383=4,K!$D$4,IF(C1383=5,K!$D$5,IF(C1383=6,K!$D$6,IF(C1383=7,K!$D$7,IF(C1383=8,K!$D$8))))))))</f>
        <v>Polder</v>
      </c>
      <c r="E1383" s="12" t="s">
        <v>327</v>
      </c>
      <c r="F1383" s="18" t="str">
        <f>LOOKUP(E1383,K!$A$1:$B$19)</f>
        <v>Rannu vald</v>
      </c>
      <c r="G1383" s="16" t="str">
        <f t="shared" si="109"/>
        <v>PP-824</v>
      </c>
      <c r="H1383" s="12" t="s">
        <v>11</v>
      </c>
      <c r="I1383" s="14">
        <v>824</v>
      </c>
      <c r="J1383" s="1" t="s">
        <v>810</v>
      </c>
      <c r="K1383" s="160" t="s">
        <v>7916</v>
      </c>
      <c r="L1383" s="91" t="str">
        <f t="shared" si="110"/>
        <v>13</v>
      </c>
    </row>
    <row r="1384" spans="1:16" customFormat="1" ht="12.75" customHeight="1" x14ac:dyDescent="0.2">
      <c r="A1384" s="24" t="str">
        <f t="shared" si="108"/>
        <v>13-</v>
      </c>
      <c r="C1384" s="14">
        <v>4</v>
      </c>
      <c r="D1384" s="71" t="str">
        <f>IF(C1384=1,K!$D$1,IF(C1384=2,K!$D$2,IF(C1384=3,K!$D$3,IF(C1384=4,K!$D$4,IF(C1384=5,K!$D$5,IF(C1384=6,K!$D$6,IF(C1384=7,K!$D$7,IF(C1384=8,K!$D$8))))))))</f>
        <v>Polder</v>
      </c>
      <c r="E1384" s="12" t="s">
        <v>327</v>
      </c>
      <c r="F1384" s="18" t="str">
        <f>LOOKUP(E1384,K!$A$1:$B$19)</f>
        <v>Rannu vald</v>
      </c>
      <c r="G1384" s="16" t="str">
        <f t="shared" si="109"/>
        <v>PP-825</v>
      </c>
      <c r="H1384" s="12" t="s">
        <v>11</v>
      </c>
      <c r="I1384" s="14">
        <v>825</v>
      </c>
      <c r="J1384" s="1" t="s">
        <v>811</v>
      </c>
      <c r="K1384" s="1" t="s">
        <v>7916</v>
      </c>
      <c r="L1384" s="91" t="str">
        <f t="shared" si="110"/>
        <v>13</v>
      </c>
      <c r="P1384" t="s">
        <v>3022</v>
      </c>
    </row>
    <row r="1385" spans="1:16" customFormat="1" ht="12.75" customHeight="1" x14ac:dyDescent="0.2">
      <c r="A1385" s="24" t="str">
        <f t="shared" si="108"/>
        <v>13-</v>
      </c>
      <c r="C1385" s="14">
        <v>2</v>
      </c>
      <c r="D1385" s="71" t="str">
        <f>IF(C1385=1,K!$D$1,IF(C1385=2,K!$D$2,IF(C1385=3,K!$D$3,IF(C1385=4,K!$D$4,IF(C1385=5,K!$D$5,IF(C1385=6,K!$D$6,IF(C1385=7,K!$D$7,IF(C1385=8,K!$D$8))))))))</f>
        <v xml:space="preserve">Maaparanduse rek </v>
      </c>
      <c r="E1385" s="12" t="s">
        <v>327</v>
      </c>
      <c r="F1385" s="18" t="str">
        <f>LOOKUP(E1385,K!$A$1:$B$19)</f>
        <v>Rannu vald</v>
      </c>
      <c r="G1385" s="16" t="str">
        <f t="shared" si="109"/>
        <v>PP-826</v>
      </c>
      <c r="H1385" s="12" t="s">
        <v>11</v>
      </c>
      <c r="I1385" s="14">
        <v>826</v>
      </c>
      <c r="J1385" s="1" t="s">
        <v>812</v>
      </c>
      <c r="K1385" s="1"/>
      <c r="L1385" s="91" t="str">
        <f t="shared" si="110"/>
        <v>13</v>
      </c>
    </row>
    <row r="1386" spans="1:16" customFormat="1" ht="12.75" customHeight="1" x14ac:dyDescent="0.2">
      <c r="A1386" s="24" t="str">
        <f t="shared" si="108"/>
        <v>13-</v>
      </c>
      <c r="C1386" s="14">
        <v>4</v>
      </c>
      <c r="D1386" s="71" t="str">
        <f>IF(C1386=1,K!$D$1,IF(C1386=2,K!$D$2,IF(C1386=3,K!$D$3,IF(C1386=4,K!$D$4,IF(C1386=5,K!$D$5,IF(C1386=6,K!$D$6,IF(C1386=7,K!$D$7,IF(C1386=8,K!$D$8))))))))</f>
        <v>Polder</v>
      </c>
      <c r="E1386" s="12" t="s">
        <v>327</v>
      </c>
      <c r="F1386" s="18" t="str">
        <f>LOOKUP(E1386,K!$A$1:$B$19)</f>
        <v>Rannu vald</v>
      </c>
      <c r="G1386" s="16" t="str">
        <f t="shared" si="109"/>
        <v>PP-827</v>
      </c>
      <c r="H1386" s="12" t="s">
        <v>11</v>
      </c>
      <c r="I1386" s="14">
        <v>827</v>
      </c>
      <c r="J1386" s="1" t="s">
        <v>813</v>
      </c>
      <c r="K1386" s="1" t="s">
        <v>7916</v>
      </c>
      <c r="L1386" s="91" t="str">
        <f t="shared" si="110"/>
        <v>13</v>
      </c>
    </row>
    <row r="1387" spans="1:16" customFormat="1" ht="12.75" customHeight="1" x14ac:dyDescent="0.2">
      <c r="A1387" s="24" t="str">
        <f t="shared" si="108"/>
        <v>13-</v>
      </c>
      <c r="C1387" s="14">
        <v>4</v>
      </c>
      <c r="D1387" s="71" t="str">
        <f>IF(C1387=1,K!$D$1,IF(C1387=2,K!$D$2,IF(C1387=3,K!$D$3,IF(C1387=4,K!$D$4,IF(C1387=5,K!$D$5,IF(C1387=6,K!$D$6,IF(C1387=7,K!$D$7,IF(C1387=8,K!$D$8))))))))</f>
        <v>Polder</v>
      </c>
      <c r="E1387" s="12" t="s">
        <v>327</v>
      </c>
      <c r="F1387" s="18" t="str">
        <f>LOOKUP(E1387,K!$A$1:$B$19)</f>
        <v>Rannu vald</v>
      </c>
      <c r="G1387" s="16" t="str">
        <f t="shared" si="109"/>
        <v>PP-828</v>
      </c>
      <c r="H1387" s="12" t="s">
        <v>11</v>
      </c>
      <c r="I1387" s="14">
        <v>828</v>
      </c>
      <c r="J1387" s="1" t="s">
        <v>814</v>
      </c>
      <c r="K1387" s="193" t="s">
        <v>7916</v>
      </c>
      <c r="L1387" s="91" t="str">
        <f t="shared" si="110"/>
        <v>13</v>
      </c>
    </row>
    <row r="1388" spans="1:16" customFormat="1" ht="12.75" customHeight="1" x14ac:dyDescent="0.2">
      <c r="A1388" s="24" t="str">
        <f t="shared" si="108"/>
        <v>13-</v>
      </c>
      <c r="C1388" s="14">
        <v>4</v>
      </c>
      <c r="D1388" s="71" t="str">
        <f>IF(C1388=1,K!$D$1,IF(C1388=2,K!$D$2,IF(C1388=3,K!$D$3,IF(C1388=4,K!$D$4,IF(C1388=5,K!$D$5,IF(C1388=6,K!$D$6,IF(C1388=7,K!$D$7,IF(C1388=8,K!$D$8))))))))</f>
        <v>Polder</v>
      </c>
      <c r="E1388" s="12" t="s">
        <v>327</v>
      </c>
      <c r="F1388" s="18" t="str">
        <f>LOOKUP(E1388,K!$A$1:$B$19)</f>
        <v>Rannu vald</v>
      </c>
      <c r="G1388" s="16" t="str">
        <f t="shared" si="109"/>
        <v>PP-829A</v>
      </c>
      <c r="H1388" s="12" t="s">
        <v>11</v>
      </c>
      <c r="I1388" s="14" t="s">
        <v>230</v>
      </c>
      <c r="J1388" s="1" t="s">
        <v>815</v>
      </c>
      <c r="K1388" s="193" t="s">
        <v>7916</v>
      </c>
      <c r="L1388" s="91" t="str">
        <f t="shared" si="110"/>
        <v>13</v>
      </c>
    </row>
    <row r="1389" spans="1:16" customFormat="1" ht="12.75" customHeight="1" x14ac:dyDescent="0.2">
      <c r="A1389" s="24" t="str">
        <f t="shared" si="108"/>
        <v>13-</v>
      </c>
      <c r="C1389" s="14">
        <v>4</v>
      </c>
      <c r="D1389" s="71" t="str">
        <f>IF(C1389=1,K!$D$1,IF(C1389=2,K!$D$2,IF(C1389=3,K!$D$3,IF(C1389=4,K!$D$4,IF(C1389=5,K!$D$5,IF(C1389=6,K!$D$6,IF(C1389=7,K!$D$7,IF(C1389=8,K!$D$8))))))))</f>
        <v>Polder</v>
      </c>
      <c r="E1389" s="12" t="s">
        <v>327</v>
      </c>
      <c r="F1389" s="18" t="str">
        <f>LOOKUP(E1389,K!$A$1:$B$19)</f>
        <v>Rannu vald</v>
      </c>
      <c r="G1389" s="16" t="str">
        <f t="shared" si="109"/>
        <v>PP-896</v>
      </c>
      <c r="H1389" s="12" t="s">
        <v>11</v>
      </c>
      <c r="I1389" s="14">
        <v>896</v>
      </c>
      <c r="J1389" s="1" t="s">
        <v>816</v>
      </c>
      <c r="K1389" s="193" t="s">
        <v>7916</v>
      </c>
      <c r="L1389" s="91" t="str">
        <f t="shared" si="110"/>
        <v>13</v>
      </c>
    </row>
    <row r="1390" spans="1:16" customFormat="1" ht="12.75" customHeight="1" x14ac:dyDescent="0.2">
      <c r="A1390" s="24" t="str">
        <f t="shared" si="108"/>
        <v>13-</v>
      </c>
      <c r="C1390" s="14">
        <v>4</v>
      </c>
      <c r="D1390" s="71" t="str">
        <f>IF(C1390=1,K!$D$1,IF(C1390=2,K!$D$2,IF(C1390=3,K!$D$3,IF(C1390=4,K!$D$4,IF(C1390=5,K!$D$5,IF(C1390=6,K!$D$6,IF(C1390=7,K!$D$7,IF(C1390=8,K!$D$8))))))))</f>
        <v>Polder</v>
      </c>
      <c r="E1390" s="12" t="s">
        <v>327</v>
      </c>
      <c r="F1390" s="18" t="str">
        <f>LOOKUP(E1390,K!$A$1:$B$19)</f>
        <v>Rannu vald</v>
      </c>
      <c r="G1390" s="16" t="str">
        <f t="shared" si="109"/>
        <v>PP-920</v>
      </c>
      <c r="H1390" s="12" t="s">
        <v>11</v>
      </c>
      <c r="I1390" s="14">
        <v>920</v>
      </c>
      <c r="J1390" s="1" t="s">
        <v>817</v>
      </c>
      <c r="K1390" s="193" t="s">
        <v>7916</v>
      </c>
      <c r="L1390" s="91" t="str">
        <f t="shared" si="110"/>
        <v>13</v>
      </c>
    </row>
    <row r="1391" spans="1:16" customFormat="1" ht="12.75" customHeight="1" x14ac:dyDescent="0.2">
      <c r="A1391" s="24" t="str">
        <f t="shared" si="108"/>
        <v>13-</v>
      </c>
      <c r="C1391" s="14">
        <v>4</v>
      </c>
      <c r="D1391" s="71" t="str">
        <f>IF(C1391=1,K!$D$1,IF(C1391=2,K!$D$2,IF(C1391=3,K!$D$3,IF(C1391=4,K!$D$4,IF(C1391=5,K!$D$5,IF(C1391=6,K!$D$6,IF(C1391=7,K!$D$7,IF(C1391=8,K!$D$8))))))))</f>
        <v>Polder</v>
      </c>
      <c r="E1391" s="12" t="s">
        <v>327</v>
      </c>
      <c r="F1391" s="18" t="str">
        <f>LOOKUP(E1391,K!$A$1:$B$19)</f>
        <v>Rannu vald</v>
      </c>
      <c r="G1391" s="16" t="str">
        <f t="shared" si="109"/>
        <v>PP-920A</v>
      </c>
      <c r="H1391" s="12" t="s">
        <v>11</v>
      </c>
      <c r="I1391" s="14" t="s">
        <v>231</v>
      </c>
      <c r="J1391" s="1" t="s">
        <v>818</v>
      </c>
      <c r="K1391" s="193" t="s">
        <v>7916</v>
      </c>
      <c r="L1391" s="91" t="str">
        <f t="shared" si="110"/>
        <v>13</v>
      </c>
    </row>
    <row r="1392" spans="1:16" customFormat="1" ht="12.75" customHeight="1" x14ac:dyDescent="0.2">
      <c r="A1392" s="24" t="str">
        <f t="shared" si="108"/>
        <v>13-</v>
      </c>
      <c r="C1392" s="14">
        <v>4</v>
      </c>
      <c r="D1392" s="71" t="str">
        <f>IF(C1392=1,K!$D$1,IF(C1392=2,K!$D$2,IF(C1392=3,K!$D$3,IF(C1392=4,K!$D$4,IF(C1392=5,K!$D$5,IF(C1392=6,K!$D$6,IF(C1392=7,K!$D$7,IF(C1392=8,K!$D$8))))))))</f>
        <v>Polder</v>
      </c>
      <c r="E1392" s="12" t="s">
        <v>327</v>
      </c>
      <c r="F1392" s="18" t="str">
        <f>LOOKUP(E1392,K!$A$1:$B$19)</f>
        <v>Rannu vald</v>
      </c>
      <c r="G1392" s="16" t="str">
        <f t="shared" si="109"/>
        <v>PP-921</v>
      </c>
      <c r="H1392" s="12" t="s">
        <v>11</v>
      </c>
      <c r="I1392" s="14">
        <v>921</v>
      </c>
      <c r="J1392" s="1" t="s">
        <v>819</v>
      </c>
      <c r="K1392" s="193" t="s">
        <v>7916</v>
      </c>
      <c r="L1392" s="91" t="str">
        <f t="shared" si="110"/>
        <v>13</v>
      </c>
      <c r="P1392">
        <v>70377</v>
      </c>
    </row>
    <row r="1393" spans="1:17" customFormat="1" ht="12.75" customHeight="1" x14ac:dyDescent="0.2">
      <c r="A1393" s="24" t="str">
        <f t="shared" si="108"/>
        <v>13-</v>
      </c>
      <c r="C1393" s="14">
        <v>5</v>
      </c>
      <c r="D1393" s="71" t="str">
        <f>IF(C1393=1,K!$D$1,IF(C1393=2,K!$D$2,IF(C1393=3,K!$D$3,IF(C1393=4,K!$D$4,IF(C1393=5,K!$D$5,IF(C1393=6,K!$D$6,IF(C1393=7,K!$D$7,IF(C1393=8,K!$D$8))))))))</f>
        <v>Muud maap.ehit.projektid</v>
      </c>
      <c r="E1393" s="12" t="s">
        <v>327</v>
      </c>
      <c r="F1393" s="18" t="str">
        <f>LOOKUP(E1393,K!$A$1:$B$19)</f>
        <v>Rannu vald</v>
      </c>
      <c r="G1393" s="16" t="str">
        <f t="shared" si="109"/>
        <v>PP-938</v>
      </c>
      <c r="H1393" s="12" t="s">
        <v>11</v>
      </c>
      <c r="I1393" s="14">
        <v>938</v>
      </c>
      <c r="J1393" s="1" t="s">
        <v>1338</v>
      </c>
      <c r="K1393" s="1"/>
      <c r="L1393" s="91" t="str">
        <f t="shared" si="110"/>
        <v>13</v>
      </c>
      <c r="P1393">
        <v>74336</v>
      </c>
    </row>
    <row r="1394" spans="1:17" customFormat="1" ht="12.75" customHeight="1" x14ac:dyDescent="0.2">
      <c r="A1394" s="24" t="str">
        <f t="shared" si="108"/>
        <v>13-</v>
      </c>
      <c r="C1394" s="14">
        <v>5</v>
      </c>
      <c r="D1394" s="71" t="str">
        <f>IF(C1394=1,K!$D$1,IF(C1394=2,K!$D$2,IF(C1394=3,K!$D$3,IF(C1394=4,K!$D$4,IF(C1394=5,K!$D$5,IF(C1394=6,K!$D$6,IF(C1394=7,K!$D$7,IF(C1394=8,K!$D$8))))))))</f>
        <v>Muud maap.ehit.projektid</v>
      </c>
      <c r="E1394" s="12" t="s">
        <v>327</v>
      </c>
      <c r="F1394" s="18" t="str">
        <f>LOOKUP(E1394,K!$A$1:$B$19)</f>
        <v>Rannu vald</v>
      </c>
      <c r="G1394" s="16" t="str">
        <f t="shared" si="109"/>
        <v>PP-1303</v>
      </c>
      <c r="H1394" s="12" t="s">
        <v>11</v>
      </c>
      <c r="I1394" s="14">
        <v>1303</v>
      </c>
      <c r="J1394" s="1" t="s">
        <v>823</v>
      </c>
      <c r="K1394" s="1"/>
      <c r="L1394" s="91" t="str">
        <f t="shared" si="110"/>
        <v>13</v>
      </c>
    </row>
    <row r="1395" spans="1:17" customFormat="1" ht="12.75" customHeight="1" x14ac:dyDescent="0.2">
      <c r="A1395" s="24" t="str">
        <f t="shared" si="108"/>
        <v>13-</v>
      </c>
      <c r="C1395" s="14">
        <v>5</v>
      </c>
      <c r="D1395" s="71" t="str">
        <f>IF(C1395=1,K!$D$1,IF(C1395=2,K!$D$2,IF(C1395=3,K!$D$3,IF(C1395=4,K!$D$4,IF(C1395=5,K!$D$5,IF(C1395=6,K!$D$6,IF(C1395=7,K!$D$7,IF(C1395=8,K!$D$8))))))))</f>
        <v>Muud maap.ehit.projektid</v>
      </c>
      <c r="E1395" s="12" t="s">
        <v>327</v>
      </c>
      <c r="F1395" s="18" t="str">
        <f>LOOKUP(E1395,K!$A$1:$B$19)</f>
        <v>Rannu vald</v>
      </c>
      <c r="G1395" s="16" t="str">
        <f t="shared" si="109"/>
        <v>PP-1436</v>
      </c>
      <c r="H1395" s="12" t="s">
        <v>11</v>
      </c>
      <c r="I1395" s="14">
        <v>1436</v>
      </c>
      <c r="J1395" s="1" t="s">
        <v>422</v>
      </c>
      <c r="K1395" s="1"/>
      <c r="L1395" s="91" t="str">
        <f t="shared" si="110"/>
        <v>13</v>
      </c>
      <c r="P1395">
        <v>1235781</v>
      </c>
    </row>
    <row r="1396" spans="1:17" customFormat="1" ht="12.75" customHeight="1" x14ac:dyDescent="0.2">
      <c r="A1396" s="24" t="str">
        <f t="shared" si="108"/>
        <v>13-</v>
      </c>
      <c r="C1396" s="14">
        <v>5</v>
      </c>
      <c r="D1396" s="71" t="str">
        <f>IF(C1396=1,K!$D$1,IF(C1396=2,K!$D$2,IF(C1396=3,K!$D$3,IF(C1396=4,K!$D$4,IF(C1396=5,K!$D$5,IF(C1396=6,K!$D$6,IF(C1396=7,K!$D$7,IF(C1396=8,K!$D$8))))))))</f>
        <v>Muud maap.ehit.projektid</v>
      </c>
      <c r="E1396" s="12" t="s">
        <v>327</v>
      </c>
      <c r="F1396" s="18" t="str">
        <f>LOOKUP(E1396,K!$A$1:$B$19)</f>
        <v>Rannu vald</v>
      </c>
      <c r="G1396" s="16" t="str">
        <f t="shared" si="109"/>
        <v>PP-1459</v>
      </c>
      <c r="H1396" s="12" t="s">
        <v>11</v>
      </c>
      <c r="I1396" s="14">
        <v>1459</v>
      </c>
      <c r="J1396" s="1" t="s">
        <v>423</v>
      </c>
      <c r="K1396" s="1"/>
      <c r="L1396" s="91" t="str">
        <f t="shared" si="110"/>
        <v>13</v>
      </c>
      <c r="P1396">
        <v>1235781</v>
      </c>
    </row>
    <row r="1397" spans="1:17" customFormat="1" ht="12.75" customHeight="1" x14ac:dyDescent="0.2">
      <c r="A1397" s="24" t="str">
        <f t="shared" si="108"/>
        <v>13-</v>
      </c>
      <c r="C1397" s="14">
        <v>5</v>
      </c>
      <c r="D1397" s="71" t="str">
        <f>IF(C1397=1,K!$D$1,IF(C1397=2,K!$D$2,IF(C1397=3,K!$D$3,IF(C1397=4,K!$D$4,IF(C1397=5,K!$D$5,IF(C1397=6,K!$D$6,IF(C1397=7,K!$D$7,IF(C1397=8,K!$D$8))))))))</f>
        <v>Muud maap.ehit.projektid</v>
      </c>
      <c r="E1397" s="12" t="s">
        <v>327</v>
      </c>
      <c r="F1397" s="18" t="str">
        <f>LOOKUP(E1397,K!$A$1:$B$19)</f>
        <v>Rannu vald</v>
      </c>
      <c r="G1397" s="16" t="str">
        <f t="shared" si="109"/>
        <v>PP-1460</v>
      </c>
      <c r="H1397" s="12" t="s">
        <v>11</v>
      </c>
      <c r="I1397" s="14">
        <v>1460</v>
      </c>
      <c r="J1397" s="1" t="s">
        <v>424</v>
      </c>
      <c r="K1397" s="1"/>
      <c r="L1397" s="91" t="str">
        <f t="shared" si="110"/>
        <v>13</v>
      </c>
    </row>
    <row r="1398" spans="1:17" customFormat="1" ht="12.75" customHeight="1" x14ac:dyDescent="0.2">
      <c r="A1398" s="24" t="str">
        <f t="shared" si="108"/>
        <v>13-</v>
      </c>
      <c r="C1398" s="14">
        <v>5</v>
      </c>
      <c r="D1398" s="71" t="str">
        <f>IF(C1398=1,K!$D$1,IF(C1398=2,K!$D$2,IF(C1398=3,K!$D$3,IF(C1398=4,K!$D$4,IF(C1398=5,K!$D$5,IF(C1398=6,K!$D$6,IF(C1398=7,K!$D$7,IF(C1398=8,K!$D$8))))))))</f>
        <v>Muud maap.ehit.projektid</v>
      </c>
      <c r="E1398" s="12" t="s">
        <v>327</v>
      </c>
      <c r="F1398" s="18" t="str">
        <f>LOOKUP(E1398,K!$A$1:$B$19)</f>
        <v>Rannu vald</v>
      </c>
      <c r="G1398" s="16" t="str">
        <f t="shared" si="109"/>
        <v>PP-1486</v>
      </c>
      <c r="H1398" s="12" t="s">
        <v>11</v>
      </c>
      <c r="I1398" s="14">
        <v>1486</v>
      </c>
      <c r="J1398" s="1" t="s">
        <v>428</v>
      </c>
      <c r="K1398" s="1"/>
      <c r="L1398" s="91" t="str">
        <f t="shared" si="110"/>
        <v>13</v>
      </c>
      <c r="P1398">
        <v>1235801</v>
      </c>
      <c r="Q1398" t="s">
        <v>2692</v>
      </c>
    </row>
    <row r="1399" spans="1:17" customFormat="1" ht="12.75" customHeight="1" x14ac:dyDescent="0.2">
      <c r="A1399" s="24" t="str">
        <f t="shared" si="108"/>
        <v>13-</v>
      </c>
      <c r="C1399" s="14">
        <v>5</v>
      </c>
      <c r="D1399" s="71" t="str">
        <f>IF(C1399=1,K!$D$1,IF(C1399=2,K!$D$2,IF(C1399=3,K!$D$3,IF(C1399=4,K!$D$4,IF(C1399=5,K!$D$5,IF(C1399=6,K!$D$6,IF(C1399=7,K!$D$7,IF(C1399=8,K!$D$8))))))))</f>
        <v>Muud maap.ehit.projektid</v>
      </c>
      <c r="E1399" s="12" t="s">
        <v>327</v>
      </c>
      <c r="F1399" s="18" t="str">
        <f>LOOKUP(E1399,K!$A$1:$B$19)</f>
        <v>Rannu vald</v>
      </c>
      <c r="G1399" s="16" t="str">
        <f t="shared" si="109"/>
        <v>PP-1656</v>
      </c>
      <c r="H1399" s="12" t="s">
        <v>11</v>
      </c>
      <c r="I1399" s="14">
        <v>1656</v>
      </c>
      <c r="J1399" s="1" t="s">
        <v>429</v>
      </c>
      <c r="K1399" s="1"/>
      <c r="L1399" s="91" t="str">
        <f t="shared" si="110"/>
        <v>13</v>
      </c>
    </row>
    <row r="1400" spans="1:17" customFormat="1" ht="12.75" customHeight="1" x14ac:dyDescent="0.2">
      <c r="A1400" s="24" t="str">
        <f t="shared" si="108"/>
        <v>14-</v>
      </c>
      <c r="C1400" s="14">
        <v>1</v>
      </c>
      <c r="D1400" s="71" t="str">
        <f>IF(C1400=1,K!$D$1,IF(C1400=2,K!$D$2,IF(C1400=3,K!$D$3,IF(C1400=4,K!$D$4,IF(C1400=5,K!$D$5,IF(C1400=6,K!$D$6,IF(C1400=7,K!$D$7,IF(C1400=8,K!$D$8))))))))</f>
        <v>Maaparandus</v>
      </c>
      <c r="E1400" s="12" t="s">
        <v>328</v>
      </c>
      <c r="F1400" s="18" t="str">
        <f>LOOKUP(E1400,K!$A$1:$B$19)</f>
        <v>Rõngu vald</v>
      </c>
      <c r="G1400" s="16" t="str">
        <f t="shared" si="109"/>
        <v>PP-103</v>
      </c>
      <c r="H1400" s="12" t="s">
        <v>11</v>
      </c>
      <c r="I1400" s="14">
        <v>103</v>
      </c>
      <c r="J1400" s="1" t="s">
        <v>431</v>
      </c>
      <c r="K1400" s="1"/>
      <c r="L1400" s="91" t="str">
        <f t="shared" si="110"/>
        <v>14</v>
      </c>
      <c r="O1400">
        <v>1</v>
      </c>
      <c r="P1400" t="s">
        <v>1005</v>
      </c>
    </row>
    <row r="1401" spans="1:17" customFormat="1" ht="12.75" customHeight="1" x14ac:dyDescent="0.2">
      <c r="A1401" s="24" t="str">
        <f t="shared" si="108"/>
        <v>16-</v>
      </c>
      <c r="C1401" s="14">
        <v>5</v>
      </c>
      <c r="D1401" s="71" t="str">
        <f>IF(C1401=1,K!$D$1,IF(C1401=2,K!$D$2,IF(C1401=3,K!$D$3,IF(C1401=4,K!$D$4,IF(C1401=5,K!$D$5,IF(C1401=6,K!$D$6,IF(C1401=7,K!$D$7,IF(C1401=8,K!$D$8))))))))</f>
        <v>Muud maap.ehit.projektid</v>
      </c>
      <c r="E1401" s="12" t="s">
        <v>330</v>
      </c>
      <c r="F1401" s="18" t="str">
        <f>LOOKUP(E1401,K!$A$1:$B$19)</f>
        <v>Tähtvere vald</v>
      </c>
      <c r="G1401" s="16" t="str">
        <f t="shared" si="109"/>
        <v>PP-36</v>
      </c>
      <c r="H1401" s="12" t="s">
        <v>11</v>
      </c>
      <c r="I1401" s="14">
        <v>36</v>
      </c>
      <c r="J1401" s="1" t="s">
        <v>433</v>
      </c>
      <c r="K1401" s="1"/>
      <c r="L1401" s="91" t="str">
        <f t="shared" si="110"/>
        <v>16</v>
      </c>
      <c r="P1401">
        <v>1235851</v>
      </c>
    </row>
    <row r="1402" spans="1:17" customFormat="1" ht="12.75" customHeight="1" x14ac:dyDescent="0.2">
      <c r="A1402" s="24" t="str">
        <f t="shared" si="108"/>
        <v>08-</v>
      </c>
      <c r="C1402" s="14">
        <v>5</v>
      </c>
      <c r="D1402" s="71" t="str">
        <f>IF(C1402=1,K!$D$1,IF(C1402=2,K!$D$2,IF(C1402=3,K!$D$3,IF(C1402=4,K!$D$4,IF(C1402=5,K!$D$5,IF(C1402=6,K!$D$6,IF(C1402=7,K!$D$7,IF(C1402=8,K!$D$8))))))))</f>
        <v>Muud maap.ehit.projektid</v>
      </c>
      <c r="E1402" s="12" t="s">
        <v>322</v>
      </c>
      <c r="F1402" s="18" t="str">
        <f>LOOKUP(E1402,K!$A$1:$B$19)</f>
        <v>Mäksa vald</v>
      </c>
      <c r="G1402" s="16" t="str">
        <f t="shared" si="109"/>
        <v>PP-136</v>
      </c>
      <c r="H1402" s="12" t="s">
        <v>11</v>
      </c>
      <c r="I1402" s="14">
        <v>136</v>
      </c>
      <c r="J1402" s="1" t="s">
        <v>435</v>
      </c>
      <c r="K1402" s="1"/>
      <c r="L1402" s="91" t="str">
        <f t="shared" si="110"/>
        <v>08</v>
      </c>
    </row>
    <row r="1403" spans="1:17" customFormat="1" ht="12.75" customHeight="1" x14ac:dyDescent="0.2">
      <c r="A1403" s="24" t="str">
        <f t="shared" si="108"/>
        <v>12-</v>
      </c>
      <c r="C1403" s="14">
        <v>1</v>
      </c>
      <c r="D1403" s="71" t="str">
        <f>IF(C1403=1,K!$D$1,IF(C1403=2,K!$D$2,IF(C1403=3,K!$D$3,IF(C1403=4,K!$D$4,IF(C1403=5,K!$D$5,IF(C1403=6,K!$D$6,IF(C1403=7,K!$D$7,IF(C1403=8,K!$D$8))))))))</f>
        <v>Maaparandus</v>
      </c>
      <c r="E1403" s="12" t="s">
        <v>326</v>
      </c>
      <c r="F1403" s="18" t="str">
        <f>LOOKUP(E1403,K!$A$1:$B$19)</f>
        <v>Puhja vald</v>
      </c>
      <c r="G1403" s="16" t="str">
        <f t="shared" si="109"/>
        <v>PP-129</v>
      </c>
      <c r="H1403" s="12" t="s">
        <v>11</v>
      </c>
      <c r="I1403" s="14">
        <v>129</v>
      </c>
      <c r="J1403" s="1" t="s">
        <v>436</v>
      </c>
      <c r="K1403" s="1"/>
      <c r="L1403" s="91" t="str">
        <f t="shared" si="110"/>
        <v>12</v>
      </c>
    </row>
    <row r="1404" spans="1:17" customFormat="1" ht="25.5" customHeight="1" x14ac:dyDescent="0.2">
      <c r="A1404" s="24" t="str">
        <f t="shared" si="108"/>
        <v>16-</v>
      </c>
      <c r="C1404" s="14">
        <v>5</v>
      </c>
      <c r="D1404" s="71" t="str">
        <f>IF(C1404=1,K!$D$1,IF(C1404=2,K!$D$2,IF(C1404=3,K!$D$3,IF(C1404=4,K!$D$4,IF(C1404=5,K!$D$5,IF(C1404=6,K!$D$6,IF(C1404=7,K!$D$7,IF(C1404=8,K!$D$8))))))))</f>
        <v>Muud maap.ehit.projektid</v>
      </c>
      <c r="E1404" s="12" t="s">
        <v>330</v>
      </c>
      <c r="F1404" s="18" t="str">
        <f>LOOKUP(E1404,K!$A$1:$B$19)</f>
        <v>Tähtvere vald</v>
      </c>
      <c r="G1404" s="16" t="str">
        <f t="shared" si="109"/>
        <v>PP-178</v>
      </c>
      <c r="H1404" s="12" t="s">
        <v>11</v>
      </c>
      <c r="I1404" s="14">
        <v>178</v>
      </c>
      <c r="J1404" s="1" t="s">
        <v>437</v>
      </c>
      <c r="K1404" s="1"/>
      <c r="L1404" s="91" t="str">
        <f t="shared" si="110"/>
        <v>16</v>
      </c>
      <c r="P1404">
        <v>1235871</v>
      </c>
    </row>
    <row r="1405" spans="1:17" customFormat="1" ht="12.75" customHeight="1" x14ac:dyDescent="0.2">
      <c r="A1405" s="24" t="str">
        <f t="shared" si="108"/>
        <v>16-</v>
      </c>
      <c r="C1405" s="14">
        <v>5</v>
      </c>
      <c r="D1405" s="71" t="str">
        <f>IF(C1405=1,K!$D$1,IF(C1405=2,K!$D$2,IF(C1405=3,K!$D$3,IF(C1405=4,K!$D$4,IF(C1405=5,K!$D$5,IF(C1405=6,K!$D$6,IF(C1405=7,K!$D$7,IF(C1405=8,K!$D$8))))))))</f>
        <v>Muud maap.ehit.projektid</v>
      </c>
      <c r="E1405" s="12" t="s">
        <v>330</v>
      </c>
      <c r="F1405" s="18" t="str">
        <f>LOOKUP(E1405,K!$A$1:$B$19)</f>
        <v>Tähtvere vald</v>
      </c>
      <c r="G1405" s="16" t="str">
        <f t="shared" si="109"/>
        <v>PP-251</v>
      </c>
      <c r="H1405" s="12" t="s">
        <v>11</v>
      </c>
      <c r="I1405" s="14">
        <v>251</v>
      </c>
      <c r="J1405" s="1" t="s">
        <v>438</v>
      </c>
      <c r="K1405" s="1"/>
      <c r="L1405" s="91" t="str">
        <f t="shared" si="110"/>
        <v>16</v>
      </c>
    </row>
    <row r="1406" spans="1:17" customFormat="1" ht="12.75" customHeight="1" x14ac:dyDescent="0.2">
      <c r="A1406" s="24" t="str">
        <f t="shared" si="108"/>
        <v>12-</v>
      </c>
      <c r="C1406" s="14">
        <v>1</v>
      </c>
      <c r="D1406" s="71" t="str">
        <f>IF(C1406=1,K!$D$1,IF(C1406=2,K!$D$2,IF(C1406=3,K!$D$3,IF(C1406=4,K!$D$4,IF(C1406=5,K!$D$5,IF(C1406=6,K!$D$6,IF(C1406=7,K!$D$7,IF(C1406=8,K!$D$8))))))))</f>
        <v>Maaparandus</v>
      </c>
      <c r="E1406" s="12" t="s">
        <v>326</v>
      </c>
      <c r="F1406" s="18" t="str">
        <f>LOOKUP(E1406,K!$A$1:$B$19)</f>
        <v>Puhja vald</v>
      </c>
      <c r="G1406" s="16" t="str">
        <f t="shared" si="109"/>
        <v>PP-252</v>
      </c>
      <c r="H1406" s="12" t="s">
        <v>11</v>
      </c>
      <c r="I1406" s="14">
        <v>252</v>
      </c>
      <c r="J1406" s="1" t="s">
        <v>436</v>
      </c>
      <c r="K1406" s="1"/>
      <c r="L1406" s="91" t="str">
        <f t="shared" si="110"/>
        <v>12</v>
      </c>
      <c r="O1406">
        <v>1</v>
      </c>
      <c r="P1406" t="s">
        <v>975</v>
      </c>
    </row>
    <row r="1407" spans="1:17" customFormat="1" ht="12.75" customHeight="1" x14ac:dyDescent="0.2">
      <c r="A1407" s="24" t="str">
        <f t="shared" si="108"/>
        <v>05-</v>
      </c>
      <c r="C1407" s="14">
        <v>1</v>
      </c>
      <c r="D1407" s="71" t="str">
        <f>IF(C1407=1,K!$D$1,IF(C1407=2,K!$D$2,IF(C1407=3,K!$D$3,IF(C1407=4,K!$D$4,IF(C1407=5,K!$D$5,IF(C1407=6,K!$D$6,IF(C1407=7,K!$D$7,IF(C1407=8,K!$D$8))))))))</f>
        <v>Maaparandus</v>
      </c>
      <c r="E1407" s="12" t="s">
        <v>319</v>
      </c>
      <c r="F1407" s="18" t="str">
        <f>LOOKUP(E1407,K!$A$1:$B$19)</f>
        <v xml:space="preserve">Laeva vald </v>
      </c>
      <c r="G1407" s="16" t="str">
        <f t="shared" si="109"/>
        <v>PP-51</v>
      </c>
      <c r="H1407" s="12" t="s">
        <v>11</v>
      </c>
      <c r="I1407" s="14">
        <v>51</v>
      </c>
      <c r="J1407" s="1" t="s">
        <v>439</v>
      </c>
      <c r="K1407" s="1"/>
      <c r="L1407" s="91" t="str">
        <f t="shared" si="110"/>
        <v>05</v>
      </c>
    </row>
    <row r="1408" spans="1:17" customFormat="1" ht="12.75" customHeight="1" x14ac:dyDescent="0.2">
      <c r="A1408" s="24" t="str">
        <f t="shared" si="108"/>
        <v>05-</v>
      </c>
      <c r="C1408" s="14">
        <v>1</v>
      </c>
      <c r="D1408" s="71" t="str">
        <f>IF(C1408=1,K!$D$1,IF(C1408=2,K!$D$2,IF(C1408=3,K!$D$3,IF(C1408=4,K!$D$4,IF(C1408=5,K!$D$5,IF(C1408=6,K!$D$6,IF(C1408=7,K!$D$7,IF(C1408=8,K!$D$8))))))))</f>
        <v>Maaparandus</v>
      </c>
      <c r="E1408" s="12" t="s">
        <v>319</v>
      </c>
      <c r="F1408" s="18" t="str">
        <f>LOOKUP(E1408,K!$A$1:$B$19)</f>
        <v xml:space="preserve">Laeva vald </v>
      </c>
      <c r="G1408" s="16" t="str">
        <f t="shared" si="109"/>
        <v>PP-70</v>
      </c>
      <c r="H1408" s="12" t="s">
        <v>11</v>
      </c>
      <c r="I1408" s="14">
        <v>70</v>
      </c>
      <c r="J1408" s="1" t="s">
        <v>439</v>
      </c>
      <c r="K1408" s="1"/>
      <c r="L1408" s="91" t="str">
        <f t="shared" si="110"/>
        <v>05</v>
      </c>
    </row>
    <row r="1409" spans="1:18" customFormat="1" ht="25.5" customHeight="1" x14ac:dyDescent="0.2">
      <c r="A1409" s="24" t="str">
        <f t="shared" si="108"/>
        <v>16-3</v>
      </c>
      <c r="B1409">
        <v>3</v>
      </c>
      <c r="C1409" s="14">
        <v>1</v>
      </c>
      <c r="D1409" s="71" t="str">
        <f>IF(C1409=1,K!$D$1,IF(C1409=2,K!$D$2,IF(C1409=3,K!$D$3,IF(C1409=4,K!$D$4,IF(C1409=5,K!$D$5,IF(C1409=6,K!$D$6,IF(C1409=7,K!$D$7,IF(C1409=8,K!$D$8))))))))</f>
        <v>Maaparandus</v>
      </c>
      <c r="E1409" s="12" t="s">
        <v>330</v>
      </c>
      <c r="F1409" s="18" t="str">
        <f>LOOKUP(E1409,K!$A$1:$B$19)</f>
        <v>Tähtvere vald</v>
      </c>
      <c r="G1409" s="16" t="str">
        <f t="shared" si="109"/>
        <v>PP-221</v>
      </c>
      <c r="H1409" s="12" t="s">
        <v>11</v>
      </c>
      <c r="I1409" s="14">
        <v>221</v>
      </c>
      <c r="J1409" s="1" t="s">
        <v>7271</v>
      </c>
      <c r="K1409" s="1" t="s">
        <v>7272</v>
      </c>
      <c r="L1409" s="91" t="str">
        <f t="shared" si="110"/>
        <v>16</v>
      </c>
      <c r="M1409">
        <v>1961</v>
      </c>
      <c r="N1409">
        <v>13</v>
      </c>
      <c r="O1409">
        <v>1</v>
      </c>
      <c r="P1409">
        <v>12035891</v>
      </c>
      <c r="Q1409">
        <v>10</v>
      </c>
      <c r="R1409" t="s">
        <v>976</v>
      </c>
    </row>
    <row r="1410" spans="1:18" customFormat="1" ht="12.75" customHeight="1" x14ac:dyDescent="0.2">
      <c r="A1410" s="24" t="str">
        <f t="shared" si="108"/>
        <v>16-</v>
      </c>
      <c r="C1410" s="14">
        <v>1</v>
      </c>
      <c r="D1410" s="71" t="str">
        <f>IF(C1410=1,K!$D$1,IF(C1410=2,K!$D$2,IF(C1410=3,K!$D$3,IF(C1410=4,K!$D$4,IF(C1410=5,K!$D$5,IF(C1410=6,K!$D$6,IF(C1410=7,K!$D$7,IF(C1410=8,K!$D$8))))))))</f>
        <v>Maaparandus</v>
      </c>
      <c r="E1410" s="12" t="s">
        <v>330</v>
      </c>
      <c r="F1410" s="18" t="str">
        <f>LOOKUP(E1410,K!$A$1:$B$19)</f>
        <v>Tähtvere vald</v>
      </c>
      <c r="G1410" s="16" t="str">
        <f t="shared" si="109"/>
        <v>PP-223</v>
      </c>
      <c r="H1410" s="12" t="s">
        <v>11</v>
      </c>
      <c r="I1410" s="14">
        <v>223</v>
      </c>
      <c r="J1410" s="1" t="s">
        <v>440</v>
      </c>
      <c r="K1410" s="1"/>
      <c r="L1410" s="91" t="str">
        <f t="shared" si="110"/>
        <v>16</v>
      </c>
      <c r="P1410" s="30" t="s">
        <v>3722</v>
      </c>
    </row>
    <row r="1411" spans="1:18" customFormat="1" ht="25.5" customHeight="1" x14ac:dyDescent="0.2">
      <c r="A1411" s="24" t="str">
        <f t="shared" si="108"/>
        <v>16-22</v>
      </c>
      <c r="B1411">
        <v>22</v>
      </c>
      <c r="C1411" s="14">
        <v>1</v>
      </c>
      <c r="D1411" s="71" t="str">
        <f>IF(C1411=1,K!$D$1,IF(C1411=2,K!$D$2,IF(C1411=3,K!$D$3,IF(C1411=4,K!$D$4,IF(C1411=5,K!$D$5,IF(C1411=6,K!$D$6,IF(C1411=7,K!$D$7,IF(C1411=8,K!$D$8))))))))</f>
        <v>Maaparandus</v>
      </c>
      <c r="E1411" s="12" t="s">
        <v>330</v>
      </c>
      <c r="F1411" s="18" t="str">
        <f>LOOKUP(E1411,K!$A$1:$B$19)</f>
        <v>Tähtvere vald</v>
      </c>
      <c r="G1411" s="16" t="str">
        <f t="shared" si="109"/>
        <v>PP-268</v>
      </c>
      <c r="H1411" s="12" t="s">
        <v>11</v>
      </c>
      <c r="I1411" s="14">
        <v>268</v>
      </c>
      <c r="J1411" s="1" t="s">
        <v>441</v>
      </c>
      <c r="K1411" s="160" t="s">
        <v>7397</v>
      </c>
      <c r="L1411" s="91" t="str">
        <f t="shared" si="110"/>
        <v>16</v>
      </c>
      <c r="M1411">
        <v>1961</v>
      </c>
      <c r="N1411">
        <v>13</v>
      </c>
      <c r="P1411" s="148" t="s">
        <v>7398</v>
      </c>
    </row>
    <row r="1412" spans="1:18" customFormat="1" ht="12.75" customHeight="1" x14ac:dyDescent="0.2">
      <c r="A1412" s="24" t="str">
        <f t="shared" si="108"/>
        <v>16-22</v>
      </c>
      <c r="B1412">
        <v>22</v>
      </c>
      <c r="C1412" s="14">
        <v>1</v>
      </c>
      <c r="D1412" s="71" t="str">
        <f>IF(C1412=1,K!$D$1,IF(C1412=2,K!$D$2,IF(C1412=3,K!$D$3,IF(C1412=4,K!$D$4,IF(C1412=5,K!$D$5,IF(C1412=6,K!$D$6,IF(C1412=7,K!$D$7,IF(C1412=8,K!$D$8))))))))</f>
        <v>Maaparandus</v>
      </c>
      <c r="E1412" s="12" t="s">
        <v>330</v>
      </c>
      <c r="F1412" s="18" t="str">
        <f>LOOKUP(E1412,K!$A$1:$B$19)</f>
        <v>Tähtvere vald</v>
      </c>
      <c r="G1412" s="16" t="str">
        <f t="shared" si="109"/>
        <v>PP-269</v>
      </c>
      <c r="H1412" s="12" t="s">
        <v>11</v>
      </c>
      <c r="I1412" s="14">
        <v>269</v>
      </c>
      <c r="J1412" s="1" t="s">
        <v>442</v>
      </c>
      <c r="K1412" s="160" t="s">
        <v>7397</v>
      </c>
      <c r="L1412" s="91" t="str">
        <f t="shared" si="110"/>
        <v>16</v>
      </c>
      <c r="M1412">
        <v>1962</v>
      </c>
      <c r="N1412">
        <v>11</v>
      </c>
      <c r="P1412" s="148" t="s">
        <v>7398</v>
      </c>
    </row>
    <row r="1413" spans="1:18" customFormat="1" ht="25.5" customHeight="1" x14ac:dyDescent="0.2">
      <c r="A1413" s="24" t="str">
        <f t="shared" si="108"/>
        <v>16-</v>
      </c>
      <c r="C1413" s="14">
        <v>1</v>
      </c>
      <c r="D1413" s="71" t="str">
        <f>IF(C1413=1,K!$D$1,IF(C1413=2,K!$D$2,IF(C1413=3,K!$D$3,IF(C1413=4,K!$D$4,IF(C1413=5,K!$D$5,IF(C1413=6,K!$D$6,IF(C1413=7,K!$D$7,IF(C1413=8,K!$D$8))))))))</f>
        <v>Maaparandus</v>
      </c>
      <c r="E1413" s="12" t="s">
        <v>330</v>
      </c>
      <c r="F1413" s="18" t="str">
        <f>LOOKUP(E1413,K!$A$1:$B$19)</f>
        <v>Tähtvere vald</v>
      </c>
      <c r="G1413" s="16" t="str">
        <f t="shared" si="109"/>
        <v>PP-270</v>
      </c>
      <c r="H1413" s="12" t="s">
        <v>11</v>
      </c>
      <c r="I1413" s="14">
        <v>270</v>
      </c>
      <c r="J1413" s="1" t="s">
        <v>443</v>
      </c>
      <c r="K1413" s="1"/>
      <c r="L1413" s="91" t="str">
        <f t="shared" si="110"/>
        <v>16</v>
      </c>
      <c r="P1413">
        <v>7447</v>
      </c>
    </row>
    <row r="1414" spans="1:18" customFormat="1" ht="12.75" customHeight="1" x14ac:dyDescent="0.2">
      <c r="A1414" s="24" t="str">
        <f t="shared" si="108"/>
        <v>12-</v>
      </c>
      <c r="C1414" s="14">
        <v>1</v>
      </c>
      <c r="D1414" s="71" t="str">
        <f>IF(C1414=1,K!$D$1,IF(C1414=2,K!$D$2,IF(C1414=3,K!$D$3,IF(C1414=4,K!$D$4,IF(C1414=5,K!$D$5,IF(C1414=6,K!$D$6,IF(C1414=7,K!$D$7,IF(C1414=8,K!$D$8))))))))</f>
        <v>Maaparandus</v>
      </c>
      <c r="E1414" s="12" t="s">
        <v>326</v>
      </c>
      <c r="F1414" s="18" t="str">
        <f>LOOKUP(E1414,K!$A$1:$B$19)</f>
        <v>Puhja vald</v>
      </c>
      <c r="G1414" s="16" t="str">
        <f t="shared" si="109"/>
        <v>PP-358</v>
      </c>
      <c r="H1414" s="12" t="s">
        <v>11</v>
      </c>
      <c r="I1414" s="14">
        <v>358</v>
      </c>
      <c r="J1414" s="1" t="s">
        <v>444</v>
      </c>
      <c r="K1414" s="1"/>
      <c r="L1414" s="91" t="str">
        <f t="shared" si="110"/>
        <v>12</v>
      </c>
      <c r="P1414" t="s">
        <v>4770</v>
      </c>
    </row>
    <row r="1415" spans="1:18" customFormat="1" ht="12.75" customHeight="1" x14ac:dyDescent="0.2">
      <c r="A1415" s="24" t="str">
        <f t="shared" si="108"/>
        <v>16-23</v>
      </c>
      <c r="B1415">
        <v>23</v>
      </c>
      <c r="C1415" s="14">
        <v>1</v>
      </c>
      <c r="D1415" s="71" t="str">
        <f>IF(C1415=1,K!$D$1,IF(C1415=2,K!$D$2,IF(C1415=3,K!$D$3,IF(C1415=4,K!$D$4,IF(C1415=5,K!$D$5,IF(C1415=6,K!$D$6,IF(C1415=7,K!$D$7,IF(C1415=8,K!$D$8))))))))</f>
        <v>Maaparandus</v>
      </c>
      <c r="E1415" s="12" t="s">
        <v>330</v>
      </c>
      <c r="F1415" s="18" t="str">
        <f>LOOKUP(E1415,K!$A$1:$B$19)</f>
        <v>Tähtvere vald</v>
      </c>
      <c r="G1415" s="16" t="str">
        <f t="shared" si="109"/>
        <v>PP-364</v>
      </c>
      <c r="H1415" s="12" t="s">
        <v>11</v>
      </c>
      <c r="I1415" s="14">
        <v>364</v>
      </c>
      <c r="J1415" s="1" t="s">
        <v>7413</v>
      </c>
      <c r="K1415" s="1" t="s">
        <v>7409</v>
      </c>
      <c r="L1415" s="91" t="str">
        <f t="shared" si="110"/>
        <v>16</v>
      </c>
      <c r="M1415">
        <v>1963</v>
      </c>
      <c r="N1415">
        <v>9</v>
      </c>
      <c r="P1415" t="s">
        <v>7414</v>
      </c>
      <c r="Q1415">
        <v>1</v>
      </c>
      <c r="R1415" t="s">
        <v>7333</v>
      </c>
    </row>
    <row r="1416" spans="1:18" customFormat="1" ht="12.75" customHeight="1" x14ac:dyDescent="0.2">
      <c r="A1416" s="24" t="str">
        <f t="shared" si="108"/>
        <v>16-24</v>
      </c>
      <c r="B1416">
        <v>24</v>
      </c>
      <c r="C1416" s="14">
        <v>1</v>
      </c>
      <c r="D1416" s="71" t="str">
        <f>IF(C1416=1,K!$D$1,IF(C1416=2,K!$D$2,IF(C1416=3,K!$D$3,IF(C1416=4,K!$D$4,IF(C1416=5,K!$D$5,IF(C1416=6,K!$D$6,IF(C1416=7,K!$D$7,IF(C1416=8,K!$D$8))))))))</f>
        <v>Maaparandus</v>
      </c>
      <c r="E1416" s="12" t="s">
        <v>330</v>
      </c>
      <c r="F1416" s="18" t="str">
        <f>LOOKUP(E1416,K!$A$1:$B$19)</f>
        <v>Tähtvere vald</v>
      </c>
      <c r="G1416" s="16" t="str">
        <f t="shared" si="109"/>
        <v>PP-371</v>
      </c>
      <c r="H1416" s="12" t="s">
        <v>11</v>
      </c>
      <c r="I1416" s="14">
        <v>371</v>
      </c>
      <c r="J1416" s="1" t="s">
        <v>7418</v>
      </c>
      <c r="K1416" s="1" t="s">
        <v>7416</v>
      </c>
      <c r="L1416" s="91" t="str">
        <f t="shared" si="110"/>
        <v>16</v>
      </c>
      <c r="M1416">
        <v>1963</v>
      </c>
      <c r="N1416">
        <v>6</v>
      </c>
      <c r="P1416" t="s">
        <v>7414</v>
      </c>
      <c r="Q1416">
        <v>2</v>
      </c>
    </row>
    <row r="1417" spans="1:18" customFormat="1" ht="12.75" customHeight="1" x14ac:dyDescent="0.2">
      <c r="A1417" s="24" t="str">
        <f t="shared" si="108"/>
        <v>16-</v>
      </c>
      <c r="C1417" s="14">
        <v>1</v>
      </c>
      <c r="D1417" s="71" t="str">
        <f>IF(C1417=1,K!$D$1,IF(C1417=2,K!$D$2,IF(C1417=3,K!$D$3,IF(C1417=4,K!$D$4,IF(C1417=5,K!$D$5,IF(C1417=6,K!$D$6,IF(C1417=7,K!$D$7,IF(C1417=8,K!$D$8))))))))</f>
        <v>Maaparandus</v>
      </c>
      <c r="E1417" s="12" t="s">
        <v>330</v>
      </c>
      <c r="F1417" s="18" t="str">
        <f>LOOKUP(E1417,K!$A$1:$B$19)</f>
        <v>Tähtvere vald</v>
      </c>
      <c r="G1417" s="16" t="str">
        <f t="shared" si="109"/>
        <v>PP-371</v>
      </c>
      <c r="H1417" s="12" t="s">
        <v>11</v>
      </c>
      <c r="I1417" s="14">
        <v>371</v>
      </c>
      <c r="J1417" s="1" t="s">
        <v>445</v>
      </c>
      <c r="K1417" s="1"/>
      <c r="L1417" s="91" t="str">
        <f t="shared" si="110"/>
        <v>16</v>
      </c>
    </row>
    <row r="1418" spans="1:18" customFormat="1" ht="12.75" customHeight="1" x14ac:dyDescent="0.2">
      <c r="A1418" s="24" t="str">
        <f t="shared" si="108"/>
        <v>13-</v>
      </c>
      <c r="C1418" s="14">
        <v>1</v>
      </c>
      <c r="D1418" s="71" t="str">
        <f>IF(C1418=1,K!$D$1,IF(C1418=2,K!$D$2,IF(C1418=3,K!$D$3,IF(C1418=4,K!$D$4,IF(C1418=5,K!$D$5,IF(C1418=6,K!$D$6,IF(C1418=7,K!$D$7,IF(C1418=8,K!$D$8))))))))</f>
        <v>Maaparandus</v>
      </c>
      <c r="E1418" s="12" t="s">
        <v>327</v>
      </c>
      <c r="F1418" s="18" t="str">
        <f>LOOKUP(E1418,K!$A$1:$B$19)</f>
        <v>Rannu vald</v>
      </c>
      <c r="G1418" s="16" t="str">
        <f t="shared" si="109"/>
        <v>PP-406</v>
      </c>
      <c r="H1418" s="12" t="s">
        <v>11</v>
      </c>
      <c r="I1418" s="14">
        <v>406</v>
      </c>
      <c r="J1418" s="1" t="s">
        <v>448</v>
      </c>
      <c r="K1418" s="1"/>
      <c r="L1418" s="91" t="str">
        <f t="shared" si="110"/>
        <v>13</v>
      </c>
    </row>
    <row r="1419" spans="1:18" customFormat="1" ht="12.75" customHeight="1" x14ac:dyDescent="0.2">
      <c r="A1419" s="24" t="str">
        <f t="shared" si="108"/>
        <v>16-14</v>
      </c>
      <c r="B1419">
        <v>14</v>
      </c>
      <c r="C1419" s="14">
        <v>1</v>
      </c>
      <c r="D1419" s="71" t="str">
        <f>IF(C1419=1,K!$D$1,IF(C1419=2,K!$D$2,IF(C1419=3,K!$D$3,IF(C1419=4,K!$D$4,IF(C1419=5,K!$D$5,IF(C1419=6,K!$D$6,IF(C1419=7,K!$D$7,IF(C1419=8,K!$D$8))))))))</f>
        <v>Maaparandus</v>
      </c>
      <c r="E1419" s="12" t="s">
        <v>330</v>
      </c>
      <c r="F1419" s="18" t="str">
        <f>LOOKUP(E1419,K!$A$1:$B$19)</f>
        <v>Tähtvere vald</v>
      </c>
      <c r="G1419" s="16" t="str">
        <f t="shared" si="109"/>
        <v>PP-420</v>
      </c>
      <c r="H1419" s="12" t="s">
        <v>11</v>
      </c>
      <c r="I1419" s="14">
        <v>420</v>
      </c>
      <c r="J1419" s="1" t="s">
        <v>7331</v>
      </c>
      <c r="K1419" s="1" t="s">
        <v>7325</v>
      </c>
      <c r="L1419" s="91" t="str">
        <f t="shared" si="110"/>
        <v>16</v>
      </c>
      <c r="M1419">
        <v>1964</v>
      </c>
      <c r="N1419">
        <v>11</v>
      </c>
      <c r="P1419" t="s">
        <v>7326</v>
      </c>
      <c r="Q1419">
        <v>10</v>
      </c>
      <c r="R1419" t="s">
        <v>7332</v>
      </c>
    </row>
    <row r="1420" spans="1:18" customFormat="1" ht="25.5" customHeight="1" x14ac:dyDescent="0.2">
      <c r="A1420" s="24" t="str">
        <f t="shared" si="108"/>
        <v>16-</v>
      </c>
      <c r="C1420" s="14">
        <v>5</v>
      </c>
      <c r="D1420" s="71" t="str">
        <f>IF(C1420=1,K!$D$1,IF(C1420=2,K!$D$2,IF(C1420=3,K!$D$3,IF(C1420=4,K!$D$4,IF(C1420=5,K!$D$5,IF(C1420=6,K!$D$6,IF(C1420=7,K!$D$7,IF(C1420=8,K!$D$8))))))))</f>
        <v>Muud maap.ehit.projektid</v>
      </c>
      <c r="E1420" s="12" t="s">
        <v>330</v>
      </c>
      <c r="F1420" s="18" t="str">
        <f>LOOKUP(E1420,K!$A$1:$B$19)</f>
        <v>Tähtvere vald</v>
      </c>
      <c r="G1420" s="16" t="str">
        <f t="shared" si="109"/>
        <v>PP-452</v>
      </c>
      <c r="H1420" s="12" t="s">
        <v>11</v>
      </c>
      <c r="I1420" s="14">
        <v>452</v>
      </c>
      <c r="J1420" s="1" t="s">
        <v>449</v>
      </c>
      <c r="K1420" s="1"/>
      <c r="L1420" s="91" t="str">
        <f t="shared" si="110"/>
        <v>16</v>
      </c>
    </row>
    <row r="1421" spans="1:18" customFormat="1" ht="12.75" customHeight="1" x14ac:dyDescent="0.2">
      <c r="A1421" s="24" t="str">
        <f t="shared" si="108"/>
        <v>16-</v>
      </c>
      <c r="C1421" s="14">
        <v>5</v>
      </c>
      <c r="D1421" s="71" t="str">
        <f>IF(C1421=1,K!$D$1,IF(C1421=2,K!$D$2,IF(C1421=3,K!$D$3,IF(C1421=4,K!$D$4,IF(C1421=5,K!$D$5,IF(C1421=6,K!$D$6,IF(C1421=7,K!$D$7,IF(C1421=8,K!$D$8))))))))</f>
        <v>Muud maap.ehit.projektid</v>
      </c>
      <c r="E1421" s="12" t="s">
        <v>330</v>
      </c>
      <c r="F1421" s="18" t="str">
        <f>LOOKUP(E1421,K!$A$1:$B$19)</f>
        <v>Tähtvere vald</v>
      </c>
      <c r="G1421" s="16" t="str">
        <f t="shared" si="109"/>
        <v>PP-539</v>
      </c>
      <c r="H1421" s="12" t="s">
        <v>11</v>
      </c>
      <c r="I1421" s="14">
        <v>539</v>
      </c>
      <c r="J1421" s="1" t="s">
        <v>450</v>
      </c>
      <c r="K1421" s="1"/>
      <c r="L1421" s="91" t="str">
        <f t="shared" si="110"/>
        <v>16</v>
      </c>
    </row>
    <row r="1422" spans="1:18" customFormat="1" ht="12.75" customHeight="1" x14ac:dyDescent="0.2">
      <c r="A1422" s="24" t="str">
        <f t="shared" si="108"/>
        <v>16-</v>
      </c>
      <c r="C1422" s="14">
        <v>5</v>
      </c>
      <c r="D1422" s="71" t="str">
        <f>IF(C1422=1,K!$D$1,IF(C1422=2,K!$D$2,IF(C1422=3,K!$D$3,IF(C1422=4,K!$D$4,IF(C1422=5,K!$D$5,IF(C1422=6,K!$D$6,IF(C1422=7,K!$D$7,IF(C1422=8,K!$D$8))))))))</f>
        <v>Muud maap.ehit.projektid</v>
      </c>
      <c r="E1422" s="12" t="s">
        <v>330</v>
      </c>
      <c r="F1422" s="18" t="str">
        <f>LOOKUP(E1422,K!$A$1:$B$19)</f>
        <v>Tähtvere vald</v>
      </c>
      <c r="G1422" s="16" t="str">
        <f t="shared" si="109"/>
        <v>PP-545</v>
      </c>
      <c r="H1422" s="12" t="s">
        <v>11</v>
      </c>
      <c r="I1422" s="14">
        <v>545</v>
      </c>
      <c r="J1422" s="1" t="s">
        <v>451</v>
      </c>
      <c r="K1422" s="1"/>
      <c r="L1422" s="91" t="str">
        <f t="shared" si="110"/>
        <v>16</v>
      </c>
    </row>
    <row r="1423" spans="1:18" customFormat="1" ht="25.5" customHeight="1" x14ac:dyDescent="0.2">
      <c r="A1423" s="24" t="str">
        <f t="shared" ref="A1423:A1486" si="111">CONCATENATE(E1423,"-",B1423)</f>
        <v>16-6</v>
      </c>
      <c r="B1423">
        <v>6</v>
      </c>
      <c r="C1423" s="14">
        <v>1</v>
      </c>
      <c r="D1423" s="71" t="str">
        <f>IF(C1423=1,K!$D$1,IF(C1423=2,K!$D$2,IF(C1423=3,K!$D$3,IF(C1423=4,K!$D$4,IF(C1423=5,K!$D$5,IF(C1423=6,K!$D$6,IF(C1423=7,K!$D$7,IF(C1423=8,K!$D$8))))))))</f>
        <v>Maaparandus</v>
      </c>
      <c r="E1423" s="12" t="s">
        <v>330</v>
      </c>
      <c r="F1423" s="18" t="str">
        <f>LOOKUP(E1423,K!$A$1:$B$19)</f>
        <v>Tähtvere vald</v>
      </c>
      <c r="G1423" s="16" t="str">
        <f t="shared" ref="G1423:G1486" si="112">CONCATENATE(H1423,"-",I1423)</f>
        <v>PP-486</v>
      </c>
      <c r="H1423" s="12" t="s">
        <v>11</v>
      </c>
      <c r="I1423" s="14">
        <v>486</v>
      </c>
      <c r="J1423" s="1" t="s">
        <v>7289</v>
      </c>
      <c r="K1423" s="1" t="s">
        <v>7290</v>
      </c>
      <c r="L1423" s="91" t="str">
        <f t="shared" si="110"/>
        <v>16</v>
      </c>
      <c r="M1423">
        <v>1965</v>
      </c>
      <c r="N1423">
        <v>5</v>
      </c>
      <c r="P1423" t="s">
        <v>7291</v>
      </c>
      <c r="Q1423">
        <v>4</v>
      </c>
      <c r="R1423" t="s">
        <v>977</v>
      </c>
    </row>
    <row r="1424" spans="1:18" customFormat="1" ht="25.5" customHeight="1" x14ac:dyDescent="0.2">
      <c r="A1424" s="24" t="str">
        <f t="shared" si="111"/>
        <v>16-4</v>
      </c>
      <c r="B1424">
        <v>4</v>
      </c>
      <c r="C1424" s="14">
        <v>5</v>
      </c>
      <c r="D1424" s="71" t="str">
        <f>IF(C1424=1,K!$D$1,IF(C1424=2,K!$D$2,IF(C1424=3,K!$D$3,IF(C1424=4,K!$D$4,IF(C1424=5,K!$D$5,IF(C1424=6,K!$D$6,IF(C1424=7,K!$D$7,IF(C1424=8,K!$D$8))))))))</f>
        <v>Muud maap.ehit.projektid</v>
      </c>
      <c r="E1424" s="12" t="s">
        <v>330</v>
      </c>
      <c r="F1424" s="18" t="str">
        <f>LOOKUP(E1424,K!$A$1:$B$19)</f>
        <v>Tähtvere vald</v>
      </c>
      <c r="G1424" s="16" t="str">
        <f t="shared" si="112"/>
        <v>PP-489</v>
      </c>
      <c r="H1424" s="12" t="s">
        <v>11</v>
      </c>
      <c r="I1424" s="14">
        <v>489</v>
      </c>
      <c r="J1424" s="1" t="s">
        <v>453</v>
      </c>
      <c r="K1424" s="1" t="s">
        <v>7276</v>
      </c>
      <c r="L1424" s="91" t="str">
        <f t="shared" si="110"/>
        <v>16</v>
      </c>
      <c r="M1424">
        <v>1965</v>
      </c>
      <c r="N1424">
        <v>3</v>
      </c>
      <c r="Q1424">
        <v>1</v>
      </c>
    </row>
    <row r="1425" spans="1:18" customFormat="1" ht="12.75" customHeight="1" x14ac:dyDescent="0.2">
      <c r="A1425" s="24" t="str">
        <f t="shared" si="111"/>
        <v>16-7</v>
      </c>
      <c r="B1425">
        <v>7</v>
      </c>
      <c r="C1425" s="14">
        <v>1</v>
      </c>
      <c r="D1425" s="71" t="str">
        <f>IF(C1425=1,K!$D$1,IF(C1425=2,K!$D$2,IF(C1425=3,K!$D$3,IF(C1425=4,K!$D$4,IF(C1425=5,K!$D$5,IF(C1425=6,K!$D$6,IF(C1425=7,K!$D$7,IF(C1425=8,K!$D$8))))))))</f>
        <v>Maaparandus</v>
      </c>
      <c r="E1425" s="12" t="s">
        <v>330</v>
      </c>
      <c r="F1425" s="18" t="str">
        <f>LOOKUP(E1425,K!$A$1:$B$19)</f>
        <v>Tähtvere vald</v>
      </c>
      <c r="G1425" s="16" t="str">
        <f t="shared" si="112"/>
        <v>PP-533</v>
      </c>
      <c r="H1425" s="12" t="s">
        <v>11</v>
      </c>
      <c r="I1425" s="14">
        <v>533</v>
      </c>
      <c r="J1425" s="1" t="s">
        <v>454</v>
      </c>
      <c r="K1425" s="1" t="s">
        <v>7300</v>
      </c>
      <c r="L1425" s="91" t="str">
        <f t="shared" si="110"/>
        <v>16</v>
      </c>
      <c r="M1425">
        <v>1966</v>
      </c>
      <c r="N1425">
        <v>7</v>
      </c>
      <c r="P1425">
        <v>1204891</v>
      </c>
      <c r="Q1425">
        <v>2</v>
      </c>
      <c r="R1425" t="s">
        <v>7301</v>
      </c>
    </row>
    <row r="1426" spans="1:18" customFormat="1" ht="12.75" customHeight="1" x14ac:dyDescent="0.2">
      <c r="A1426" s="24" t="str">
        <f t="shared" si="111"/>
        <v>16-13</v>
      </c>
      <c r="B1426">
        <v>13</v>
      </c>
      <c r="C1426" s="14">
        <v>1</v>
      </c>
      <c r="D1426" s="71" t="str">
        <f>IF(C1426=1,K!$D$1,IF(C1426=2,K!$D$2,IF(C1426=3,K!$D$3,IF(C1426=4,K!$D$4,IF(C1426=5,K!$D$5,IF(C1426=6,K!$D$6,IF(C1426=7,K!$D$7,IF(C1426=8,K!$D$8))))))))</f>
        <v>Maaparandus</v>
      </c>
      <c r="E1426" s="12" t="s">
        <v>330</v>
      </c>
      <c r="F1426" s="18" t="str">
        <f>LOOKUP(E1426,K!$A$1:$B$19)</f>
        <v>Tähtvere vald</v>
      </c>
      <c r="G1426" s="16" t="str">
        <f t="shared" si="112"/>
        <v>PP-573</v>
      </c>
      <c r="H1426" s="12" t="s">
        <v>11</v>
      </c>
      <c r="I1426" s="14">
        <v>573</v>
      </c>
      <c r="J1426" s="1" t="s">
        <v>6583</v>
      </c>
      <c r="K1426" s="1" t="s">
        <v>6584</v>
      </c>
      <c r="L1426" s="91" t="str">
        <f t="shared" si="110"/>
        <v>16</v>
      </c>
      <c r="M1426">
        <v>1967</v>
      </c>
      <c r="N1426">
        <v>7</v>
      </c>
      <c r="P1426" s="148" t="s">
        <v>7322</v>
      </c>
      <c r="Q1426">
        <v>1</v>
      </c>
      <c r="R1426" t="s">
        <v>6585</v>
      </c>
    </row>
    <row r="1427" spans="1:18" customFormat="1" ht="25.5" customHeight="1" x14ac:dyDescent="0.2">
      <c r="A1427" s="24" t="str">
        <f t="shared" si="111"/>
        <v>16-8</v>
      </c>
      <c r="B1427">
        <v>8</v>
      </c>
      <c r="C1427" s="14">
        <v>1</v>
      </c>
      <c r="D1427" s="71" t="str">
        <f>IF(C1427=1,K!$D$1,IF(C1427=2,K!$D$2,IF(C1427=3,K!$D$3,IF(C1427=4,K!$D$4,IF(C1427=5,K!$D$5,IF(C1427=6,K!$D$6,IF(C1427=7,K!$D$7,IF(C1427=8,K!$D$8))))))))</f>
        <v>Maaparandus</v>
      </c>
      <c r="E1427" s="12" t="s">
        <v>330</v>
      </c>
      <c r="F1427" s="18" t="str">
        <f>LOOKUP(E1427,K!$A$1:$B$19)</f>
        <v>Tähtvere vald</v>
      </c>
      <c r="G1427" s="16" t="str">
        <f t="shared" si="112"/>
        <v>PP-596</v>
      </c>
      <c r="H1427" s="12" t="s">
        <v>11</v>
      </c>
      <c r="I1427" s="14">
        <v>596</v>
      </c>
      <c r="J1427" s="1" t="s">
        <v>1408</v>
      </c>
      <c r="K1427" s="1" t="s">
        <v>7302</v>
      </c>
      <c r="L1427" s="91" t="str">
        <f t="shared" si="110"/>
        <v>16</v>
      </c>
      <c r="M1427">
        <v>1967</v>
      </c>
      <c r="N1427">
        <v>8</v>
      </c>
      <c r="P1427" t="s">
        <v>7298</v>
      </c>
      <c r="Q1427">
        <v>8</v>
      </c>
      <c r="R1427" t="s">
        <v>7305</v>
      </c>
    </row>
    <row r="1428" spans="1:18" customFormat="1" ht="12.75" customHeight="1" x14ac:dyDescent="0.2">
      <c r="A1428" s="24" t="str">
        <f t="shared" si="111"/>
        <v>16-32</v>
      </c>
      <c r="B1428">
        <v>32</v>
      </c>
      <c r="C1428" s="14">
        <v>1</v>
      </c>
      <c r="D1428" s="71" t="str">
        <f>IF(C1428=1,K!$D$1,IF(C1428=2,K!$D$2,IF(C1428=3,K!$D$3,IF(C1428=4,K!$D$4,IF(C1428=5,K!$D$5,IF(C1428=6,K!$D$6,IF(C1428=7,K!$D$7,IF(C1428=8,K!$D$8))))))))</f>
        <v>Maaparandus</v>
      </c>
      <c r="E1428" s="12" t="s">
        <v>330</v>
      </c>
      <c r="F1428" s="18" t="str">
        <f>LOOKUP(E1428,K!$A$1:$B$19)</f>
        <v>Tähtvere vald</v>
      </c>
      <c r="G1428" s="16" t="str">
        <f t="shared" si="112"/>
        <v>PP-492</v>
      </c>
      <c r="H1428" s="12" t="s">
        <v>11</v>
      </c>
      <c r="I1428" s="14">
        <v>492</v>
      </c>
      <c r="J1428" s="1" t="s">
        <v>1409</v>
      </c>
      <c r="K1428" s="1" t="s">
        <v>7474</v>
      </c>
      <c r="L1428" s="91" t="str">
        <f t="shared" si="110"/>
        <v>16</v>
      </c>
      <c r="M1428">
        <v>1965</v>
      </c>
      <c r="P1428" t="s">
        <v>7476</v>
      </c>
    </row>
    <row r="1429" spans="1:18" customFormat="1" ht="12.75" customHeight="1" x14ac:dyDescent="0.2">
      <c r="A1429" s="24" t="str">
        <f t="shared" si="111"/>
        <v>12-</v>
      </c>
      <c r="C1429" s="14">
        <v>1</v>
      </c>
      <c r="D1429" s="71" t="str">
        <f>IF(C1429=1,K!$D$1,IF(C1429=2,K!$D$2,IF(C1429=3,K!$D$3,IF(C1429=4,K!$D$4,IF(C1429=5,K!$D$5,IF(C1429=6,K!$D$6,IF(C1429=7,K!$D$7,IF(C1429=8,K!$D$8))))))))</f>
        <v>Maaparandus</v>
      </c>
      <c r="E1429" s="12" t="s">
        <v>326</v>
      </c>
      <c r="F1429" s="18" t="str">
        <f>LOOKUP(E1429,K!$A$1:$B$19)</f>
        <v>Puhja vald</v>
      </c>
      <c r="G1429" s="16" t="str">
        <f t="shared" si="112"/>
        <v>PP-501</v>
      </c>
      <c r="H1429" s="12" t="s">
        <v>11</v>
      </c>
      <c r="I1429" s="14">
        <v>501</v>
      </c>
      <c r="J1429" s="1" t="s">
        <v>1410</v>
      </c>
      <c r="K1429" s="1"/>
      <c r="L1429" s="91" t="str">
        <f t="shared" si="110"/>
        <v>12</v>
      </c>
    </row>
    <row r="1430" spans="1:18" customFormat="1" ht="12.75" customHeight="1" x14ac:dyDescent="0.2">
      <c r="A1430" s="24" t="str">
        <f t="shared" si="111"/>
        <v>15-V-35</v>
      </c>
      <c r="B1430" t="s">
        <v>7766</v>
      </c>
      <c r="C1430" s="14">
        <v>3</v>
      </c>
      <c r="D1430" s="71" t="str">
        <f>IF(C1430=1,K!$D$1,IF(C1430=2,K!$D$2,IF(C1430=3,K!$D$3,IF(C1430=4,K!$D$4,IF(C1430=5,K!$D$5,IF(C1430=6,K!$D$6,IF(C1430=7,K!$D$7,IF(C1430=8,K!$D$8))))))))</f>
        <v>Vihmutus</v>
      </c>
      <c r="E1430" s="12" t="s">
        <v>329</v>
      </c>
      <c r="F1430" s="18" t="str">
        <f>LOOKUP(E1430,K!$A$1:$B$19)</f>
        <v>Tartu vald</v>
      </c>
      <c r="G1430" s="16" t="str">
        <f t="shared" si="112"/>
        <v>PP-1082</v>
      </c>
      <c r="H1430" s="12" t="s">
        <v>11</v>
      </c>
      <c r="I1430" s="14">
        <v>1082</v>
      </c>
      <c r="J1430" s="1" t="s">
        <v>1271</v>
      </c>
      <c r="K1430" s="1" t="s">
        <v>7765</v>
      </c>
      <c r="L1430" s="91" t="str">
        <f t="shared" si="110"/>
        <v>15</v>
      </c>
    </row>
    <row r="1431" spans="1:18" customFormat="1" ht="12.75" customHeight="1" x14ac:dyDescent="0.2">
      <c r="A1431" s="24" t="str">
        <f t="shared" si="111"/>
        <v>15-V-35</v>
      </c>
      <c r="B1431" t="s">
        <v>7766</v>
      </c>
      <c r="C1431" s="14">
        <v>3</v>
      </c>
      <c r="D1431" s="71" t="str">
        <f>IF(C1431=1,K!$D$1,IF(C1431=2,K!$D$2,IF(C1431=3,K!$D$3,IF(C1431=4,K!$D$4,IF(C1431=5,K!$D$5,IF(C1431=6,K!$D$6,IF(C1431=7,K!$D$7,IF(C1431=8,K!$D$8))))))))</f>
        <v>Vihmutus</v>
      </c>
      <c r="E1431" s="12" t="s">
        <v>329</v>
      </c>
      <c r="F1431" s="18" t="str">
        <f>LOOKUP(E1431,K!$A$1:$B$19)</f>
        <v>Tartu vald</v>
      </c>
      <c r="G1431" s="16" t="str">
        <f t="shared" si="112"/>
        <v>PP-1083</v>
      </c>
      <c r="H1431" s="12" t="s">
        <v>11</v>
      </c>
      <c r="I1431" s="14">
        <v>1083</v>
      </c>
      <c r="J1431" s="1" t="s">
        <v>1272</v>
      </c>
      <c r="K1431" s="1" t="s">
        <v>7765</v>
      </c>
      <c r="L1431" s="91" t="str">
        <f t="shared" si="110"/>
        <v>15</v>
      </c>
    </row>
    <row r="1432" spans="1:18" customFormat="1" ht="25.5" customHeight="1" x14ac:dyDescent="0.2">
      <c r="A1432" s="24" t="str">
        <f t="shared" si="111"/>
        <v>15-V-35</v>
      </c>
      <c r="B1432" t="s">
        <v>7766</v>
      </c>
      <c r="C1432" s="14">
        <v>3</v>
      </c>
      <c r="D1432" s="71" t="str">
        <f>IF(C1432=1,K!$D$1,IF(C1432=2,K!$D$2,IF(C1432=3,K!$D$3,IF(C1432=4,K!$D$4,IF(C1432=5,K!$D$5,IF(C1432=6,K!$D$6,IF(C1432=7,K!$D$7,IF(C1432=8,K!$D$8))))))))</f>
        <v>Vihmutus</v>
      </c>
      <c r="E1432" s="12" t="s">
        <v>329</v>
      </c>
      <c r="F1432" s="18" t="str">
        <f>LOOKUP(E1432,K!$A$1:$B$19)</f>
        <v>Tartu vald</v>
      </c>
      <c r="G1432" s="16" t="str">
        <f t="shared" si="112"/>
        <v>PP-1084</v>
      </c>
      <c r="H1432" s="12" t="s">
        <v>11</v>
      </c>
      <c r="I1432" s="14">
        <v>1084</v>
      </c>
      <c r="J1432" s="1" t="s">
        <v>1273</v>
      </c>
      <c r="K1432" s="1" t="s">
        <v>7765</v>
      </c>
      <c r="L1432" s="91" t="str">
        <f t="shared" si="110"/>
        <v>15</v>
      </c>
    </row>
    <row r="1433" spans="1:18" customFormat="1" ht="12.75" customHeight="1" x14ac:dyDescent="0.2">
      <c r="A1433" s="24" t="str">
        <f t="shared" si="111"/>
        <v>15-V-35</v>
      </c>
      <c r="B1433" t="s">
        <v>7766</v>
      </c>
      <c r="C1433" s="14">
        <v>3</v>
      </c>
      <c r="D1433" s="71" t="str">
        <f>IF(C1433=1,K!$D$1,IF(C1433=2,K!$D$2,IF(C1433=3,K!$D$3,IF(C1433=4,K!$D$4,IF(C1433=5,K!$D$5,IF(C1433=6,K!$D$6,IF(C1433=7,K!$D$7,IF(C1433=8,K!$D$8))))))))</f>
        <v>Vihmutus</v>
      </c>
      <c r="E1433" s="12" t="s">
        <v>329</v>
      </c>
      <c r="F1433" s="18" t="str">
        <f>LOOKUP(E1433,K!$A$1:$B$19)</f>
        <v>Tartu vald</v>
      </c>
      <c r="G1433" s="16" t="str">
        <f t="shared" si="112"/>
        <v>PP-1085</v>
      </c>
      <c r="H1433" s="12" t="s">
        <v>11</v>
      </c>
      <c r="I1433" s="14">
        <v>1085</v>
      </c>
      <c r="J1433" s="1" t="s">
        <v>1274</v>
      </c>
      <c r="K1433" s="1" t="s">
        <v>7765</v>
      </c>
      <c r="L1433" s="91" t="str">
        <f t="shared" si="110"/>
        <v>15</v>
      </c>
    </row>
    <row r="1434" spans="1:18" customFormat="1" ht="25.5" customHeight="1" x14ac:dyDescent="0.2">
      <c r="A1434" s="24" t="str">
        <f t="shared" si="111"/>
        <v>16-32</v>
      </c>
      <c r="B1434">
        <v>32</v>
      </c>
      <c r="C1434" s="14">
        <v>1</v>
      </c>
      <c r="D1434" s="71" t="str">
        <f>IF(C1434=1,K!$D$1,IF(C1434=2,K!$D$2,IF(C1434=3,K!$D$3,IF(C1434=4,K!$D$4,IF(C1434=5,K!$D$5,IF(C1434=6,K!$D$6,IF(C1434=7,K!$D$7,IF(C1434=8,K!$D$8))))))))</f>
        <v>Maaparandus</v>
      </c>
      <c r="E1434" s="12" t="s">
        <v>330</v>
      </c>
      <c r="F1434" s="18" t="str">
        <f>LOOKUP(E1434,K!$A$1:$B$19)</f>
        <v>Tähtvere vald</v>
      </c>
      <c r="G1434" s="16" t="str">
        <f t="shared" si="112"/>
        <v>PP-672</v>
      </c>
      <c r="H1434" s="12" t="s">
        <v>11</v>
      </c>
      <c r="I1434" s="14">
        <v>672</v>
      </c>
      <c r="J1434" s="1" t="s">
        <v>7465</v>
      </c>
      <c r="K1434" s="1" t="s">
        <v>7456</v>
      </c>
      <c r="L1434" s="91" t="str">
        <f t="shared" si="110"/>
        <v>16</v>
      </c>
      <c r="M1434">
        <v>1968</v>
      </c>
      <c r="N1434">
        <v>5</v>
      </c>
      <c r="P1434">
        <v>67404</v>
      </c>
      <c r="Q1434">
        <v>6</v>
      </c>
      <c r="R1434" t="s">
        <v>7466</v>
      </c>
    </row>
    <row r="1435" spans="1:18" customFormat="1" ht="12.75" customHeight="1" x14ac:dyDescent="0.2">
      <c r="A1435" s="24" t="str">
        <f t="shared" si="111"/>
        <v>16-</v>
      </c>
      <c r="C1435" s="14">
        <v>1</v>
      </c>
      <c r="D1435" s="71" t="str">
        <f>IF(C1435=1,K!$D$1,IF(C1435=2,K!$D$2,IF(C1435=3,K!$D$3,IF(C1435=4,K!$D$4,IF(C1435=5,K!$D$5,IF(C1435=6,K!$D$6,IF(C1435=7,K!$D$7,IF(C1435=8,K!$D$8))))))))</f>
        <v>Maaparandus</v>
      </c>
      <c r="E1435" s="12" t="s">
        <v>330</v>
      </c>
      <c r="F1435" s="18" t="str">
        <f>LOOKUP(E1435,K!$A$1:$B$19)</f>
        <v>Tähtvere vald</v>
      </c>
      <c r="G1435" s="16" t="str">
        <f t="shared" si="112"/>
        <v>PP-549A</v>
      </c>
      <c r="H1435" s="12" t="s">
        <v>11</v>
      </c>
      <c r="I1435" s="14" t="s">
        <v>233</v>
      </c>
      <c r="J1435" s="1" t="s">
        <v>205</v>
      </c>
      <c r="K1435" s="1"/>
      <c r="L1435" s="91" t="str">
        <f t="shared" si="110"/>
        <v>16</v>
      </c>
    </row>
    <row r="1436" spans="1:18" customFormat="1" ht="25.5" customHeight="1" x14ac:dyDescent="0.2">
      <c r="A1436" s="24" t="str">
        <f t="shared" si="111"/>
        <v>15-V-35</v>
      </c>
      <c r="B1436" t="s">
        <v>7766</v>
      </c>
      <c r="C1436" s="14">
        <v>3</v>
      </c>
      <c r="D1436" s="71" t="str">
        <f>IF(C1436=1,K!$D$1,IF(C1436=2,K!$D$2,IF(C1436=3,K!$D$3,IF(C1436=4,K!$D$4,IF(C1436=5,K!$D$5,IF(C1436=6,K!$D$6,IF(C1436=7,K!$D$7,IF(C1436=8,K!$D$8))))))))</f>
        <v>Vihmutus</v>
      </c>
      <c r="E1436" s="12" t="s">
        <v>329</v>
      </c>
      <c r="F1436" s="18" t="str">
        <f>LOOKUP(E1436,K!$A$1:$B$19)</f>
        <v>Tartu vald</v>
      </c>
      <c r="G1436" s="16" t="str">
        <f t="shared" si="112"/>
        <v>PP-1086</v>
      </c>
      <c r="H1436" s="12" t="s">
        <v>11</v>
      </c>
      <c r="I1436" s="14">
        <v>1086</v>
      </c>
      <c r="J1436" s="1" t="s">
        <v>1275</v>
      </c>
      <c r="K1436" s="1" t="s">
        <v>7765</v>
      </c>
      <c r="L1436" s="91" t="str">
        <f t="shared" si="110"/>
        <v>15</v>
      </c>
    </row>
    <row r="1437" spans="1:18" customFormat="1" ht="25.5" customHeight="1" x14ac:dyDescent="0.2">
      <c r="A1437" s="24" t="str">
        <f t="shared" si="111"/>
        <v>15-V-35</v>
      </c>
      <c r="B1437" t="s">
        <v>7766</v>
      </c>
      <c r="C1437" s="14">
        <v>3</v>
      </c>
      <c r="D1437" s="71" t="str">
        <f>IF(C1437=1,K!$D$1,IF(C1437=2,K!$D$2,IF(C1437=3,K!$D$3,IF(C1437=4,K!$D$4,IF(C1437=5,K!$D$5,IF(C1437=6,K!$D$6,IF(C1437=7,K!$D$7,IF(C1437=8,K!$D$8))))))))</f>
        <v>Vihmutus</v>
      </c>
      <c r="E1437" s="12" t="s">
        <v>329</v>
      </c>
      <c r="F1437" s="18" t="str">
        <f>LOOKUP(E1437,K!$A$1:$B$19)</f>
        <v>Tartu vald</v>
      </c>
      <c r="G1437" s="16" t="str">
        <f t="shared" si="112"/>
        <v>PP-1084A</v>
      </c>
      <c r="H1437" s="12" t="s">
        <v>11</v>
      </c>
      <c r="I1437" s="14" t="s">
        <v>13</v>
      </c>
      <c r="J1437" s="1" t="s">
        <v>1280</v>
      </c>
      <c r="K1437" s="1" t="s">
        <v>7765</v>
      </c>
      <c r="L1437" s="91" t="str">
        <f t="shared" si="110"/>
        <v>15</v>
      </c>
    </row>
    <row r="1438" spans="1:18" customFormat="1" ht="25.5" customHeight="1" x14ac:dyDescent="0.2">
      <c r="A1438" s="24" t="str">
        <f t="shared" si="111"/>
        <v>16-27</v>
      </c>
      <c r="B1438">
        <v>27</v>
      </c>
      <c r="C1438" s="14">
        <v>1</v>
      </c>
      <c r="D1438" s="71" t="str">
        <f>IF(C1438=1,K!$D$1,IF(C1438=2,K!$D$2,IF(C1438=3,K!$D$3,IF(C1438=4,K!$D$4,IF(C1438=5,K!$D$5,IF(C1438=6,K!$D$6,IF(C1438=7,K!$D$7,IF(C1438=8,K!$D$8))))))))</f>
        <v>Maaparandus</v>
      </c>
      <c r="E1438" s="12" t="s">
        <v>330</v>
      </c>
      <c r="F1438" s="18" t="str">
        <f>LOOKUP(E1438,K!$A$1:$B$19)</f>
        <v>Tähtvere vald</v>
      </c>
      <c r="G1438" s="16" t="str">
        <f t="shared" si="112"/>
        <v>PP-796</v>
      </c>
      <c r="H1438" s="12" t="s">
        <v>11</v>
      </c>
      <c r="I1438" s="14">
        <v>796</v>
      </c>
      <c r="J1438" s="1" t="s">
        <v>207</v>
      </c>
      <c r="K1438" s="1" t="s">
        <v>7436</v>
      </c>
      <c r="L1438" s="91" t="str">
        <f t="shared" si="110"/>
        <v>16</v>
      </c>
      <c r="M1438">
        <v>1971</v>
      </c>
      <c r="N1438">
        <v>6</v>
      </c>
      <c r="P1438" t="s">
        <v>7438</v>
      </c>
      <c r="Q1438">
        <v>4</v>
      </c>
      <c r="R1438" t="s">
        <v>7441</v>
      </c>
    </row>
    <row r="1439" spans="1:18" customFormat="1" ht="25.5" customHeight="1" x14ac:dyDescent="0.2">
      <c r="A1439" s="24" t="str">
        <f t="shared" si="111"/>
        <v>15-V-35</v>
      </c>
      <c r="B1439" t="s">
        <v>7766</v>
      </c>
      <c r="C1439" s="14">
        <v>3</v>
      </c>
      <c r="D1439" s="71" t="str">
        <f>IF(C1439=1,K!$D$1,IF(C1439=2,K!$D$2,IF(C1439=3,K!$D$3,IF(C1439=4,K!$D$4,IF(C1439=5,K!$D$5,IF(C1439=6,K!$D$6,IF(C1439=7,K!$D$7,IF(C1439=8,K!$D$8))))))))</f>
        <v>Vihmutus</v>
      </c>
      <c r="E1439" s="12" t="s">
        <v>329</v>
      </c>
      <c r="F1439" s="18" t="str">
        <f>LOOKUP(E1439,K!$A$1:$B$19)</f>
        <v>Tartu vald</v>
      </c>
      <c r="G1439" s="16" t="str">
        <f t="shared" si="112"/>
        <v>PP-1084B</v>
      </c>
      <c r="H1439" s="12" t="s">
        <v>11</v>
      </c>
      <c r="I1439" s="14" t="s">
        <v>14</v>
      </c>
      <c r="J1439" s="1" t="s">
        <v>1281</v>
      </c>
      <c r="K1439" s="1" t="s">
        <v>7765</v>
      </c>
      <c r="L1439" s="91" t="str">
        <f t="shared" ref="L1439:L1502" si="113">E1439</f>
        <v>15</v>
      </c>
    </row>
    <row r="1440" spans="1:18" customFormat="1" ht="12.75" customHeight="1" x14ac:dyDescent="0.2">
      <c r="A1440" s="24" t="str">
        <f t="shared" si="111"/>
        <v>15-V-35</v>
      </c>
      <c r="B1440" t="s">
        <v>7766</v>
      </c>
      <c r="C1440" s="14">
        <v>3</v>
      </c>
      <c r="D1440" s="71" t="str">
        <f>IF(C1440=1,K!$D$1,IF(C1440=2,K!$D$2,IF(C1440=3,K!$D$3,IF(C1440=4,K!$D$4,IF(C1440=5,K!$D$5,IF(C1440=6,K!$D$6,IF(C1440=7,K!$D$7,IF(C1440=8,K!$D$8))))))))</f>
        <v>Vihmutus</v>
      </c>
      <c r="E1440" s="12" t="s">
        <v>329</v>
      </c>
      <c r="F1440" s="18" t="str">
        <f>LOOKUP(E1440,K!$A$1:$B$19)</f>
        <v>Tartu vald</v>
      </c>
      <c r="G1440" s="16" t="str">
        <f t="shared" si="112"/>
        <v>PP-1083B</v>
      </c>
      <c r="H1440" s="12" t="s">
        <v>11</v>
      </c>
      <c r="I1440" s="14" t="s">
        <v>15</v>
      </c>
      <c r="J1440" s="1" t="s">
        <v>1288</v>
      </c>
      <c r="K1440" s="1" t="s">
        <v>7765</v>
      </c>
      <c r="L1440" s="91" t="str">
        <f t="shared" si="113"/>
        <v>15</v>
      </c>
    </row>
    <row r="1441" spans="1:18" customFormat="1" ht="25.5" customHeight="1" x14ac:dyDescent="0.2">
      <c r="A1441" s="24" t="str">
        <f t="shared" si="111"/>
        <v>15-</v>
      </c>
      <c r="C1441" s="14">
        <v>1</v>
      </c>
      <c r="D1441" s="71" t="str">
        <f>IF(C1441=1,K!$D$1,IF(C1441=2,K!$D$2,IF(C1441=3,K!$D$3,IF(C1441=4,K!$D$4,IF(C1441=5,K!$D$5,IF(C1441=6,K!$D$6,IF(C1441=7,K!$D$7,IF(C1441=8,K!$D$8))))))))</f>
        <v>Maaparandus</v>
      </c>
      <c r="E1441" s="12" t="s">
        <v>329</v>
      </c>
      <c r="F1441" s="18" t="str">
        <f>LOOKUP(E1441,K!$A$1:$B$19)</f>
        <v>Tartu vald</v>
      </c>
      <c r="G1441" s="16" t="str">
        <f t="shared" si="112"/>
        <v>PP-1267</v>
      </c>
      <c r="H1441" s="12" t="s">
        <v>11</v>
      </c>
      <c r="I1441" s="14">
        <v>1267</v>
      </c>
      <c r="J1441" s="1" t="s">
        <v>1289</v>
      </c>
      <c r="K1441" s="1"/>
      <c r="L1441" s="91" t="str">
        <f t="shared" si="113"/>
        <v>15</v>
      </c>
    </row>
    <row r="1442" spans="1:18" customFormat="1" ht="25.5" customHeight="1" x14ac:dyDescent="0.2">
      <c r="A1442" s="24" t="str">
        <f t="shared" si="111"/>
        <v>16-19</v>
      </c>
      <c r="B1442">
        <v>19</v>
      </c>
      <c r="C1442" s="14">
        <v>1</v>
      </c>
      <c r="D1442" s="71" t="str">
        <f>IF(C1442=1,K!$D$1,IF(C1442=2,K!$D$2,IF(C1442=3,K!$D$3,IF(C1442=4,K!$D$4,IF(C1442=5,K!$D$5,IF(C1442=6,K!$D$6,IF(C1442=7,K!$D$7,IF(C1442=8,K!$D$8))))))))</f>
        <v>Maaparandus</v>
      </c>
      <c r="E1442" s="12" t="s">
        <v>330</v>
      </c>
      <c r="F1442" s="18" t="str">
        <f>LOOKUP(E1442,K!$A$1:$B$19)</f>
        <v>Tähtvere vald</v>
      </c>
      <c r="G1442" s="16" t="str">
        <f t="shared" si="112"/>
        <v>PP-870</v>
      </c>
      <c r="H1442" s="12" t="s">
        <v>11</v>
      </c>
      <c r="I1442" s="14">
        <v>870</v>
      </c>
      <c r="J1442" s="1" t="s">
        <v>211</v>
      </c>
      <c r="K1442" s="160" t="s">
        <v>7379</v>
      </c>
      <c r="L1442" s="91" t="str">
        <f t="shared" si="113"/>
        <v>16</v>
      </c>
      <c r="M1442">
        <v>1971</v>
      </c>
      <c r="N1442">
        <v>10</v>
      </c>
      <c r="P1442">
        <v>70376</v>
      </c>
      <c r="Q1442">
        <v>6</v>
      </c>
      <c r="R1442" s="148" t="s">
        <v>7381</v>
      </c>
    </row>
    <row r="1443" spans="1:18" customFormat="1" ht="12.75" customHeight="1" x14ac:dyDescent="0.2">
      <c r="A1443" s="24" t="str">
        <f t="shared" si="111"/>
        <v>16-</v>
      </c>
      <c r="C1443" s="14">
        <v>3</v>
      </c>
      <c r="D1443" s="71" t="str">
        <f>IF(C1443=1,K!$D$1,IF(C1443=2,K!$D$2,IF(C1443=3,K!$D$3,IF(C1443=4,K!$D$4,IF(C1443=5,K!$D$5,IF(C1443=6,K!$D$6,IF(C1443=7,K!$D$7,IF(C1443=8,K!$D$8))))))))</f>
        <v>Vihmutus</v>
      </c>
      <c r="E1443" s="12" t="s">
        <v>330</v>
      </c>
      <c r="F1443" s="18" t="str">
        <f>LOOKUP(E1443,K!$A$1:$B$19)</f>
        <v>Tähtvere vald</v>
      </c>
      <c r="G1443" s="16" t="str">
        <f t="shared" si="112"/>
        <v>PP-880</v>
      </c>
      <c r="H1443" s="12" t="s">
        <v>11</v>
      </c>
      <c r="I1443" s="14">
        <v>880</v>
      </c>
      <c r="J1443" s="1" t="s">
        <v>212</v>
      </c>
      <c r="K1443" s="1"/>
      <c r="L1443" s="91" t="str">
        <f t="shared" si="113"/>
        <v>16</v>
      </c>
    </row>
    <row r="1444" spans="1:18" customFormat="1" ht="12.75" customHeight="1" x14ac:dyDescent="0.2">
      <c r="A1444" s="24" t="str">
        <f t="shared" si="111"/>
        <v>16-</v>
      </c>
      <c r="C1444" s="14">
        <v>5</v>
      </c>
      <c r="D1444" s="71" t="str">
        <f>IF(C1444=1,K!$D$1,IF(C1444=2,K!$D$2,IF(C1444=3,K!$D$3,IF(C1444=4,K!$D$4,IF(C1444=5,K!$D$5,IF(C1444=6,K!$D$6,IF(C1444=7,K!$D$7,IF(C1444=8,K!$D$8))))))))</f>
        <v>Muud maap.ehit.projektid</v>
      </c>
      <c r="E1444" s="12" t="s">
        <v>330</v>
      </c>
      <c r="F1444" s="18" t="str">
        <f>LOOKUP(E1444,K!$A$1:$B$19)</f>
        <v>Tähtvere vald</v>
      </c>
      <c r="G1444" s="16" t="str">
        <f t="shared" si="112"/>
        <v>PP-891</v>
      </c>
      <c r="H1444" s="12" t="s">
        <v>11</v>
      </c>
      <c r="I1444" s="14">
        <v>891</v>
      </c>
      <c r="J1444" s="1" t="s">
        <v>213</v>
      </c>
      <c r="K1444" s="1"/>
      <c r="L1444" s="91" t="str">
        <f t="shared" si="113"/>
        <v>16</v>
      </c>
    </row>
    <row r="1445" spans="1:18" customFormat="1" ht="12.75" customHeight="1" x14ac:dyDescent="0.2">
      <c r="A1445" s="24" t="str">
        <f t="shared" si="111"/>
        <v>16-</v>
      </c>
      <c r="C1445" s="14">
        <v>5</v>
      </c>
      <c r="D1445" s="71" t="str">
        <f>IF(C1445=1,K!$D$1,IF(C1445=2,K!$D$2,IF(C1445=3,K!$D$3,IF(C1445=4,K!$D$4,IF(C1445=5,K!$D$5,IF(C1445=6,K!$D$6,IF(C1445=7,K!$D$7,IF(C1445=8,K!$D$8))))))))</f>
        <v>Muud maap.ehit.projektid</v>
      </c>
      <c r="E1445" s="12" t="s">
        <v>330</v>
      </c>
      <c r="F1445" s="18" t="str">
        <f>LOOKUP(E1445,K!$A$1:$B$19)</f>
        <v>Tähtvere vald</v>
      </c>
      <c r="G1445" s="16" t="str">
        <f t="shared" si="112"/>
        <v>PP-892</v>
      </c>
      <c r="H1445" s="12" t="s">
        <v>11</v>
      </c>
      <c r="I1445" s="14">
        <v>892</v>
      </c>
      <c r="J1445" s="1" t="s">
        <v>214</v>
      </c>
      <c r="K1445" s="1"/>
      <c r="L1445" s="91" t="str">
        <f t="shared" si="113"/>
        <v>16</v>
      </c>
      <c r="P1445" t="s">
        <v>2422</v>
      </c>
    </row>
    <row r="1446" spans="1:18" customFormat="1" ht="25.5" customHeight="1" x14ac:dyDescent="0.2">
      <c r="A1446" s="24" t="str">
        <f t="shared" si="111"/>
        <v>16-</v>
      </c>
      <c r="C1446" s="14">
        <v>5</v>
      </c>
      <c r="D1446" s="71" t="str">
        <f>IF(C1446=1,K!$D$1,IF(C1446=2,K!$D$2,IF(C1446=3,K!$D$3,IF(C1446=4,K!$D$4,IF(C1446=5,K!$D$5,IF(C1446=6,K!$D$6,IF(C1446=7,K!$D$7,IF(C1446=8,K!$D$8))))))))</f>
        <v>Muud maap.ehit.projektid</v>
      </c>
      <c r="E1446" s="12" t="s">
        <v>330</v>
      </c>
      <c r="F1446" s="18" t="str">
        <f>LOOKUP(E1446,K!$A$1:$B$19)</f>
        <v>Tähtvere vald</v>
      </c>
      <c r="G1446" s="16" t="str">
        <f t="shared" si="112"/>
        <v>PP-893</v>
      </c>
      <c r="H1446" s="12" t="s">
        <v>11</v>
      </c>
      <c r="I1446" s="14">
        <v>893</v>
      </c>
      <c r="J1446" s="1" t="s">
        <v>215</v>
      </c>
      <c r="K1446" s="1"/>
      <c r="L1446" s="91" t="str">
        <f t="shared" si="113"/>
        <v>16</v>
      </c>
      <c r="P1446" t="s">
        <v>3795</v>
      </c>
    </row>
    <row r="1447" spans="1:18" customFormat="1" ht="25.5" customHeight="1" x14ac:dyDescent="0.2">
      <c r="A1447" s="24" t="str">
        <f t="shared" si="111"/>
        <v>16-</v>
      </c>
      <c r="C1447" s="14">
        <v>5</v>
      </c>
      <c r="D1447" s="71" t="str">
        <f>IF(C1447=1,K!$D$1,IF(C1447=2,K!$D$2,IF(C1447=3,K!$D$3,IF(C1447=4,K!$D$4,IF(C1447=5,K!$D$5,IF(C1447=6,K!$D$6,IF(C1447=7,K!$D$7,IF(C1447=8,K!$D$8))))))))</f>
        <v>Muud maap.ehit.projektid</v>
      </c>
      <c r="E1447" s="12" t="s">
        <v>330</v>
      </c>
      <c r="F1447" s="18" t="str">
        <f>LOOKUP(E1447,K!$A$1:$B$19)</f>
        <v>Tähtvere vald</v>
      </c>
      <c r="G1447" s="16" t="str">
        <f t="shared" si="112"/>
        <v>PP-894</v>
      </c>
      <c r="H1447" s="12" t="s">
        <v>11</v>
      </c>
      <c r="I1447" s="14">
        <v>894</v>
      </c>
      <c r="J1447" s="1" t="s">
        <v>216</v>
      </c>
      <c r="K1447" s="1"/>
      <c r="L1447" s="91" t="str">
        <f t="shared" si="113"/>
        <v>16</v>
      </c>
    </row>
    <row r="1448" spans="1:18" customFormat="1" ht="12.75" customHeight="1" x14ac:dyDescent="0.2">
      <c r="A1448" s="24" t="str">
        <f t="shared" si="111"/>
        <v>16-</v>
      </c>
      <c r="C1448" s="14">
        <v>5</v>
      </c>
      <c r="D1448" s="71" t="str">
        <f>IF(C1448=1,K!$D$1,IF(C1448=2,K!$D$2,IF(C1448=3,K!$D$3,IF(C1448=4,K!$D$4,IF(C1448=5,K!$D$5,IF(C1448=6,K!$D$6,IF(C1448=7,K!$D$7,IF(C1448=8,K!$D$8))))))))</f>
        <v>Muud maap.ehit.projektid</v>
      </c>
      <c r="E1448" s="12" t="s">
        <v>330</v>
      </c>
      <c r="F1448" s="18" t="str">
        <f>LOOKUP(E1448,K!$A$1:$B$19)</f>
        <v>Tähtvere vald</v>
      </c>
      <c r="G1448" s="16" t="str">
        <f t="shared" si="112"/>
        <v>PP-895</v>
      </c>
      <c r="H1448" s="12" t="s">
        <v>11</v>
      </c>
      <c r="I1448" s="14">
        <v>895</v>
      </c>
      <c r="J1448" s="1" t="s">
        <v>217</v>
      </c>
      <c r="K1448" s="1"/>
      <c r="L1448" s="91" t="str">
        <f t="shared" si="113"/>
        <v>16</v>
      </c>
      <c r="P1448">
        <v>67154</v>
      </c>
    </row>
    <row r="1449" spans="1:18" customFormat="1" ht="12.75" customHeight="1" x14ac:dyDescent="0.2">
      <c r="A1449" s="24" t="str">
        <f t="shared" si="111"/>
        <v>15-</v>
      </c>
      <c r="C1449" s="14">
        <v>5</v>
      </c>
      <c r="D1449" s="71" t="str">
        <f>IF(C1449=1,K!$D$1,IF(C1449=2,K!$D$2,IF(C1449=3,K!$D$3,IF(C1449=4,K!$D$4,IF(C1449=5,K!$D$5,IF(C1449=6,K!$D$6,IF(C1449=7,K!$D$7,IF(C1449=8,K!$D$8))))))))</f>
        <v>Muud maap.ehit.projektid</v>
      </c>
      <c r="E1449" s="12" t="s">
        <v>329</v>
      </c>
      <c r="F1449" s="18" t="str">
        <f>LOOKUP(E1449,K!$A$1:$B$19)</f>
        <v>Tartu vald</v>
      </c>
      <c r="G1449" s="16" t="str">
        <f t="shared" si="112"/>
        <v>PP-1395</v>
      </c>
      <c r="H1449" s="12" t="s">
        <v>11</v>
      </c>
      <c r="I1449" s="14">
        <v>1395</v>
      </c>
      <c r="J1449" s="1" t="s">
        <v>1291</v>
      </c>
      <c r="K1449" s="1"/>
      <c r="L1449" s="91" t="str">
        <f t="shared" si="113"/>
        <v>15</v>
      </c>
    </row>
    <row r="1450" spans="1:18" customFormat="1" ht="12.75" customHeight="1" x14ac:dyDescent="0.2">
      <c r="A1450" s="24" t="str">
        <f t="shared" si="111"/>
        <v>16-9</v>
      </c>
      <c r="B1450">
        <v>9</v>
      </c>
      <c r="C1450" s="14">
        <v>1</v>
      </c>
      <c r="D1450" s="71" t="str">
        <f>IF(C1450=1,K!$D$1,IF(C1450=2,K!$D$2,IF(C1450=3,K!$D$3,IF(C1450=4,K!$D$4,IF(C1450=5,K!$D$5,IF(C1450=6,K!$D$6,IF(C1450=7,K!$D$7,IF(C1450=8,K!$D$8))))))))</f>
        <v>Maaparandus</v>
      </c>
      <c r="E1450" s="12" t="s">
        <v>330</v>
      </c>
      <c r="F1450" s="18" t="str">
        <f>LOOKUP(E1450,K!$A$1:$B$19)</f>
        <v>Tähtvere vald</v>
      </c>
      <c r="G1450" s="16" t="str">
        <f t="shared" si="112"/>
        <v>PP-918</v>
      </c>
      <c r="H1450" s="12" t="s">
        <v>11</v>
      </c>
      <c r="I1450" s="14">
        <v>918</v>
      </c>
      <c r="J1450" s="1" t="s">
        <v>219</v>
      </c>
      <c r="K1450" s="1" t="s">
        <v>7306</v>
      </c>
      <c r="L1450" s="91" t="str">
        <f t="shared" si="113"/>
        <v>16</v>
      </c>
      <c r="M1450">
        <v>1972</v>
      </c>
      <c r="P1450">
        <v>71052</v>
      </c>
      <c r="Q1450">
        <v>3</v>
      </c>
      <c r="R1450" t="s">
        <v>7307</v>
      </c>
    </row>
    <row r="1451" spans="1:18" customFormat="1" ht="25.5" customHeight="1" x14ac:dyDescent="0.2">
      <c r="A1451" s="24" t="str">
        <f t="shared" si="111"/>
        <v>16-25</v>
      </c>
      <c r="B1451">
        <v>25</v>
      </c>
      <c r="C1451" s="14">
        <v>1</v>
      </c>
      <c r="D1451" s="71" t="str">
        <f>IF(C1451=1,K!$D$1,IF(C1451=2,K!$D$2,IF(C1451=3,K!$D$3,IF(C1451=4,K!$D$4,IF(C1451=5,K!$D$5,IF(C1451=6,K!$D$6,IF(C1451=7,K!$D$7,IF(C1451=8,K!$D$8))))))))</f>
        <v>Maaparandus</v>
      </c>
      <c r="E1451" s="12" t="s">
        <v>330</v>
      </c>
      <c r="F1451" s="18" t="str">
        <f>LOOKUP(E1451,K!$A$1:$B$19)</f>
        <v>Tähtvere vald</v>
      </c>
      <c r="G1451" s="16" t="str">
        <f t="shared" si="112"/>
        <v>PP-949a</v>
      </c>
      <c r="H1451" s="12" t="s">
        <v>11</v>
      </c>
      <c r="I1451" s="14" t="s">
        <v>7428</v>
      </c>
      <c r="J1451" s="1" t="s">
        <v>220</v>
      </c>
      <c r="K1451" s="1"/>
      <c r="L1451" s="91" t="str">
        <f t="shared" si="113"/>
        <v>16</v>
      </c>
      <c r="M1451">
        <v>1974</v>
      </c>
      <c r="N1451">
        <v>7</v>
      </c>
      <c r="P1451" t="s">
        <v>7419</v>
      </c>
      <c r="Q1451">
        <v>13</v>
      </c>
      <c r="R1451" t="s">
        <v>7429</v>
      </c>
    </row>
    <row r="1452" spans="1:18" customFormat="1" ht="12.75" customHeight="1" x14ac:dyDescent="0.2">
      <c r="A1452" s="24" t="str">
        <f t="shared" si="111"/>
        <v>16-</v>
      </c>
      <c r="C1452" s="14">
        <v>1</v>
      </c>
      <c r="D1452" s="71" t="str">
        <f>IF(C1452=1,K!$D$1,IF(C1452=2,K!$D$2,IF(C1452=3,K!$D$3,IF(C1452=4,K!$D$4,IF(C1452=5,K!$D$5,IF(C1452=6,K!$D$6,IF(C1452=7,K!$D$7,IF(C1452=8,K!$D$8))))))))</f>
        <v>Maaparandus</v>
      </c>
      <c r="E1452" s="12" t="s">
        <v>330</v>
      </c>
      <c r="F1452" s="18" t="str">
        <f>LOOKUP(E1452,K!$A$1:$B$19)</f>
        <v>Tähtvere vald</v>
      </c>
      <c r="G1452" s="16" t="str">
        <f t="shared" si="112"/>
        <v>PP-955</v>
      </c>
      <c r="H1452" s="12" t="s">
        <v>11</v>
      </c>
      <c r="I1452" s="14">
        <v>955</v>
      </c>
      <c r="J1452" s="1" t="s">
        <v>221</v>
      </c>
      <c r="K1452" s="1"/>
      <c r="L1452" s="91" t="str">
        <f t="shared" si="113"/>
        <v>16</v>
      </c>
      <c r="P1452">
        <v>68175</v>
      </c>
    </row>
    <row r="1453" spans="1:18" customFormat="1" ht="25.5" customHeight="1" x14ac:dyDescent="0.2">
      <c r="A1453" s="24" t="str">
        <f t="shared" si="111"/>
        <v>12-</v>
      </c>
      <c r="C1453" s="14">
        <v>5</v>
      </c>
      <c r="D1453" s="71" t="str">
        <f>IF(C1453=1,K!$D$1,IF(C1453=2,K!$D$2,IF(C1453=3,K!$D$3,IF(C1453=4,K!$D$4,IF(C1453=5,K!$D$5,IF(C1453=6,K!$D$6,IF(C1453=7,K!$D$7,IF(C1453=8,K!$D$8))))))))</f>
        <v>Muud maap.ehit.projektid</v>
      </c>
      <c r="E1453" s="12" t="s">
        <v>326</v>
      </c>
      <c r="F1453" s="18" t="str">
        <f>LOOKUP(E1453,K!$A$1:$B$19)</f>
        <v>Puhja vald</v>
      </c>
      <c r="G1453" s="16" t="str">
        <f t="shared" si="112"/>
        <v>PP-974</v>
      </c>
      <c r="H1453" s="12" t="s">
        <v>11</v>
      </c>
      <c r="I1453" s="14">
        <v>974</v>
      </c>
      <c r="J1453" s="1" t="s">
        <v>222</v>
      </c>
      <c r="K1453" s="1"/>
      <c r="L1453" s="91" t="str">
        <f t="shared" si="113"/>
        <v>12</v>
      </c>
    </row>
    <row r="1454" spans="1:18" customFormat="1" ht="12.75" customHeight="1" x14ac:dyDescent="0.2">
      <c r="A1454" s="24" t="str">
        <f t="shared" si="111"/>
        <v>16-28</v>
      </c>
      <c r="B1454">
        <v>28</v>
      </c>
      <c r="C1454" s="14">
        <v>1</v>
      </c>
      <c r="D1454" s="71" t="str">
        <f>IF(C1454=1,K!$D$1,IF(C1454=2,K!$D$2,IF(C1454=3,K!$D$3,IF(C1454=4,K!$D$4,IF(C1454=5,K!$D$5,IF(C1454=6,K!$D$6,IF(C1454=7,K!$D$7,IF(C1454=8,K!$D$8))))))))</f>
        <v>Maaparandus</v>
      </c>
      <c r="E1454" s="12" t="s">
        <v>330</v>
      </c>
      <c r="F1454" s="18" t="str">
        <f>LOOKUP(E1454,K!$A$1:$B$19)</f>
        <v>Tähtvere vald</v>
      </c>
      <c r="G1454" s="16" t="str">
        <f t="shared" si="112"/>
        <v>PP-1007</v>
      </c>
      <c r="H1454" s="12" t="s">
        <v>11</v>
      </c>
      <c r="I1454" s="14">
        <v>1007</v>
      </c>
      <c r="J1454" s="1" t="s">
        <v>7444</v>
      </c>
      <c r="K1454" s="1" t="s">
        <v>7445</v>
      </c>
      <c r="L1454" s="91" t="str">
        <f t="shared" si="113"/>
        <v>16</v>
      </c>
      <c r="M1454">
        <v>1975</v>
      </c>
      <c r="N1454">
        <v>7</v>
      </c>
      <c r="P1454" t="s">
        <v>7446</v>
      </c>
    </row>
    <row r="1455" spans="1:18" customFormat="1" ht="25.5" customHeight="1" x14ac:dyDescent="0.2">
      <c r="A1455" s="24" t="str">
        <f t="shared" si="111"/>
        <v>16-</v>
      </c>
      <c r="C1455" s="14">
        <v>3</v>
      </c>
      <c r="D1455" s="71" t="str">
        <f>IF(C1455=1,K!$D$1,IF(C1455=2,K!$D$2,IF(C1455=3,K!$D$3,IF(C1455=4,K!$D$4,IF(C1455=5,K!$D$5,IF(C1455=6,K!$D$6,IF(C1455=7,K!$D$7,IF(C1455=8,K!$D$8))))))))</f>
        <v>Vihmutus</v>
      </c>
      <c r="E1455" s="12" t="s">
        <v>330</v>
      </c>
      <c r="F1455" s="18" t="str">
        <f>LOOKUP(E1455,K!$A$1:$B$19)</f>
        <v>Tähtvere vald</v>
      </c>
      <c r="G1455" s="16" t="str">
        <f t="shared" si="112"/>
        <v>PP-1008</v>
      </c>
      <c r="H1455" s="12" t="s">
        <v>11</v>
      </c>
      <c r="I1455" s="14">
        <v>1008</v>
      </c>
      <c r="J1455" s="1" t="s">
        <v>223</v>
      </c>
      <c r="K1455" s="1"/>
      <c r="L1455" s="91" t="str">
        <f t="shared" si="113"/>
        <v>16</v>
      </c>
      <c r="P1455">
        <v>71050</v>
      </c>
    </row>
    <row r="1456" spans="1:18" customFormat="1" ht="12.75" customHeight="1" x14ac:dyDescent="0.2">
      <c r="A1456" s="24" t="str">
        <f t="shared" si="111"/>
        <v>16-</v>
      </c>
      <c r="C1456" s="14">
        <v>3</v>
      </c>
      <c r="D1456" s="71" t="str">
        <f>IF(C1456=1,K!$D$1,IF(C1456=2,K!$D$2,IF(C1456=3,K!$D$3,IF(C1456=4,K!$D$4,IF(C1456=5,K!$D$5,IF(C1456=6,K!$D$6,IF(C1456=7,K!$D$7,IF(C1456=8,K!$D$8))))))))</f>
        <v>Vihmutus</v>
      </c>
      <c r="E1456" s="12" t="s">
        <v>330</v>
      </c>
      <c r="F1456" s="18" t="str">
        <f>LOOKUP(E1456,K!$A$1:$B$19)</f>
        <v>Tähtvere vald</v>
      </c>
      <c r="G1456" s="16" t="str">
        <f t="shared" si="112"/>
        <v>PP-1009</v>
      </c>
      <c r="H1456" s="12" t="s">
        <v>11</v>
      </c>
      <c r="I1456" s="14">
        <v>1009</v>
      </c>
      <c r="J1456" s="1" t="s">
        <v>224</v>
      </c>
      <c r="K1456" s="1"/>
      <c r="L1456" s="91" t="str">
        <f t="shared" si="113"/>
        <v>16</v>
      </c>
      <c r="P1456">
        <v>73020</v>
      </c>
    </row>
    <row r="1457" spans="1:18" customFormat="1" ht="25.5" customHeight="1" x14ac:dyDescent="0.2">
      <c r="A1457" s="24" t="str">
        <f t="shared" si="111"/>
        <v>16-</v>
      </c>
      <c r="C1457" s="14">
        <v>3</v>
      </c>
      <c r="D1457" s="71" t="str">
        <f>IF(C1457=1,K!$D$1,IF(C1457=2,K!$D$2,IF(C1457=3,K!$D$3,IF(C1457=4,K!$D$4,IF(C1457=5,K!$D$5,IF(C1457=6,K!$D$6,IF(C1457=7,K!$D$7,IF(C1457=8,K!$D$8))))))))</f>
        <v>Vihmutus</v>
      </c>
      <c r="E1457" s="12" t="s">
        <v>330</v>
      </c>
      <c r="F1457" s="18" t="str">
        <f>LOOKUP(E1457,K!$A$1:$B$19)</f>
        <v>Tähtvere vald</v>
      </c>
      <c r="G1457" s="16" t="str">
        <f t="shared" si="112"/>
        <v>PP-1010</v>
      </c>
      <c r="H1457" s="12" t="s">
        <v>11</v>
      </c>
      <c r="I1457" s="14">
        <v>1010</v>
      </c>
      <c r="J1457" s="1" t="s">
        <v>225</v>
      </c>
      <c r="K1457" s="1"/>
      <c r="L1457" s="91" t="str">
        <f t="shared" si="113"/>
        <v>16</v>
      </c>
      <c r="P1457">
        <v>73021</v>
      </c>
    </row>
    <row r="1458" spans="1:18" customFormat="1" ht="25.5" customHeight="1" x14ac:dyDescent="0.2">
      <c r="A1458" s="24" t="str">
        <f t="shared" si="111"/>
        <v>16-</v>
      </c>
      <c r="C1458" s="14">
        <v>3</v>
      </c>
      <c r="D1458" s="71" t="str">
        <f>IF(C1458=1,K!$D$1,IF(C1458=2,K!$D$2,IF(C1458=3,K!$D$3,IF(C1458=4,K!$D$4,IF(C1458=5,K!$D$5,IF(C1458=6,K!$D$6,IF(C1458=7,K!$D$7,IF(C1458=8,K!$D$8))))))))</f>
        <v>Vihmutus</v>
      </c>
      <c r="E1458" s="12" t="s">
        <v>330</v>
      </c>
      <c r="F1458" s="18" t="str">
        <f>LOOKUP(E1458,K!$A$1:$B$19)</f>
        <v>Tähtvere vald</v>
      </c>
      <c r="G1458" s="16" t="str">
        <f t="shared" si="112"/>
        <v>PP-1011</v>
      </c>
      <c r="H1458" s="12" t="s">
        <v>11</v>
      </c>
      <c r="I1458" s="14">
        <v>1011</v>
      </c>
      <c r="J1458" s="1" t="s">
        <v>226</v>
      </c>
      <c r="K1458" s="1"/>
      <c r="L1458" s="91" t="str">
        <f t="shared" si="113"/>
        <v>16</v>
      </c>
    </row>
    <row r="1459" spans="1:18" customFormat="1" ht="12.75" customHeight="1" x14ac:dyDescent="0.2">
      <c r="A1459" s="24" t="str">
        <f t="shared" si="111"/>
        <v>16-</v>
      </c>
      <c r="C1459" s="14">
        <v>3</v>
      </c>
      <c r="D1459" s="71" t="str">
        <f>IF(C1459=1,K!$D$1,IF(C1459=2,K!$D$2,IF(C1459=3,K!$D$3,IF(C1459=4,K!$D$4,IF(C1459=5,K!$D$5,IF(C1459=6,K!$D$6,IF(C1459=7,K!$D$7,IF(C1459=8,K!$D$8))))))))</f>
        <v>Vihmutus</v>
      </c>
      <c r="E1459" s="12" t="s">
        <v>330</v>
      </c>
      <c r="F1459" s="18" t="str">
        <f>LOOKUP(E1459,K!$A$1:$B$19)</f>
        <v>Tähtvere vald</v>
      </c>
      <c r="G1459" s="16" t="str">
        <f t="shared" si="112"/>
        <v>PP-1012</v>
      </c>
      <c r="H1459" s="12" t="s">
        <v>11</v>
      </c>
      <c r="I1459" s="14">
        <v>1012</v>
      </c>
      <c r="J1459" s="1" t="s">
        <v>227</v>
      </c>
      <c r="K1459" s="1"/>
      <c r="L1459" s="91" t="str">
        <f t="shared" si="113"/>
        <v>16</v>
      </c>
    </row>
    <row r="1460" spans="1:18" customFormat="1" ht="25.5" customHeight="1" x14ac:dyDescent="0.2">
      <c r="A1460" s="24" t="str">
        <f t="shared" si="111"/>
        <v>16-</v>
      </c>
      <c r="C1460" s="14">
        <v>1</v>
      </c>
      <c r="D1460" s="71" t="str">
        <f>IF(C1460=1,K!$D$1,IF(C1460=2,K!$D$2,IF(C1460=3,K!$D$3,IF(C1460=4,K!$D$4,IF(C1460=5,K!$D$5,IF(C1460=6,K!$D$6,IF(C1460=7,K!$D$7,IF(C1460=8,K!$D$8))))))))</f>
        <v>Maaparandus</v>
      </c>
      <c r="E1460" s="12" t="s">
        <v>330</v>
      </c>
      <c r="F1460" s="18" t="str">
        <f>LOOKUP(E1460,K!$A$1:$B$19)</f>
        <v>Tähtvere vald</v>
      </c>
      <c r="G1460" s="16" t="str">
        <f t="shared" si="112"/>
        <v>PP-1032</v>
      </c>
      <c r="H1460" s="12" t="s">
        <v>11</v>
      </c>
      <c r="I1460" s="14">
        <v>1032</v>
      </c>
      <c r="J1460" s="1" t="s">
        <v>7473</v>
      </c>
      <c r="K1460" s="1" t="s">
        <v>7474</v>
      </c>
      <c r="L1460" s="91" t="str">
        <f t="shared" si="113"/>
        <v>16</v>
      </c>
      <c r="M1460">
        <v>1974</v>
      </c>
      <c r="N1460">
        <v>4</v>
      </c>
      <c r="P1460">
        <v>73407</v>
      </c>
      <c r="Q1460">
        <v>4</v>
      </c>
      <c r="R1460" t="s">
        <v>7475</v>
      </c>
    </row>
    <row r="1461" spans="1:18" customFormat="1" ht="25.5" customHeight="1" x14ac:dyDescent="0.2">
      <c r="A1461" s="24" t="str">
        <f t="shared" si="111"/>
        <v>16-18</v>
      </c>
      <c r="B1461">
        <v>18</v>
      </c>
      <c r="C1461" s="14">
        <v>1</v>
      </c>
      <c r="D1461" s="71" t="str">
        <f>IF(C1461=1,K!$D$1,IF(C1461=2,K!$D$2,IF(C1461=3,K!$D$3,IF(C1461=4,K!$D$4,IF(C1461=5,K!$D$5,IF(C1461=6,K!$D$6,IF(C1461=7,K!$D$7,IF(C1461=8,K!$D$8))))))))</f>
        <v>Maaparandus</v>
      </c>
      <c r="E1461" s="12" t="s">
        <v>330</v>
      </c>
      <c r="F1461" s="18" t="str">
        <f>LOOKUP(E1461,K!$A$1:$B$19)</f>
        <v>Tähtvere vald</v>
      </c>
      <c r="G1461" s="16" t="str">
        <f t="shared" si="112"/>
        <v>PP-1060</v>
      </c>
      <c r="H1461" s="12" t="s">
        <v>11</v>
      </c>
      <c r="I1461" s="14">
        <v>1060</v>
      </c>
      <c r="J1461" s="1" t="s">
        <v>228</v>
      </c>
      <c r="K1461" s="160" t="s">
        <v>7373</v>
      </c>
      <c r="L1461" s="91" t="str">
        <f t="shared" si="113"/>
        <v>16</v>
      </c>
      <c r="M1461">
        <v>1976</v>
      </c>
      <c r="N1461">
        <v>6</v>
      </c>
      <c r="P1461">
        <v>73036</v>
      </c>
      <c r="Q1461">
        <v>12</v>
      </c>
      <c r="R1461" s="148" t="s">
        <v>7374</v>
      </c>
    </row>
    <row r="1462" spans="1:18" customFormat="1" ht="12.75" customHeight="1" x14ac:dyDescent="0.2">
      <c r="A1462" s="24" t="str">
        <f t="shared" si="111"/>
        <v>15-</v>
      </c>
      <c r="C1462" s="14">
        <v>3</v>
      </c>
      <c r="D1462" s="71" t="str">
        <f>IF(C1462=1,K!$D$1,IF(C1462=2,K!$D$2,IF(C1462=3,K!$D$3,IF(C1462=4,K!$D$4,IF(C1462=5,K!$D$5,IF(C1462=6,K!$D$6,IF(C1462=7,K!$D$7,IF(C1462=8,K!$D$8))))))))</f>
        <v>Vihmutus</v>
      </c>
      <c r="E1462" s="12" t="s">
        <v>329</v>
      </c>
      <c r="F1462" s="18" t="str">
        <f>LOOKUP(E1462,K!$A$1:$B$19)</f>
        <v>Tartu vald</v>
      </c>
      <c r="G1462" s="16" t="str">
        <f t="shared" si="112"/>
        <v>PP-1526</v>
      </c>
      <c r="H1462" s="12" t="s">
        <v>11</v>
      </c>
      <c r="I1462" s="14">
        <v>1526</v>
      </c>
      <c r="J1462" s="1" t="s">
        <v>1182</v>
      </c>
      <c r="K1462" s="1"/>
      <c r="L1462" s="91" t="str">
        <f t="shared" si="113"/>
        <v>15</v>
      </c>
    </row>
    <row r="1463" spans="1:18" customFormat="1" ht="12.75" customHeight="1" x14ac:dyDescent="0.2">
      <c r="A1463" s="24" t="str">
        <f t="shared" si="111"/>
        <v>16-</v>
      </c>
      <c r="C1463" s="14">
        <v>3</v>
      </c>
      <c r="D1463" s="71" t="str">
        <f>IF(C1463=1,K!$D$1,IF(C1463=2,K!$D$2,IF(C1463=3,K!$D$3,IF(C1463=4,K!$D$4,IF(C1463=5,K!$D$5,IF(C1463=6,K!$D$6,IF(C1463=7,K!$D$7,IF(C1463=8,K!$D$8))))))))</f>
        <v>Vihmutus</v>
      </c>
      <c r="E1463" s="12" t="s">
        <v>330</v>
      </c>
      <c r="F1463" s="18" t="str">
        <f>LOOKUP(E1463,K!$A$1:$B$19)</f>
        <v>Tähtvere vald</v>
      </c>
      <c r="G1463" s="16" t="str">
        <f t="shared" si="112"/>
        <v>PP-1062</v>
      </c>
      <c r="H1463" s="12" t="s">
        <v>11</v>
      </c>
      <c r="I1463" s="14">
        <v>1062</v>
      </c>
      <c r="J1463" s="1" t="s">
        <v>1090</v>
      </c>
      <c r="K1463" s="1"/>
      <c r="L1463" s="91" t="str">
        <f t="shared" si="113"/>
        <v>16</v>
      </c>
    </row>
    <row r="1464" spans="1:18" customFormat="1" ht="12.75" customHeight="1" x14ac:dyDescent="0.2">
      <c r="A1464" s="24" t="str">
        <f t="shared" si="111"/>
        <v>16-</v>
      </c>
      <c r="C1464" s="14">
        <v>3</v>
      </c>
      <c r="D1464" s="71" t="str">
        <f>IF(C1464=1,K!$D$1,IF(C1464=2,K!$D$2,IF(C1464=3,K!$D$3,IF(C1464=4,K!$D$4,IF(C1464=5,K!$D$5,IF(C1464=6,K!$D$6,IF(C1464=7,K!$D$7,IF(C1464=8,K!$D$8))))))))</f>
        <v>Vihmutus</v>
      </c>
      <c r="E1464" s="12" t="s">
        <v>330</v>
      </c>
      <c r="F1464" s="18" t="str">
        <f>LOOKUP(E1464,K!$A$1:$B$19)</f>
        <v>Tähtvere vald</v>
      </c>
      <c r="G1464" s="16" t="str">
        <f t="shared" si="112"/>
        <v>PP-1105</v>
      </c>
      <c r="H1464" s="12" t="s">
        <v>11</v>
      </c>
      <c r="I1464" s="14">
        <v>1105</v>
      </c>
      <c r="J1464" s="1" t="s">
        <v>1091</v>
      </c>
      <c r="K1464" s="1"/>
      <c r="L1464" s="91" t="str">
        <f t="shared" si="113"/>
        <v>16</v>
      </c>
      <c r="P1464">
        <v>1229851</v>
      </c>
    </row>
    <row r="1465" spans="1:18" customFormat="1" ht="12.75" customHeight="1" x14ac:dyDescent="0.2">
      <c r="A1465" s="24" t="str">
        <f t="shared" si="111"/>
        <v>16-</v>
      </c>
      <c r="C1465" s="14">
        <v>3</v>
      </c>
      <c r="D1465" s="71" t="str">
        <f>IF(C1465=1,K!$D$1,IF(C1465=2,K!$D$2,IF(C1465=3,K!$D$3,IF(C1465=4,K!$D$4,IF(C1465=5,K!$D$5,IF(C1465=6,K!$D$6,IF(C1465=7,K!$D$7,IF(C1465=8,K!$D$8))))))))</f>
        <v>Vihmutus</v>
      </c>
      <c r="E1465" s="12" t="s">
        <v>330</v>
      </c>
      <c r="F1465" s="18" t="str">
        <f>LOOKUP(E1465,K!$A$1:$B$19)</f>
        <v>Tähtvere vald</v>
      </c>
      <c r="G1465" s="16" t="str">
        <f t="shared" si="112"/>
        <v>PP-1106</v>
      </c>
      <c r="H1465" s="12" t="s">
        <v>11</v>
      </c>
      <c r="I1465" s="14">
        <v>1106</v>
      </c>
      <c r="J1465" s="1" t="s">
        <v>1092</v>
      </c>
      <c r="K1465" s="1"/>
      <c r="L1465" s="91" t="str">
        <f t="shared" si="113"/>
        <v>16</v>
      </c>
    </row>
    <row r="1466" spans="1:18" customFormat="1" ht="12.75" customHeight="1" x14ac:dyDescent="0.2">
      <c r="A1466" s="24" t="str">
        <f t="shared" si="111"/>
        <v>16-</v>
      </c>
      <c r="C1466" s="14">
        <v>3</v>
      </c>
      <c r="D1466" s="71" t="str">
        <f>IF(C1466=1,K!$D$1,IF(C1466=2,K!$D$2,IF(C1466=3,K!$D$3,IF(C1466=4,K!$D$4,IF(C1466=5,K!$D$5,IF(C1466=6,K!$D$6,IF(C1466=7,K!$D$7,IF(C1466=8,K!$D$8))))))))</f>
        <v>Vihmutus</v>
      </c>
      <c r="E1466" s="12" t="s">
        <v>330</v>
      </c>
      <c r="F1466" s="18" t="str">
        <f>LOOKUP(E1466,K!$A$1:$B$19)</f>
        <v>Tähtvere vald</v>
      </c>
      <c r="G1466" s="16" t="str">
        <f t="shared" si="112"/>
        <v>PP-1107</v>
      </c>
      <c r="H1466" s="12" t="s">
        <v>11</v>
      </c>
      <c r="I1466" s="14">
        <v>1107</v>
      </c>
      <c r="J1466" s="1" t="s">
        <v>1093</v>
      </c>
      <c r="K1466" s="1"/>
      <c r="L1466" s="91" t="str">
        <f t="shared" si="113"/>
        <v>16</v>
      </c>
    </row>
    <row r="1467" spans="1:18" customFormat="1" ht="12.75" customHeight="1" x14ac:dyDescent="0.2">
      <c r="A1467" s="24" t="str">
        <f t="shared" si="111"/>
        <v>16-</v>
      </c>
      <c r="C1467" s="14">
        <v>3</v>
      </c>
      <c r="D1467" s="71" t="str">
        <f>IF(C1467=1,K!$D$1,IF(C1467=2,K!$D$2,IF(C1467=3,K!$D$3,IF(C1467=4,K!$D$4,IF(C1467=5,K!$D$5,IF(C1467=6,K!$D$6,IF(C1467=7,K!$D$7,IF(C1467=8,K!$D$8))))))))</f>
        <v>Vihmutus</v>
      </c>
      <c r="E1467" s="12" t="s">
        <v>330</v>
      </c>
      <c r="F1467" s="18" t="str">
        <f>LOOKUP(E1467,K!$A$1:$B$19)</f>
        <v>Tähtvere vald</v>
      </c>
      <c r="G1467" s="16" t="str">
        <f t="shared" si="112"/>
        <v>PP-1108</v>
      </c>
      <c r="H1467" s="12" t="s">
        <v>11</v>
      </c>
      <c r="I1467" s="14">
        <v>1108</v>
      </c>
      <c r="J1467" s="1" t="s">
        <v>539</v>
      </c>
      <c r="K1467" s="1"/>
      <c r="L1467" s="91" t="str">
        <f t="shared" si="113"/>
        <v>16</v>
      </c>
    </row>
    <row r="1468" spans="1:18" customFormat="1" ht="12.75" customHeight="1" x14ac:dyDescent="0.2">
      <c r="A1468" s="24" t="str">
        <f t="shared" si="111"/>
        <v>16-</v>
      </c>
      <c r="C1468" s="14">
        <v>3</v>
      </c>
      <c r="D1468" s="71" t="str">
        <f>IF(C1468=1,K!$D$1,IF(C1468=2,K!$D$2,IF(C1468=3,K!$D$3,IF(C1468=4,K!$D$4,IF(C1468=5,K!$D$5,IF(C1468=6,K!$D$6,IF(C1468=7,K!$D$7,IF(C1468=8,K!$D$8))))))))</f>
        <v>Vihmutus</v>
      </c>
      <c r="E1468" s="12" t="s">
        <v>330</v>
      </c>
      <c r="F1468" s="18" t="str">
        <f>LOOKUP(E1468,K!$A$1:$B$19)</f>
        <v>Tähtvere vald</v>
      </c>
      <c r="G1468" s="16" t="str">
        <f t="shared" si="112"/>
        <v>PP-1109</v>
      </c>
      <c r="H1468" s="12" t="s">
        <v>11</v>
      </c>
      <c r="I1468" s="14">
        <v>1109</v>
      </c>
      <c r="J1468" s="1" t="s">
        <v>1094</v>
      </c>
      <c r="K1468" s="1"/>
      <c r="L1468" s="91" t="str">
        <f t="shared" si="113"/>
        <v>16</v>
      </c>
    </row>
    <row r="1469" spans="1:18" customFormat="1" ht="12.75" customHeight="1" x14ac:dyDescent="0.2">
      <c r="A1469" s="24" t="str">
        <f t="shared" si="111"/>
        <v>16-</v>
      </c>
      <c r="C1469" s="14">
        <v>5</v>
      </c>
      <c r="D1469" s="71" t="str">
        <f>IF(C1469=1,K!$D$1,IF(C1469=2,K!$D$2,IF(C1469=3,K!$D$3,IF(C1469=4,K!$D$4,IF(C1469=5,K!$D$5,IF(C1469=6,K!$D$6,IF(C1469=7,K!$D$7,IF(C1469=8,K!$D$8))))))))</f>
        <v>Muud maap.ehit.projektid</v>
      </c>
      <c r="E1469" s="12" t="s">
        <v>330</v>
      </c>
      <c r="F1469" s="18" t="str">
        <f>LOOKUP(E1469,K!$A$1:$B$19)</f>
        <v>Tähtvere vald</v>
      </c>
      <c r="G1469" s="16" t="str">
        <f t="shared" si="112"/>
        <v>PP-1150</v>
      </c>
      <c r="H1469" s="12" t="s">
        <v>11</v>
      </c>
      <c r="I1469" s="14">
        <v>1150</v>
      </c>
      <c r="J1469" s="1" t="s">
        <v>1095</v>
      </c>
      <c r="K1469" s="1"/>
      <c r="L1469" s="91" t="str">
        <f t="shared" si="113"/>
        <v>16</v>
      </c>
    </row>
    <row r="1470" spans="1:18" customFormat="1" ht="12.75" customHeight="1" x14ac:dyDescent="0.2">
      <c r="A1470" s="24" t="str">
        <f t="shared" si="111"/>
        <v>16-</v>
      </c>
      <c r="C1470" s="14">
        <v>5</v>
      </c>
      <c r="D1470" s="71" t="str">
        <f>IF(C1470=1,K!$D$1,IF(C1470=2,K!$D$2,IF(C1470=3,K!$D$3,IF(C1470=4,K!$D$4,IF(C1470=5,K!$D$5,IF(C1470=6,K!$D$6,IF(C1470=7,K!$D$7,IF(C1470=8,K!$D$8))))))))</f>
        <v>Muud maap.ehit.projektid</v>
      </c>
      <c r="E1470" s="12" t="s">
        <v>330</v>
      </c>
      <c r="F1470" s="18" t="str">
        <f>LOOKUP(E1470,K!$A$1:$B$19)</f>
        <v>Tähtvere vald</v>
      </c>
      <c r="G1470" s="16" t="str">
        <f t="shared" si="112"/>
        <v>PP-1151</v>
      </c>
      <c r="H1470" s="12" t="s">
        <v>11</v>
      </c>
      <c r="I1470" s="14">
        <v>1151</v>
      </c>
      <c r="J1470" s="1" t="s">
        <v>1096</v>
      </c>
      <c r="K1470" s="1"/>
      <c r="L1470" s="91" t="str">
        <f t="shared" si="113"/>
        <v>16</v>
      </c>
    </row>
    <row r="1471" spans="1:18" customFormat="1" ht="12.75" customHeight="1" x14ac:dyDescent="0.2">
      <c r="A1471" s="24" t="str">
        <f t="shared" si="111"/>
        <v>02-</v>
      </c>
      <c r="C1471" s="14">
        <v>5</v>
      </c>
      <c r="D1471" s="71" t="str">
        <f>IF(C1471=1,K!$D$1,IF(C1471=2,K!$D$2,IF(C1471=3,K!$D$3,IF(C1471=4,K!$D$4,IF(C1471=5,K!$D$5,IF(C1471=6,K!$D$6,IF(C1471=7,K!$D$7,IF(C1471=8,K!$D$8))))))))</f>
        <v>Muud maap.ehit.projektid</v>
      </c>
      <c r="E1471" s="12" t="s">
        <v>294</v>
      </c>
      <c r="F1471" s="18" t="str">
        <f>LOOKUP(E1471,K!$A$1:$B$19)</f>
        <v>Haaslava vald</v>
      </c>
      <c r="G1471" s="16" t="str">
        <f t="shared" si="112"/>
        <v>PP-1170</v>
      </c>
      <c r="H1471" s="12" t="s">
        <v>11</v>
      </c>
      <c r="I1471" s="14">
        <v>1170</v>
      </c>
      <c r="J1471" s="1" t="s">
        <v>1097</v>
      </c>
      <c r="K1471" s="1"/>
      <c r="L1471" s="91" t="str">
        <f t="shared" si="113"/>
        <v>02</v>
      </c>
      <c r="O1471">
        <v>1</v>
      </c>
      <c r="P1471">
        <v>9723</v>
      </c>
      <c r="Q1471" t="s">
        <v>1003</v>
      </c>
    </row>
    <row r="1472" spans="1:18" customFormat="1" ht="12.75" customHeight="1" x14ac:dyDescent="0.2">
      <c r="A1472" s="24" t="str">
        <f t="shared" si="111"/>
        <v>16-21</v>
      </c>
      <c r="B1472">
        <v>21</v>
      </c>
      <c r="C1472" s="14">
        <v>1</v>
      </c>
      <c r="D1472" s="71" t="str">
        <f>IF(C1472=1,K!$D$1,IF(C1472=2,K!$D$2,IF(C1472=3,K!$D$3,IF(C1472=4,K!$D$4,IF(C1472=5,K!$D$5,IF(C1472=6,K!$D$6,IF(C1472=7,K!$D$7,IF(C1472=8,K!$D$8))))))))</f>
        <v>Maaparandus</v>
      </c>
      <c r="E1472" s="12" t="s">
        <v>330</v>
      </c>
      <c r="F1472" s="18" t="str">
        <f>LOOKUP(E1472,K!$A$1:$B$19)</f>
        <v>Tähtvere vald</v>
      </c>
      <c r="G1472" s="16" t="str">
        <f t="shared" si="112"/>
        <v>PP-1175</v>
      </c>
      <c r="H1472" s="12" t="s">
        <v>11</v>
      </c>
      <c r="I1472" s="14">
        <v>1175</v>
      </c>
      <c r="J1472" s="1" t="s">
        <v>1098</v>
      </c>
      <c r="K1472" s="160" t="s">
        <v>7393</v>
      </c>
      <c r="L1472" s="91" t="str">
        <f t="shared" si="113"/>
        <v>16</v>
      </c>
      <c r="M1472">
        <v>1976</v>
      </c>
      <c r="N1472">
        <v>5</v>
      </c>
      <c r="P1472" t="s">
        <v>3614</v>
      </c>
      <c r="Q1472">
        <v>3</v>
      </c>
    </row>
    <row r="1473" spans="1:16" customFormat="1" ht="12.75" customHeight="1" x14ac:dyDescent="0.2">
      <c r="A1473" s="24" t="str">
        <f t="shared" si="111"/>
        <v>16-15</v>
      </c>
      <c r="B1473">
        <v>15</v>
      </c>
      <c r="C1473" s="14">
        <v>7</v>
      </c>
      <c r="D1473" s="71" t="str">
        <f>IF(C1473=1,K!$D$1,IF(C1473=2,K!$D$2,IF(C1473=3,K!$D$3,IF(C1473=4,K!$D$4,IF(C1473=5,K!$D$5,IF(C1473=6,K!$D$6,IF(C1473=7,K!$D$7,IF(C1473=8,K!$D$8))))))))</f>
        <v>Ehitusgeoloogia aruanne</v>
      </c>
      <c r="E1473" s="12" t="s">
        <v>330</v>
      </c>
      <c r="F1473" s="18" t="str">
        <f>LOOKUP(E1473,K!$A$1:$B$19)</f>
        <v>Tähtvere vald</v>
      </c>
      <c r="G1473" s="16" t="str">
        <f t="shared" si="112"/>
        <v>PP-1180</v>
      </c>
      <c r="H1473" s="12" t="s">
        <v>11</v>
      </c>
      <c r="I1473" s="14">
        <v>1180</v>
      </c>
      <c r="J1473" s="1" t="s">
        <v>7337</v>
      </c>
      <c r="K1473" s="1" t="s">
        <v>7336</v>
      </c>
      <c r="L1473" s="91" t="str">
        <f t="shared" si="113"/>
        <v>16</v>
      </c>
      <c r="M1473">
        <v>1967</v>
      </c>
      <c r="N1473">
        <v>4</v>
      </c>
    </row>
    <row r="1474" spans="1:16" customFormat="1" ht="12.75" customHeight="1" x14ac:dyDescent="0.2">
      <c r="A1474" s="24" t="str">
        <f t="shared" si="111"/>
        <v>16-</v>
      </c>
      <c r="C1474" s="14">
        <v>5</v>
      </c>
      <c r="D1474" s="71" t="str">
        <f>IF(C1474=1,K!$D$1,IF(C1474=2,K!$D$2,IF(C1474=3,K!$D$3,IF(C1474=4,K!$D$4,IF(C1474=5,K!$D$5,IF(C1474=6,K!$D$6,IF(C1474=7,K!$D$7,IF(C1474=8,K!$D$8))))))))</f>
        <v>Muud maap.ehit.projektid</v>
      </c>
      <c r="E1474" s="12" t="s">
        <v>330</v>
      </c>
      <c r="F1474" s="18" t="str">
        <f>LOOKUP(E1474,K!$A$1:$B$19)</f>
        <v>Tähtvere vald</v>
      </c>
      <c r="G1474" s="16" t="str">
        <f t="shared" si="112"/>
        <v>PP-1227</v>
      </c>
      <c r="H1474" s="12" t="s">
        <v>11</v>
      </c>
      <c r="I1474" s="14">
        <v>1227</v>
      </c>
      <c r="J1474" s="1" t="s">
        <v>1099</v>
      </c>
      <c r="K1474" s="1"/>
      <c r="L1474" s="91" t="str">
        <f t="shared" si="113"/>
        <v>16</v>
      </c>
      <c r="P1474">
        <v>68387</v>
      </c>
    </row>
    <row r="1475" spans="1:16" customFormat="1" ht="12.75" customHeight="1" x14ac:dyDescent="0.2">
      <c r="A1475" s="24" t="str">
        <f t="shared" si="111"/>
        <v>16-</v>
      </c>
      <c r="C1475" s="14">
        <v>5</v>
      </c>
      <c r="D1475" s="71" t="str">
        <f>IF(C1475=1,K!$D$1,IF(C1475=2,K!$D$2,IF(C1475=3,K!$D$3,IF(C1475=4,K!$D$4,IF(C1475=5,K!$D$5,IF(C1475=6,K!$D$6,IF(C1475=7,K!$D$7,IF(C1475=8,K!$D$8))))))))</f>
        <v>Muud maap.ehit.projektid</v>
      </c>
      <c r="E1475" s="12" t="s">
        <v>330</v>
      </c>
      <c r="F1475" s="18" t="str">
        <f>LOOKUP(E1475,K!$A$1:$B$19)</f>
        <v>Tähtvere vald</v>
      </c>
      <c r="G1475" s="16" t="str">
        <f t="shared" si="112"/>
        <v>PP-1228-I</v>
      </c>
      <c r="H1475" s="12" t="s">
        <v>11</v>
      </c>
      <c r="I1475" s="14" t="s">
        <v>234</v>
      </c>
      <c r="J1475" s="1" t="s">
        <v>1100</v>
      </c>
      <c r="K1475" s="1"/>
      <c r="L1475" s="91" t="str">
        <f t="shared" si="113"/>
        <v>16</v>
      </c>
      <c r="P1475">
        <v>68121</v>
      </c>
    </row>
    <row r="1476" spans="1:16" customFormat="1" ht="12.75" customHeight="1" x14ac:dyDescent="0.2">
      <c r="A1476" s="24" t="str">
        <f t="shared" si="111"/>
        <v>16-</v>
      </c>
      <c r="C1476" s="14">
        <v>5</v>
      </c>
      <c r="D1476" s="71" t="str">
        <f>IF(C1476=1,K!$D$1,IF(C1476=2,K!$D$2,IF(C1476=3,K!$D$3,IF(C1476=4,K!$D$4,IF(C1476=5,K!$D$5,IF(C1476=6,K!$D$6,IF(C1476=7,K!$D$7,IF(C1476=8,K!$D$8))))))))</f>
        <v>Muud maap.ehit.projektid</v>
      </c>
      <c r="E1476" s="12" t="s">
        <v>330</v>
      </c>
      <c r="F1476" s="18" t="str">
        <f>LOOKUP(E1476,K!$A$1:$B$19)</f>
        <v>Tähtvere vald</v>
      </c>
      <c r="G1476" s="16" t="str">
        <f t="shared" si="112"/>
        <v>PP-1228-II</v>
      </c>
      <c r="H1476" s="12" t="s">
        <v>11</v>
      </c>
      <c r="I1476" s="14" t="s">
        <v>235</v>
      </c>
      <c r="J1476" s="1" t="s">
        <v>1101</v>
      </c>
      <c r="K1476" s="1"/>
      <c r="L1476" s="91" t="str">
        <f t="shared" si="113"/>
        <v>16</v>
      </c>
    </row>
    <row r="1477" spans="1:16" customFormat="1" ht="12.75" customHeight="1" x14ac:dyDescent="0.2">
      <c r="A1477" s="24" t="str">
        <f t="shared" si="111"/>
        <v>16-</v>
      </c>
      <c r="C1477" s="14">
        <v>5</v>
      </c>
      <c r="D1477" s="71" t="str">
        <f>IF(C1477=1,K!$D$1,IF(C1477=2,K!$D$2,IF(C1477=3,K!$D$3,IF(C1477=4,K!$D$4,IF(C1477=5,K!$D$5,IF(C1477=6,K!$D$6,IF(C1477=7,K!$D$7,IF(C1477=8,K!$D$8))))))))</f>
        <v>Muud maap.ehit.projektid</v>
      </c>
      <c r="E1477" s="12" t="s">
        <v>330</v>
      </c>
      <c r="F1477" s="18" t="str">
        <f>LOOKUP(E1477,K!$A$1:$B$19)</f>
        <v>Tähtvere vald</v>
      </c>
      <c r="G1477" s="16" t="str">
        <f t="shared" si="112"/>
        <v>PP-1151B</v>
      </c>
      <c r="H1477" s="12" t="s">
        <v>11</v>
      </c>
      <c r="I1477" s="14" t="s">
        <v>236</v>
      </c>
      <c r="J1477" s="1" t="s">
        <v>1102</v>
      </c>
      <c r="K1477" s="1"/>
      <c r="L1477" s="91" t="str">
        <f t="shared" si="113"/>
        <v>16</v>
      </c>
      <c r="P1477">
        <v>75086</v>
      </c>
    </row>
    <row r="1478" spans="1:16" customFormat="1" ht="12.75" customHeight="1" x14ac:dyDescent="0.2">
      <c r="A1478" s="24" t="str">
        <f t="shared" si="111"/>
        <v>02-</v>
      </c>
      <c r="C1478" s="14">
        <v>5</v>
      </c>
      <c r="D1478" s="71" t="str">
        <f>IF(C1478=1,K!$D$1,IF(C1478=2,K!$D$2,IF(C1478=3,K!$D$3,IF(C1478=4,K!$D$4,IF(C1478=5,K!$D$5,IF(C1478=6,K!$D$6,IF(C1478=7,K!$D$7,IF(C1478=8,K!$D$8))))))))</f>
        <v>Muud maap.ehit.projektid</v>
      </c>
      <c r="E1478" s="12" t="s">
        <v>294</v>
      </c>
      <c r="F1478" s="18" t="str">
        <f>LOOKUP(E1478,K!$A$1:$B$19)</f>
        <v>Haaslava vald</v>
      </c>
      <c r="G1478" s="16" t="str">
        <f t="shared" si="112"/>
        <v>P-1170-A</v>
      </c>
      <c r="H1478" s="12" t="s">
        <v>31</v>
      </c>
      <c r="I1478" s="14" t="s">
        <v>237</v>
      </c>
      <c r="J1478" s="1" t="s">
        <v>1103</v>
      </c>
      <c r="K1478" s="1"/>
      <c r="L1478" s="91" t="str">
        <f t="shared" si="113"/>
        <v>02</v>
      </c>
    </row>
    <row r="1479" spans="1:16" customFormat="1" ht="12.75" customHeight="1" x14ac:dyDescent="0.2">
      <c r="A1479" s="24" t="str">
        <f t="shared" si="111"/>
        <v>16-</v>
      </c>
      <c r="C1479" s="14">
        <v>5</v>
      </c>
      <c r="D1479" s="71" t="str">
        <f>IF(C1479=1,K!$D$1,IF(C1479=2,K!$D$2,IF(C1479=3,K!$D$3,IF(C1479=4,K!$D$4,IF(C1479=5,K!$D$5,IF(C1479=6,K!$D$6,IF(C1479=7,K!$D$7,IF(C1479=8,K!$D$8))))))))</f>
        <v>Muud maap.ehit.projektid</v>
      </c>
      <c r="E1479" s="12" t="s">
        <v>330</v>
      </c>
      <c r="F1479" s="18" t="str">
        <f>LOOKUP(E1479,K!$A$1:$B$19)</f>
        <v>Tähtvere vald</v>
      </c>
      <c r="G1479" s="16" t="str">
        <f t="shared" si="112"/>
        <v>PP-989-A</v>
      </c>
      <c r="H1479" s="12" t="s">
        <v>11</v>
      </c>
      <c r="I1479" s="14" t="s">
        <v>238</v>
      </c>
      <c r="J1479" s="1" t="s">
        <v>1104</v>
      </c>
      <c r="K1479" s="1"/>
      <c r="L1479" s="91" t="str">
        <f t="shared" si="113"/>
        <v>16</v>
      </c>
    </row>
    <row r="1480" spans="1:16" customFormat="1" ht="12.75" customHeight="1" x14ac:dyDescent="0.2">
      <c r="A1480" s="24" t="str">
        <f t="shared" si="111"/>
        <v>16-</v>
      </c>
      <c r="C1480" s="14">
        <v>5</v>
      </c>
      <c r="D1480" s="71" t="str">
        <f>IF(C1480=1,K!$D$1,IF(C1480=2,K!$D$2,IF(C1480=3,K!$D$3,IF(C1480=4,K!$D$4,IF(C1480=5,K!$D$5,IF(C1480=6,K!$D$6,IF(C1480=7,K!$D$7,IF(C1480=8,K!$D$8))))))))</f>
        <v>Muud maap.ehit.projektid</v>
      </c>
      <c r="E1480" s="12" t="s">
        <v>330</v>
      </c>
      <c r="F1480" s="18" t="str">
        <f>LOOKUP(E1480,K!$A$1:$B$19)</f>
        <v>Tähtvere vald</v>
      </c>
      <c r="G1480" s="16" t="str">
        <f t="shared" si="112"/>
        <v>PP-989-A</v>
      </c>
      <c r="H1480" s="12" t="s">
        <v>11</v>
      </c>
      <c r="I1480" s="14" t="s">
        <v>238</v>
      </c>
      <c r="J1480" s="1" t="s">
        <v>1105</v>
      </c>
      <c r="K1480" s="1"/>
      <c r="L1480" s="91" t="str">
        <f t="shared" si="113"/>
        <v>16</v>
      </c>
    </row>
    <row r="1481" spans="1:16" customFormat="1" ht="12.75" customHeight="1" x14ac:dyDescent="0.2">
      <c r="A1481" s="24" t="str">
        <f t="shared" si="111"/>
        <v>16-</v>
      </c>
      <c r="C1481" s="14">
        <v>3</v>
      </c>
      <c r="D1481" s="71" t="str">
        <f>IF(C1481=1,K!$D$1,IF(C1481=2,K!$D$2,IF(C1481=3,K!$D$3,IF(C1481=4,K!$D$4,IF(C1481=5,K!$D$5,IF(C1481=6,K!$D$6,IF(C1481=7,K!$D$7,IF(C1481=8,K!$D$8))))))))</f>
        <v>Vihmutus</v>
      </c>
      <c r="E1481" s="12" t="s">
        <v>330</v>
      </c>
      <c r="F1481" s="18" t="str">
        <f>LOOKUP(E1481,K!$A$1:$B$19)</f>
        <v>Tähtvere vald</v>
      </c>
      <c r="G1481" s="16" t="str">
        <f t="shared" si="112"/>
        <v>PP-1421</v>
      </c>
      <c r="H1481" s="12" t="s">
        <v>11</v>
      </c>
      <c r="I1481" s="14">
        <v>1421</v>
      </c>
      <c r="J1481" s="1" t="s">
        <v>1106</v>
      </c>
      <c r="K1481" s="1"/>
      <c r="L1481" s="91" t="str">
        <f t="shared" si="113"/>
        <v>16</v>
      </c>
    </row>
    <row r="1482" spans="1:16" customFormat="1" ht="12.75" customHeight="1" x14ac:dyDescent="0.2">
      <c r="A1482" s="24" t="str">
        <f t="shared" si="111"/>
        <v>16-</v>
      </c>
      <c r="C1482" s="14">
        <v>3</v>
      </c>
      <c r="D1482" s="71" t="str">
        <f>IF(C1482=1,K!$D$1,IF(C1482=2,K!$D$2,IF(C1482=3,K!$D$3,IF(C1482=4,K!$D$4,IF(C1482=5,K!$D$5,IF(C1482=6,K!$D$6,IF(C1482=7,K!$D$7,IF(C1482=8,K!$D$8))))))))</f>
        <v>Vihmutus</v>
      </c>
      <c r="E1482" s="12" t="s">
        <v>330</v>
      </c>
      <c r="F1482" s="18" t="str">
        <f>LOOKUP(E1482,K!$A$1:$B$19)</f>
        <v>Tähtvere vald</v>
      </c>
      <c r="G1482" s="16" t="str">
        <f t="shared" si="112"/>
        <v>PP-1422</v>
      </c>
      <c r="H1482" s="12" t="s">
        <v>11</v>
      </c>
      <c r="I1482" s="14">
        <v>1422</v>
      </c>
      <c r="J1482" s="1" t="s">
        <v>1107</v>
      </c>
      <c r="K1482" s="1"/>
      <c r="L1482" s="91" t="str">
        <f t="shared" si="113"/>
        <v>16</v>
      </c>
      <c r="O1482">
        <v>1</v>
      </c>
    </row>
    <row r="1483" spans="1:16" customFormat="1" ht="25.5" customHeight="1" x14ac:dyDescent="0.2">
      <c r="A1483" s="24" t="str">
        <f t="shared" si="111"/>
        <v>14-</v>
      </c>
      <c r="C1483" s="14">
        <v>5</v>
      </c>
      <c r="D1483" s="71" t="str">
        <f>IF(C1483=1,K!$D$1,IF(C1483=2,K!$D$2,IF(C1483=3,K!$D$3,IF(C1483=4,K!$D$4,IF(C1483=5,K!$D$5,IF(C1483=6,K!$D$6,IF(C1483=7,K!$D$7,IF(C1483=8,K!$D$8))))))))</f>
        <v>Muud maap.ehit.projektid</v>
      </c>
      <c r="E1483" s="12" t="s">
        <v>328</v>
      </c>
      <c r="F1483" s="18" t="str">
        <f>LOOKUP(E1483,K!$A$1:$B$19)</f>
        <v>Rõngu vald</v>
      </c>
      <c r="G1483" s="16" t="str">
        <f t="shared" si="112"/>
        <v>PP-1434</v>
      </c>
      <c r="H1483" s="12" t="s">
        <v>11</v>
      </c>
      <c r="I1483" s="14">
        <v>1434</v>
      </c>
      <c r="J1483" s="1" t="s">
        <v>1108</v>
      </c>
      <c r="K1483" s="1"/>
      <c r="L1483" s="91" t="str">
        <f t="shared" si="113"/>
        <v>14</v>
      </c>
    </row>
    <row r="1484" spans="1:16" customFormat="1" ht="25.5" customHeight="1" x14ac:dyDescent="0.2">
      <c r="A1484" s="24" t="str">
        <f t="shared" si="111"/>
        <v>16-</v>
      </c>
      <c r="C1484" s="14">
        <v>5</v>
      </c>
      <c r="D1484" s="71" t="str">
        <f>IF(C1484=1,K!$D$1,IF(C1484=2,K!$D$2,IF(C1484=3,K!$D$3,IF(C1484=4,K!$D$4,IF(C1484=5,K!$D$5,IF(C1484=6,K!$D$6,IF(C1484=7,K!$D$7,IF(C1484=8,K!$D$8))))))))</f>
        <v>Muud maap.ehit.projektid</v>
      </c>
      <c r="E1484" s="12" t="s">
        <v>330</v>
      </c>
      <c r="F1484" s="18" t="str">
        <f>LOOKUP(E1484,K!$A$1:$B$19)</f>
        <v>Tähtvere vald</v>
      </c>
      <c r="G1484" s="16" t="str">
        <f t="shared" si="112"/>
        <v>PP-1658</v>
      </c>
      <c r="H1484" s="12" t="s">
        <v>11</v>
      </c>
      <c r="I1484" s="14">
        <v>1658</v>
      </c>
      <c r="J1484" s="1" t="s">
        <v>1115</v>
      </c>
      <c r="K1484" s="1"/>
      <c r="L1484" s="91" t="str">
        <f t="shared" si="113"/>
        <v>16</v>
      </c>
      <c r="P1484" t="s">
        <v>2124</v>
      </c>
    </row>
    <row r="1485" spans="1:16" customFormat="1" ht="25.5" customHeight="1" x14ac:dyDescent="0.2">
      <c r="A1485" s="24" t="str">
        <f t="shared" si="111"/>
        <v>13-</v>
      </c>
      <c r="C1485" s="14">
        <v>4</v>
      </c>
      <c r="D1485" s="71" t="str">
        <f>IF(C1485=1,K!$D$1,IF(C1485=2,K!$D$2,IF(C1485=3,K!$D$3,IF(C1485=4,K!$D$4,IF(C1485=5,K!$D$5,IF(C1485=6,K!$D$6,IF(C1485=7,K!$D$7,IF(C1485=8,K!$D$8))))))))</f>
        <v>Polder</v>
      </c>
      <c r="E1485" s="12" t="s">
        <v>327</v>
      </c>
      <c r="F1485" s="18" t="str">
        <f>LOOKUP(E1485,K!$A$1:$B$19)</f>
        <v>Rannu vald</v>
      </c>
      <c r="G1485" s="16" t="str">
        <f t="shared" si="112"/>
        <v>PP-1670</v>
      </c>
      <c r="H1485" s="12" t="s">
        <v>11</v>
      </c>
      <c r="I1485" s="14">
        <v>1670</v>
      </c>
      <c r="J1485" s="1" t="s">
        <v>1116</v>
      </c>
      <c r="K1485" s="160" t="s">
        <v>7917</v>
      </c>
      <c r="L1485" s="91" t="str">
        <f t="shared" si="113"/>
        <v>13</v>
      </c>
      <c r="P1485" t="s">
        <v>3293</v>
      </c>
    </row>
    <row r="1486" spans="1:16" customFormat="1" ht="12.75" customHeight="1" x14ac:dyDescent="0.2">
      <c r="A1486" s="24" t="str">
        <f t="shared" si="111"/>
        <v>17-</v>
      </c>
      <c r="C1486" s="14">
        <v>5</v>
      </c>
      <c r="D1486" s="71" t="str">
        <f>IF(C1486=1,K!$D$1,IF(C1486=2,K!$D$2,IF(C1486=3,K!$D$3,IF(C1486=4,K!$D$4,IF(C1486=5,K!$D$5,IF(C1486=6,K!$D$6,IF(C1486=7,K!$D$7,IF(C1486=8,K!$D$8))))))))</f>
        <v>Muud maap.ehit.projektid</v>
      </c>
      <c r="E1486" s="12" t="s">
        <v>331</v>
      </c>
      <c r="F1486" s="18" t="str">
        <f>LOOKUP(E1486,K!$A$1:$B$19)</f>
        <v xml:space="preserve">Vara vald </v>
      </c>
      <c r="G1486" s="16" t="str">
        <f t="shared" si="112"/>
        <v>PP-1698</v>
      </c>
      <c r="H1486" s="12" t="s">
        <v>11</v>
      </c>
      <c r="I1486" s="14">
        <v>1698</v>
      </c>
      <c r="J1486" s="1" t="s">
        <v>1117</v>
      </c>
      <c r="K1486" s="1"/>
      <c r="L1486" s="91" t="str">
        <f t="shared" si="113"/>
        <v>17</v>
      </c>
      <c r="P1486" t="s">
        <v>3229</v>
      </c>
    </row>
    <row r="1487" spans="1:16" customFormat="1" ht="12.75" customHeight="1" x14ac:dyDescent="0.2">
      <c r="A1487" s="24" t="str">
        <f t="shared" ref="A1487:A1550" si="114">CONCATENATE(E1487,"-",B1487)</f>
        <v>15-</v>
      </c>
      <c r="C1487" s="14">
        <v>3</v>
      </c>
      <c r="D1487" s="71" t="str">
        <f>IF(C1487=1,K!$D$1,IF(C1487=2,K!$D$2,IF(C1487=3,K!$D$3,IF(C1487=4,K!$D$4,IF(C1487=5,K!$D$5,IF(C1487=6,K!$D$6,IF(C1487=7,K!$D$7,IF(C1487=8,K!$D$8))))))))</f>
        <v>Vihmutus</v>
      </c>
      <c r="E1487" s="12" t="s">
        <v>329</v>
      </c>
      <c r="F1487" s="18" t="str">
        <f>LOOKUP(E1487,K!$A$1:$B$19)</f>
        <v>Tartu vald</v>
      </c>
      <c r="G1487" s="16" t="str">
        <f t="shared" ref="G1487:G1550" si="115">CONCATENATE(H1487,"-",I1487)</f>
        <v>PP-1527</v>
      </c>
      <c r="H1487" s="12" t="s">
        <v>11</v>
      </c>
      <c r="I1487" s="14">
        <v>1527</v>
      </c>
      <c r="J1487" s="1" t="s">
        <v>1183</v>
      </c>
      <c r="K1487" s="1"/>
      <c r="L1487" s="91" t="str">
        <f t="shared" si="113"/>
        <v>15</v>
      </c>
      <c r="P1487" t="s">
        <v>5326</v>
      </c>
    </row>
    <row r="1488" spans="1:16" customFormat="1" ht="12.75" customHeight="1" x14ac:dyDescent="0.2">
      <c r="A1488" s="24" t="str">
        <f t="shared" si="114"/>
        <v>15-</v>
      </c>
      <c r="C1488" s="14">
        <v>3</v>
      </c>
      <c r="D1488" s="71" t="str">
        <f>IF(C1488=1,K!$D$1,IF(C1488=2,K!$D$2,IF(C1488=3,K!$D$3,IF(C1488=4,K!$D$4,IF(C1488=5,K!$D$5,IF(C1488=6,K!$D$6,IF(C1488=7,K!$D$7,IF(C1488=8,K!$D$8))))))))</f>
        <v>Vihmutus</v>
      </c>
      <c r="E1488" s="12" t="s">
        <v>329</v>
      </c>
      <c r="F1488" s="18" t="str">
        <f>LOOKUP(E1488,K!$A$1:$B$19)</f>
        <v>Tartu vald</v>
      </c>
      <c r="G1488" s="16" t="str">
        <f t="shared" si="115"/>
        <v>PP-1637</v>
      </c>
      <c r="H1488" s="12" t="s">
        <v>11</v>
      </c>
      <c r="I1488" s="14">
        <v>1637</v>
      </c>
      <c r="J1488" s="1" t="s">
        <v>1186</v>
      </c>
      <c r="K1488" s="1"/>
      <c r="L1488" s="91" t="str">
        <f t="shared" si="113"/>
        <v>15</v>
      </c>
    </row>
    <row r="1489" spans="1:18" customFormat="1" ht="12.75" customHeight="1" x14ac:dyDescent="0.2">
      <c r="A1489" s="24" t="str">
        <f t="shared" si="114"/>
        <v>01-</v>
      </c>
      <c r="C1489" s="14">
        <v>5</v>
      </c>
      <c r="D1489" s="71" t="str">
        <f>IF(C1489=1,K!$D$1,IF(C1489=2,K!$D$2,IF(C1489=3,K!$D$3,IF(C1489=4,K!$D$4,IF(C1489=5,K!$D$5,IF(C1489=6,K!$D$6,IF(C1489=7,K!$D$7,IF(C1489=8,K!$D$8))))))))</f>
        <v>Muud maap.ehit.projektid</v>
      </c>
      <c r="E1489" s="12" t="s">
        <v>291</v>
      </c>
      <c r="F1489" s="18" t="str">
        <f>LOOKUP(E1489,K!$A$1:$B$19)</f>
        <v>Alatskivi vald</v>
      </c>
      <c r="G1489" s="16" t="str">
        <f t="shared" si="115"/>
        <v>MV-299</v>
      </c>
      <c r="H1489" s="12" t="s">
        <v>32</v>
      </c>
      <c r="I1489" s="14">
        <v>299</v>
      </c>
      <c r="J1489" s="42" t="s">
        <v>1120</v>
      </c>
      <c r="K1489" s="26" t="s">
        <v>4812</v>
      </c>
      <c r="L1489" s="91" t="str">
        <f t="shared" si="113"/>
        <v>01</v>
      </c>
      <c r="P1489" t="s">
        <v>4585</v>
      </c>
    </row>
    <row r="1490" spans="1:18" customFormat="1" ht="12.75" customHeight="1" x14ac:dyDescent="0.2">
      <c r="A1490" s="24" t="str">
        <f t="shared" si="114"/>
        <v>15-</v>
      </c>
      <c r="C1490" s="14">
        <v>3</v>
      </c>
      <c r="D1490" s="71" t="str">
        <f>IF(C1490=1,K!$D$1,IF(C1490=2,K!$D$2,IF(C1490=3,K!$D$3,IF(C1490=4,K!$D$4,IF(C1490=5,K!$D$5,IF(C1490=6,K!$D$6,IF(C1490=7,K!$D$7,IF(C1490=8,K!$D$8))))))))</f>
        <v>Vihmutus</v>
      </c>
      <c r="E1490" s="12" t="s">
        <v>329</v>
      </c>
      <c r="F1490" s="18" t="str">
        <f>LOOKUP(E1490,K!$A$1:$B$19)</f>
        <v>Tartu vald</v>
      </c>
      <c r="G1490" s="16" t="str">
        <f t="shared" si="115"/>
        <v>PP-1654</v>
      </c>
      <c r="H1490" s="12" t="s">
        <v>11</v>
      </c>
      <c r="I1490" s="14">
        <v>1654</v>
      </c>
      <c r="J1490" s="1" t="s">
        <v>1187</v>
      </c>
      <c r="K1490" s="1"/>
      <c r="L1490" s="91" t="str">
        <f t="shared" si="113"/>
        <v>15</v>
      </c>
    </row>
    <row r="1491" spans="1:18" customFormat="1" ht="12.75" customHeight="1" x14ac:dyDescent="0.2">
      <c r="A1491" s="24" t="str">
        <f t="shared" si="114"/>
        <v>15-</v>
      </c>
      <c r="C1491" s="14">
        <v>1</v>
      </c>
      <c r="D1491" s="71" t="str">
        <f>IF(C1491=1,K!$D$1,IF(C1491=2,K!$D$2,IF(C1491=3,K!$D$3,IF(C1491=4,K!$D$4,IF(C1491=5,K!$D$5,IF(C1491=6,K!$D$6,IF(C1491=7,K!$D$7,IF(C1491=8,K!$D$8))))))))</f>
        <v>Maaparandus</v>
      </c>
      <c r="E1491" s="12" t="s">
        <v>329</v>
      </c>
      <c r="F1491" s="18" t="str">
        <f>LOOKUP(E1491,K!$A$1:$B$19)</f>
        <v>Tartu vald</v>
      </c>
      <c r="G1491" s="16" t="str">
        <f t="shared" si="115"/>
        <v>PP-8</v>
      </c>
      <c r="H1491" s="12" t="s">
        <v>11</v>
      </c>
      <c r="I1491" s="14">
        <v>8</v>
      </c>
      <c r="J1491" s="1" t="s">
        <v>1193</v>
      </c>
      <c r="K1491" s="1"/>
      <c r="L1491" s="91" t="str">
        <f t="shared" si="113"/>
        <v>15</v>
      </c>
    </row>
    <row r="1492" spans="1:18" customFormat="1" ht="12.75" customHeight="1" x14ac:dyDescent="0.2">
      <c r="A1492" s="24" t="str">
        <f t="shared" si="114"/>
        <v>15-</v>
      </c>
      <c r="C1492" s="14">
        <v>1</v>
      </c>
      <c r="D1492" s="71" t="str">
        <f>IF(C1492=1,K!$D$1,IF(C1492=2,K!$D$2,IF(C1492=3,K!$D$3,IF(C1492=4,K!$D$4,IF(C1492=5,K!$D$5,IF(C1492=6,K!$D$6,IF(C1492=7,K!$D$7,IF(C1492=8,K!$D$8))))))))</f>
        <v>Maaparandus</v>
      </c>
      <c r="E1492" s="12" t="s">
        <v>329</v>
      </c>
      <c r="F1492" s="18" t="str">
        <f>LOOKUP(E1492,K!$A$1:$B$19)</f>
        <v>Tartu vald</v>
      </c>
      <c r="G1492" s="16" t="str">
        <f t="shared" si="115"/>
        <v>PP-254</v>
      </c>
      <c r="H1492" s="12" t="s">
        <v>11</v>
      </c>
      <c r="I1492" s="14">
        <v>254</v>
      </c>
      <c r="J1492" s="1" t="s">
        <v>1525</v>
      </c>
      <c r="K1492" s="1"/>
      <c r="L1492" s="91" t="str">
        <f t="shared" si="113"/>
        <v>15</v>
      </c>
    </row>
    <row r="1493" spans="1:18" customFormat="1" ht="12.75" customHeight="1" x14ac:dyDescent="0.2">
      <c r="A1493" s="24" t="str">
        <f t="shared" si="114"/>
        <v>01-</v>
      </c>
      <c r="C1493" s="14">
        <v>6</v>
      </c>
      <c r="D1493" s="71" t="str">
        <f>IF(C1493=1,K!$D$1,IF(C1493=2,K!$D$2,IF(C1493=3,K!$D$3,IF(C1493=4,K!$D$4,IF(C1493=5,K!$D$5,IF(C1493=6,K!$D$6,IF(C1493=7,K!$D$7,IF(C1493=8,K!$D$8))))))))</f>
        <v>Kultuurtehnikaprojektid</v>
      </c>
      <c r="E1493" s="12" t="s">
        <v>291</v>
      </c>
      <c r="F1493" s="18" t="str">
        <f>LOOKUP(E1493,K!$A$1:$B$19)</f>
        <v>Alatskivi vald</v>
      </c>
      <c r="G1493" s="16" t="str">
        <f t="shared" si="115"/>
        <v>MV-474</v>
      </c>
      <c r="H1493" s="12" t="s">
        <v>32</v>
      </c>
      <c r="I1493" s="14">
        <v>474</v>
      </c>
      <c r="J1493" s="1" t="s">
        <v>1124</v>
      </c>
      <c r="K1493" s="1"/>
      <c r="L1493" s="91" t="str">
        <f t="shared" si="113"/>
        <v>01</v>
      </c>
      <c r="P1493" t="s">
        <v>3537</v>
      </c>
      <c r="Q1493" t="s">
        <v>3538</v>
      </c>
    </row>
    <row r="1494" spans="1:18" customFormat="1" ht="25.5" customHeight="1" x14ac:dyDescent="0.2">
      <c r="A1494" s="24" t="str">
        <f t="shared" si="114"/>
        <v>15-</v>
      </c>
      <c r="C1494" s="14">
        <v>1</v>
      </c>
      <c r="D1494" s="71" t="str">
        <f>IF(C1494=1,K!$D$1,IF(C1494=2,K!$D$2,IF(C1494=3,K!$D$3,IF(C1494=4,K!$D$4,IF(C1494=5,K!$D$5,IF(C1494=6,K!$D$6,IF(C1494=7,K!$D$7,IF(C1494=8,K!$D$8))))))))</f>
        <v>Maaparandus</v>
      </c>
      <c r="E1494" s="12" t="s">
        <v>329</v>
      </c>
      <c r="F1494" s="18" t="str">
        <f>LOOKUP(E1494,K!$A$1:$B$19)</f>
        <v>Tartu vald</v>
      </c>
      <c r="G1494" s="16" t="str">
        <f t="shared" si="115"/>
        <v>PP-77</v>
      </c>
      <c r="H1494" s="12" t="s">
        <v>11</v>
      </c>
      <c r="I1494" s="14">
        <v>77</v>
      </c>
      <c r="J1494" s="1" t="s">
        <v>517</v>
      </c>
      <c r="K1494" s="1"/>
      <c r="L1494" s="91" t="str">
        <f t="shared" si="113"/>
        <v>15</v>
      </c>
    </row>
    <row r="1495" spans="1:18" customFormat="1" ht="25.5" customHeight="1" x14ac:dyDescent="0.2">
      <c r="A1495" s="24" t="str">
        <f t="shared" si="114"/>
        <v>15-</v>
      </c>
      <c r="C1495" s="14">
        <v>1</v>
      </c>
      <c r="D1495" s="71" t="str">
        <f>IF(C1495=1,K!$D$1,IF(C1495=2,K!$D$2,IF(C1495=3,K!$D$3,IF(C1495=4,K!$D$4,IF(C1495=5,K!$D$5,IF(C1495=6,K!$D$6,IF(C1495=7,K!$D$7,IF(C1495=8,K!$D$8))))))))</f>
        <v>Maaparandus</v>
      </c>
      <c r="E1495" s="12" t="s">
        <v>329</v>
      </c>
      <c r="F1495" s="18" t="str">
        <f>LOOKUP(E1495,K!$A$1:$B$19)</f>
        <v>Tartu vald</v>
      </c>
      <c r="G1495" s="16" t="str">
        <f t="shared" si="115"/>
        <v>PP-20</v>
      </c>
      <c r="H1495" s="12" t="s">
        <v>11</v>
      </c>
      <c r="I1495" s="14">
        <v>20</v>
      </c>
      <c r="J1495" s="1" t="s">
        <v>520</v>
      </c>
      <c r="K1495" s="1"/>
      <c r="L1495" s="91" t="str">
        <f t="shared" si="113"/>
        <v>15</v>
      </c>
    </row>
    <row r="1496" spans="1:18" customFormat="1" ht="12.75" customHeight="1" x14ac:dyDescent="0.2">
      <c r="A1496" s="24" t="str">
        <f t="shared" si="114"/>
        <v>01-</v>
      </c>
      <c r="C1496" s="14">
        <v>6</v>
      </c>
      <c r="D1496" s="71" t="str">
        <f>IF(C1496=1,K!$D$1,IF(C1496=2,K!$D$2,IF(C1496=3,K!$D$3,IF(C1496=4,K!$D$4,IF(C1496=5,K!$D$5,IF(C1496=6,K!$D$6,IF(C1496=7,K!$D$7,IF(C1496=8,K!$D$8))))))))</f>
        <v>Kultuurtehnikaprojektid</v>
      </c>
      <c r="E1496" s="12" t="s">
        <v>291</v>
      </c>
      <c r="F1496" s="18" t="str">
        <f>LOOKUP(E1496,K!$A$1:$B$19)</f>
        <v>Alatskivi vald</v>
      </c>
      <c r="G1496" s="16" t="str">
        <f t="shared" si="115"/>
        <v>MV-722</v>
      </c>
      <c r="H1496" s="12" t="s">
        <v>32</v>
      </c>
      <c r="I1496" s="14">
        <v>722</v>
      </c>
      <c r="J1496" s="1" t="s">
        <v>541</v>
      </c>
      <c r="K1496" s="1"/>
      <c r="L1496" s="91" t="str">
        <f t="shared" si="113"/>
        <v>01</v>
      </c>
      <c r="P1496">
        <v>1205823</v>
      </c>
    </row>
    <row r="1497" spans="1:18" customFormat="1" ht="12.75" customHeight="1" x14ac:dyDescent="0.2">
      <c r="A1497" s="24" t="str">
        <f t="shared" si="114"/>
        <v>15-</v>
      </c>
      <c r="C1497" s="14">
        <v>1</v>
      </c>
      <c r="D1497" s="71" t="str">
        <f>IF(C1497=1,K!$D$1,IF(C1497=2,K!$D$2,IF(C1497=3,K!$D$3,IF(C1497=4,K!$D$4,IF(C1497=5,K!$D$5,IF(C1497=6,K!$D$6,IF(C1497=7,K!$D$7,IF(C1497=8,K!$D$8))))))))</f>
        <v>Maaparandus</v>
      </c>
      <c r="E1497" s="12" t="s">
        <v>329</v>
      </c>
      <c r="F1497" s="18" t="str">
        <f>LOOKUP(E1497,K!$A$1:$B$19)</f>
        <v>Tartu vald</v>
      </c>
      <c r="G1497" s="16" t="str">
        <f t="shared" si="115"/>
        <v>PP-31</v>
      </c>
      <c r="H1497" s="12" t="s">
        <v>11</v>
      </c>
      <c r="I1497" s="14">
        <v>31</v>
      </c>
      <c r="J1497" s="1" t="s">
        <v>522</v>
      </c>
      <c r="K1497" s="1"/>
      <c r="L1497" s="91" t="str">
        <f t="shared" si="113"/>
        <v>15</v>
      </c>
    </row>
    <row r="1498" spans="1:18" customFormat="1" ht="12.75" customHeight="1" x14ac:dyDescent="0.2">
      <c r="A1498" s="24" t="str">
        <f t="shared" si="114"/>
        <v>01-</v>
      </c>
      <c r="C1498" s="14">
        <v>6</v>
      </c>
      <c r="D1498" s="71" t="str">
        <f>IF(C1498=1,K!$D$1,IF(C1498=2,K!$D$2,IF(C1498=3,K!$D$3,IF(C1498=4,K!$D$4,IF(C1498=5,K!$D$5,IF(C1498=6,K!$D$6,IF(C1498=7,K!$D$7,IF(C1498=8,K!$D$8))))))))</f>
        <v>Kultuurtehnikaprojektid</v>
      </c>
      <c r="E1498" s="12" t="s">
        <v>291</v>
      </c>
      <c r="F1498" s="18" t="str">
        <f>LOOKUP(E1498,K!$A$1:$B$19)</f>
        <v>Alatskivi vald</v>
      </c>
      <c r="G1498" s="16" t="str">
        <f t="shared" si="115"/>
        <v>MV-756</v>
      </c>
      <c r="H1498" s="12" t="s">
        <v>32</v>
      </c>
      <c r="I1498" s="14">
        <v>756</v>
      </c>
      <c r="J1498" s="1" t="s">
        <v>543</v>
      </c>
      <c r="K1498" s="1"/>
      <c r="L1498" s="91" t="str">
        <f t="shared" si="113"/>
        <v>01</v>
      </c>
    </row>
    <row r="1499" spans="1:18" customFormat="1" ht="12.75" customHeight="1" x14ac:dyDescent="0.2">
      <c r="A1499" s="24" t="str">
        <f t="shared" si="114"/>
        <v>01-</v>
      </c>
      <c r="C1499" s="14">
        <v>6</v>
      </c>
      <c r="D1499" s="71" t="str">
        <f>IF(C1499=1,K!$D$1,IF(C1499=2,K!$D$2,IF(C1499=3,K!$D$3,IF(C1499=4,K!$D$4,IF(C1499=5,K!$D$5,IF(C1499=6,K!$D$6,IF(C1499=7,K!$D$7,IF(C1499=8,K!$D$8))))))))</f>
        <v>Kultuurtehnikaprojektid</v>
      </c>
      <c r="E1499" s="12" t="s">
        <v>291</v>
      </c>
      <c r="F1499" s="18" t="str">
        <f>LOOKUP(E1499,K!$A$1:$B$19)</f>
        <v>Alatskivi vald</v>
      </c>
      <c r="G1499" s="16" t="str">
        <f t="shared" si="115"/>
        <v>MV-810</v>
      </c>
      <c r="H1499" s="12" t="s">
        <v>32</v>
      </c>
      <c r="I1499" s="14">
        <v>810</v>
      </c>
      <c r="J1499" s="1" t="s">
        <v>543</v>
      </c>
      <c r="K1499" s="1"/>
      <c r="L1499" s="91" t="str">
        <f t="shared" si="113"/>
        <v>01</v>
      </c>
      <c r="P1499" t="s">
        <v>5120</v>
      </c>
    </row>
    <row r="1500" spans="1:18" customFormat="1" ht="12.75" customHeight="1" x14ac:dyDescent="0.2">
      <c r="A1500" s="24" t="str">
        <f t="shared" si="114"/>
        <v>01-</v>
      </c>
      <c r="C1500" s="14">
        <v>6</v>
      </c>
      <c r="D1500" s="71" t="str">
        <f>IF(C1500=1,K!$D$1,IF(C1500=2,K!$D$2,IF(C1500=3,K!$D$3,IF(C1500=4,K!$D$4,IF(C1500=5,K!$D$5,IF(C1500=6,K!$D$6,IF(C1500=7,K!$D$7,IF(C1500=8,K!$D$8))))))))</f>
        <v>Kultuurtehnikaprojektid</v>
      </c>
      <c r="E1500" s="12" t="s">
        <v>291</v>
      </c>
      <c r="F1500" s="18" t="str">
        <f>LOOKUP(E1500,K!$A$1:$B$19)</f>
        <v>Alatskivi vald</v>
      </c>
      <c r="G1500" s="16" t="str">
        <f t="shared" si="115"/>
        <v>MV-811</v>
      </c>
      <c r="H1500" s="12" t="s">
        <v>32</v>
      </c>
      <c r="I1500" s="14">
        <v>811</v>
      </c>
      <c r="J1500" s="1" t="s">
        <v>544</v>
      </c>
      <c r="K1500" s="1"/>
      <c r="L1500" s="91" t="str">
        <f t="shared" si="113"/>
        <v>01</v>
      </c>
      <c r="P1500">
        <v>67265</v>
      </c>
    </row>
    <row r="1501" spans="1:18" customFormat="1" ht="12.75" customHeight="1" x14ac:dyDescent="0.2">
      <c r="A1501" s="24" t="str">
        <f t="shared" si="114"/>
        <v>15-</v>
      </c>
      <c r="C1501" s="14">
        <v>1</v>
      </c>
      <c r="D1501" s="71" t="str">
        <f>IF(C1501=1,K!$D$1,IF(C1501=2,K!$D$2,IF(C1501=3,K!$D$3,IF(C1501=4,K!$D$4,IF(C1501=5,K!$D$5,IF(C1501=6,K!$D$6,IF(C1501=7,K!$D$7,IF(C1501=8,K!$D$8))))))))</f>
        <v>Maaparandus</v>
      </c>
      <c r="E1501" s="12" t="s">
        <v>329</v>
      </c>
      <c r="F1501" s="18" t="str">
        <f>LOOKUP(E1501,K!$A$1:$B$19)</f>
        <v>Tartu vald</v>
      </c>
      <c r="G1501" s="16" t="str">
        <f t="shared" si="115"/>
        <v>PP-53</v>
      </c>
      <c r="H1501" s="12" t="s">
        <v>11</v>
      </c>
      <c r="I1501" s="14">
        <v>53</v>
      </c>
      <c r="J1501" s="1" t="s">
        <v>522</v>
      </c>
      <c r="K1501" s="1"/>
      <c r="L1501" s="91" t="str">
        <f t="shared" si="113"/>
        <v>15</v>
      </c>
    </row>
    <row r="1502" spans="1:18" customFormat="1" ht="12.75" customHeight="1" x14ac:dyDescent="0.2">
      <c r="A1502" s="24" t="str">
        <f t="shared" si="114"/>
        <v>15-</v>
      </c>
      <c r="C1502" s="14">
        <v>1</v>
      </c>
      <c r="D1502" s="71" t="str">
        <f>IF(C1502=1,K!$D$1,IF(C1502=2,K!$D$2,IF(C1502=3,K!$D$3,IF(C1502=4,K!$D$4,IF(C1502=5,K!$D$5,IF(C1502=6,K!$D$6,IF(C1502=7,K!$D$7,IF(C1502=8,K!$D$8))))))))</f>
        <v>Maaparandus</v>
      </c>
      <c r="E1502" s="12" t="s">
        <v>329</v>
      </c>
      <c r="F1502" s="18" t="str">
        <f>LOOKUP(E1502,K!$A$1:$B$19)</f>
        <v>Tartu vald</v>
      </c>
      <c r="G1502" s="16" t="str">
        <f t="shared" si="115"/>
        <v>PP-91</v>
      </c>
      <c r="H1502" s="12" t="s">
        <v>11</v>
      </c>
      <c r="I1502" s="14">
        <v>91</v>
      </c>
      <c r="J1502" s="1" t="s">
        <v>523</v>
      </c>
      <c r="K1502" s="1"/>
      <c r="L1502" s="91" t="str">
        <f t="shared" si="113"/>
        <v>15</v>
      </c>
    </row>
    <row r="1503" spans="1:18" customFormat="1" ht="12.75" customHeight="1" x14ac:dyDescent="0.2">
      <c r="A1503" s="24" t="str">
        <f t="shared" si="114"/>
        <v>04-</v>
      </c>
      <c r="C1503" s="14">
        <v>6</v>
      </c>
      <c r="D1503" s="71" t="str">
        <f>IF(C1503=1,K!$D$1,IF(C1503=2,K!$D$2,IF(C1503=3,K!$D$3,IF(C1503=4,K!$D$4,IF(C1503=5,K!$D$5,IF(C1503=6,K!$D$6,IF(C1503=7,K!$D$7,IF(C1503=8,K!$D$8))))))))</f>
        <v>Kultuurtehnikaprojektid</v>
      </c>
      <c r="E1503" s="12" t="s">
        <v>318</v>
      </c>
      <c r="F1503" s="18" t="str">
        <f>LOOKUP(E1503,K!$A$1:$B$19)</f>
        <v>Konguta vald</v>
      </c>
      <c r="G1503" s="16" t="str">
        <f t="shared" si="115"/>
        <v>MV-844</v>
      </c>
      <c r="H1503" s="12" t="s">
        <v>32</v>
      </c>
      <c r="I1503" s="14">
        <v>844</v>
      </c>
      <c r="J1503" s="1" t="s">
        <v>546</v>
      </c>
      <c r="K1503" s="1"/>
      <c r="L1503" s="91" t="str">
        <f t="shared" ref="L1503:L1566" si="116">E1503</f>
        <v>04</v>
      </c>
      <c r="P1503">
        <v>69384</v>
      </c>
      <c r="Q1503">
        <v>2</v>
      </c>
      <c r="R1503" t="s">
        <v>5137</v>
      </c>
    </row>
    <row r="1504" spans="1:18" customFormat="1" ht="12.75" customHeight="1" x14ac:dyDescent="0.2">
      <c r="A1504" s="24" t="str">
        <f t="shared" si="114"/>
        <v>15-</v>
      </c>
      <c r="C1504" s="14">
        <v>1</v>
      </c>
      <c r="D1504" s="71" t="str">
        <f>IF(C1504=1,K!$D$1,IF(C1504=2,K!$D$2,IF(C1504=3,K!$D$3,IF(C1504=4,K!$D$4,IF(C1504=5,K!$D$5,IF(C1504=6,K!$D$6,IF(C1504=7,K!$D$7,IF(C1504=8,K!$D$8))))))))</f>
        <v>Maaparandus</v>
      </c>
      <c r="E1504" s="12" t="s">
        <v>329</v>
      </c>
      <c r="F1504" s="18" t="str">
        <f>LOOKUP(E1504,K!$A$1:$B$19)</f>
        <v>Tartu vald</v>
      </c>
      <c r="G1504" s="16" t="str">
        <f t="shared" si="115"/>
        <v>PP-8</v>
      </c>
      <c r="H1504" s="12" t="s">
        <v>11</v>
      </c>
      <c r="I1504" s="14">
        <v>8</v>
      </c>
      <c r="J1504" s="1" t="s">
        <v>524</v>
      </c>
      <c r="K1504" s="1"/>
      <c r="L1504" s="91" t="str">
        <f t="shared" si="116"/>
        <v>15</v>
      </c>
    </row>
    <row r="1505" spans="1:45" customFormat="1" ht="12.75" customHeight="1" x14ac:dyDescent="0.2">
      <c r="A1505" s="24" t="str">
        <f t="shared" si="114"/>
        <v>15-</v>
      </c>
      <c r="C1505" s="14">
        <v>1</v>
      </c>
      <c r="D1505" s="71" t="str">
        <f>IF(C1505=1,K!$D$1,IF(C1505=2,K!$D$2,IF(C1505=3,K!$D$3,IF(C1505=4,K!$D$4,IF(C1505=5,K!$D$5,IF(C1505=6,K!$D$6,IF(C1505=7,K!$D$7,IF(C1505=8,K!$D$8))))))))</f>
        <v>Maaparandus</v>
      </c>
      <c r="E1505" s="12" t="s">
        <v>329</v>
      </c>
      <c r="F1505" s="18" t="str">
        <f>LOOKUP(E1505,K!$A$1:$B$19)</f>
        <v>Tartu vald</v>
      </c>
      <c r="G1505" s="16" t="str">
        <f t="shared" si="115"/>
        <v>PP-392A</v>
      </c>
      <c r="H1505" s="12" t="s">
        <v>11</v>
      </c>
      <c r="I1505" s="14" t="s">
        <v>23</v>
      </c>
      <c r="J1505" s="1" t="s">
        <v>1460</v>
      </c>
      <c r="K1505" s="1"/>
      <c r="L1505" s="91" t="str">
        <f t="shared" si="116"/>
        <v>15</v>
      </c>
    </row>
    <row r="1506" spans="1:45" customFormat="1" ht="12.75" customHeight="1" x14ac:dyDescent="0.2">
      <c r="A1506" s="24" t="str">
        <f t="shared" si="114"/>
        <v>04-</v>
      </c>
      <c r="C1506" s="14">
        <v>1</v>
      </c>
      <c r="D1506" s="71" t="str">
        <f>IF(C1506=1,K!$D$1,IF(C1506=2,K!$D$2,IF(C1506=3,K!$D$3,IF(C1506=4,K!$D$4,IF(C1506=5,K!$D$5,IF(C1506=6,K!$D$6,IF(C1506=7,K!$D$7,IF(C1506=8,K!$D$8))))))))</f>
        <v>Maaparandus</v>
      </c>
      <c r="E1506" s="12" t="s">
        <v>318</v>
      </c>
      <c r="F1506" s="18" t="str">
        <f>LOOKUP(E1506,K!$A$1:$B$19)</f>
        <v>Konguta vald</v>
      </c>
      <c r="G1506" s="16" t="str">
        <f t="shared" si="115"/>
        <v>MV-945</v>
      </c>
      <c r="H1506" s="12" t="s">
        <v>32</v>
      </c>
      <c r="I1506" s="14">
        <v>945</v>
      </c>
      <c r="J1506" s="1" t="s">
        <v>550</v>
      </c>
      <c r="K1506" s="1"/>
      <c r="L1506" s="91" t="str">
        <f t="shared" si="116"/>
        <v>04</v>
      </c>
    </row>
    <row r="1507" spans="1:45" customFormat="1" ht="12.75" customHeight="1" x14ac:dyDescent="0.2">
      <c r="A1507" s="24" t="str">
        <f t="shared" si="114"/>
        <v>15-</v>
      </c>
      <c r="C1507" s="14">
        <v>1</v>
      </c>
      <c r="D1507" s="71" t="str">
        <f>IF(C1507=1,K!$D$1,IF(C1507=2,K!$D$2,IF(C1507=3,K!$D$3,IF(C1507=4,K!$D$4,IF(C1507=5,K!$D$5,IF(C1507=6,K!$D$6,IF(C1507=7,K!$D$7,IF(C1507=8,K!$D$8))))))))</f>
        <v>Maaparandus</v>
      </c>
      <c r="E1507" s="12" t="s">
        <v>329</v>
      </c>
      <c r="F1507" s="18" t="str">
        <f>LOOKUP(E1507,K!$A$1:$B$19)</f>
        <v>Tartu vald</v>
      </c>
      <c r="G1507" s="16" t="str">
        <f t="shared" si="115"/>
        <v>PP-73</v>
      </c>
      <c r="H1507" s="12" t="s">
        <v>11</v>
      </c>
      <c r="I1507" s="14">
        <v>73</v>
      </c>
      <c r="J1507" s="1" t="s">
        <v>1042</v>
      </c>
      <c r="K1507" s="1"/>
      <c r="L1507" s="91" t="str">
        <f t="shared" si="116"/>
        <v>15</v>
      </c>
    </row>
    <row r="1508" spans="1:45" customFormat="1" ht="12.75" customHeight="1" x14ac:dyDescent="0.2">
      <c r="A1508" s="24" t="str">
        <f t="shared" si="114"/>
        <v>01-</v>
      </c>
      <c r="C1508" s="14">
        <v>6</v>
      </c>
      <c r="D1508" s="71" t="str">
        <f>IF(C1508=1,K!$D$1,IF(C1508=2,K!$D$2,IF(C1508=3,K!$D$3,IF(C1508=4,K!$D$4,IF(C1508=5,K!$D$5,IF(C1508=6,K!$D$6,IF(C1508=7,K!$D$7,IF(C1508=8,K!$D$8))))))))</f>
        <v>Kultuurtehnikaprojektid</v>
      </c>
      <c r="E1508" s="12" t="s">
        <v>291</v>
      </c>
      <c r="F1508" s="18" t="str">
        <f>LOOKUP(E1508,K!$A$1:$B$19)</f>
        <v>Alatskivi vald</v>
      </c>
      <c r="G1508" s="16" t="str">
        <f t="shared" si="115"/>
        <v>MV-976</v>
      </c>
      <c r="H1508" s="12" t="s">
        <v>32</v>
      </c>
      <c r="I1508" s="14">
        <v>976</v>
      </c>
      <c r="J1508" s="1" t="s">
        <v>551</v>
      </c>
      <c r="K1508" s="1"/>
      <c r="L1508" s="91" t="str">
        <f t="shared" si="116"/>
        <v>01</v>
      </c>
      <c r="P1508">
        <v>71078</v>
      </c>
    </row>
    <row r="1509" spans="1:45" ht="12.75" customHeight="1" x14ac:dyDescent="0.2">
      <c r="A1509" s="24" t="str">
        <f t="shared" si="114"/>
        <v>15-</v>
      </c>
      <c r="B1509"/>
      <c r="C1509" s="14">
        <v>3</v>
      </c>
      <c r="D1509" s="71" t="str">
        <f>IF(C1509=1,K!$D$1,IF(C1509=2,K!$D$2,IF(C1509=3,K!$D$3,IF(C1509=4,K!$D$4,IF(C1509=5,K!$D$5,IF(C1509=6,K!$D$6,IF(C1509=7,K!$D$7,IF(C1509=8,K!$D$8))))))))</f>
        <v>Vihmutus</v>
      </c>
      <c r="E1509" s="12" t="s">
        <v>329</v>
      </c>
      <c r="F1509" s="18" t="str">
        <f>LOOKUP(E1509,K!$A$1:$B$19)</f>
        <v>Tartu vald</v>
      </c>
      <c r="G1509" s="16" t="str">
        <f t="shared" si="115"/>
        <v>PP-723</v>
      </c>
      <c r="H1509" s="12" t="s">
        <v>11</v>
      </c>
      <c r="I1509" s="14">
        <v>723</v>
      </c>
      <c r="J1509" s="1" t="s">
        <v>1066</v>
      </c>
      <c r="K1509" s="1"/>
      <c r="L1509" s="91" t="str">
        <f t="shared" si="116"/>
        <v>15</v>
      </c>
      <c r="M1509"/>
      <c r="N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row>
    <row r="1510" spans="1:45" ht="12.75" customHeight="1" x14ac:dyDescent="0.2">
      <c r="A1510" s="24" t="str">
        <f t="shared" si="114"/>
        <v>15-</v>
      </c>
      <c r="B1510"/>
      <c r="C1510" s="14">
        <v>3</v>
      </c>
      <c r="D1510" s="71" t="str">
        <f>IF(C1510=1,K!$D$1,IF(C1510=2,K!$D$2,IF(C1510=3,K!$D$3,IF(C1510=4,K!$D$4,IF(C1510=5,K!$D$5,IF(C1510=6,K!$D$6,IF(C1510=7,K!$D$7,IF(C1510=8,K!$D$8))))))))</f>
        <v>Vihmutus</v>
      </c>
      <c r="E1510" s="12" t="s">
        <v>329</v>
      </c>
      <c r="F1510" s="18" t="str">
        <f>LOOKUP(E1510,K!$A$1:$B$19)</f>
        <v>Tartu vald</v>
      </c>
      <c r="G1510" s="16" t="str">
        <f t="shared" si="115"/>
        <v>PP-722</v>
      </c>
      <c r="H1510" s="12" t="s">
        <v>11</v>
      </c>
      <c r="I1510" s="14">
        <v>722</v>
      </c>
      <c r="J1510" s="1" t="s">
        <v>1065</v>
      </c>
      <c r="K1510" s="1"/>
      <c r="L1510" s="91" t="str">
        <f t="shared" si="116"/>
        <v>15</v>
      </c>
      <c r="M1510"/>
      <c r="N1510"/>
      <c r="P1510">
        <v>8512</v>
      </c>
      <c r="Q1510">
        <v>8</v>
      </c>
      <c r="R1510" t="s">
        <v>3867</v>
      </c>
      <c r="S1510"/>
      <c r="T1510"/>
      <c r="U1510"/>
      <c r="V1510"/>
      <c r="W1510"/>
      <c r="X1510"/>
      <c r="Y1510"/>
      <c r="Z1510"/>
      <c r="AA1510"/>
      <c r="AB1510"/>
      <c r="AC1510"/>
      <c r="AD1510"/>
      <c r="AE1510"/>
      <c r="AF1510"/>
      <c r="AG1510"/>
      <c r="AH1510"/>
      <c r="AI1510"/>
      <c r="AJ1510"/>
      <c r="AK1510"/>
      <c r="AL1510"/>
      <c r="AM1510"/>
      <c r="AN1510"/>
      <c r="AO1510"/>
      <c r="AP1510"/>
      <c r="AQ1510"/>
      <c r="AR1510"/>
      <c r="AS1510"/>
    </row>
    <row r="1511" spans="1:45" ht="12.75" customHeight="1" x14ac:dyDescent="0.2">
      <c r="A1511" s="24" t="str">
        <f t="shared" si="114"/>
        <v>15-</v>
      </c>
      <c r="B1511"/>
      <c r="C1511" s="14">
        <v>3</v>
      </c>
      <c r="D1511" s="71" t="str">
        <f>IF(C1511=1,K!$D$1,IF(C1511=2,K!$D$2,IF(C1511=3,K!$D$3,IF(C1511=4,K!$D$4,IF(C1511=5,K!$D$5,IF(C1511=6,K!$D$6,IF(C1511=7,K!$D$7,IF(C1511=8,K!$D$8))))))))</f>
        <v>Vihmutus</v>
      </c>
      <c r="E1511" s="12" t="s">
        <v>329</v>
      </c>
      <c r="F1511" s="18" t="str">
        <f>LOOKUP(E1511,K!$A$1:$B$19)</f>
        <v>Tartu vald</v>
      </c>
      <c r="G1511" s="16" t="str">
        <f t="shared" si="115"/>
        <v>PP-724</v>
      </c>
      <c r="H1511" s="12" t="s">
        <v>11</v>
      </c>
      <c r="I1511" s="14">
        <v>724</v>
      </c>
      <c r="J1511" s="1" t="s">
        <v>0</v>
      </c>
      <c r="K1511" s="1"/>
      <c r="L1511" s="91" t="str">
        <f t="shared" si="116"/>
        <v>15</v>
      </c>
      <c r="M1511"/>
      <c r="N1511"/>
      <c r="P1511" t="s">
        <v>2852</v>
      </c>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row>
    <row r="1512" spans="1:45" ht="12.75" customHeight="1" x14ac:dyDescent="0.2">
      <c r="A1512" s="24" t="str">
        <f t="shared" si="114"/>
        <v>15-</v>
      </c>
      <c r="B1512"/>
      <c r="C1512" s="14">
        <v>3</v>
      </c>
      <c r="D1512" s="71" t="str">
        <f>IF(C1512=1,K!$D$1,IF(C1512=2,K!$D$2,IF(C1512=3,K!$D$3,IF(C1512=4,K!$D$4,IF(C1512=5,K!$D$5,IF(C1512=6,K!$D$6,IF(C1512=7,K!$D$7,IF(C1512=8,K!$D$8))))))))</f>
        <v>Vihmutus</v>
      </c>
      <c r="E1512" s="12" t="s">
        <v>329</v>
      </c>
      <c r="F1512" s="18" t="str">
        <f>LOOKUP(E1512,K!$A$1:$B$19)</f>
        <v>Tartu vald</v>
      </c>
      <c r="G1512" s="16" t="str">
        <f t="shared" si="115"/>
        <v>PP-760</v>
      </c>
      <c r="H1512" s="12" t="s">
        <v>11</v>
      </c>
      <c r="I1512" s="14">
        <v>760</v>
      </c>
      <c r="J1512" s="1" t="s">
        <v>1</v>
      </c>
      <c r="K1512" s="1"/>
      <c r="L1512" s="91" t="str">
        <f t="shared" si="116"/>
        <v>15</v>
      </c>
      <c r="M1512"/>
      <c r="N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row>
    <row r="1513" spans="1:45" customFormat="1" ht="12.75" customHeight="1" x14ac:dyDescent="0.2">
      <c r="A1513" s="24" t="str">
        <f t="shared" si="114"/>
        <v>15-</v>
      </c>
      <c r="C1513" s="14">
        <v>3</v>
      </c>
      <c r="D1513" s="71" t="str">
        <f>IF(C1513=1,K!$D$1,IF(C1513=2,K!$D$2,IF(C1513=3,K!$D$3,IF(C1513=4,K!$D$4,IF(C1513=5,K!$D$5,IF(C1513=6,K!$D$6,IF(C1513=7,K!$D$7,IF(C1513=8,K!$D$8))))))))</f>
        <v>Vihmutus</v>
      </c>
      <c r="E1513" s="12" t="s">
        <v>329</v>
      </c>
      <c r="F1513" s="18" t="str">
        <f>LOOKUP(E1513,K!$A$1:$B$19)</f>
        <v>Tartu vald</v>
      </c>
      <c r="G1513" s="16" t="str">
        <f t="shared" si="115"/>
        <v>PP-751</v>
      </c>
      <c r="H1513" s="12" t="s">
        <v>11</v>
      </c>
      <c r="I1513" s="14">
        <v>751</v>
      </c>
      <c r="J1513" s="1" t="s">
        <v>2</v>
      </c>
      <c r="K1513" s="1"/>
      <c r="L1513" s="91" t="str">
        <f t="shared" si="116"/>
        <v>15</v>
      </c>
      <c r="P1513" t="s">
        <v>2966</v>
      </c>
    </row>
    <row r="1514" spans="1:45" ht="12.75" customHeight="1" x14ac:dyDescent="0.2">
      <c r="A1514" s="24" t="str">
        <f t="shared" si="114"/>
        <v>15-</v>
      </c>
      <c r="B1514"/>
      <c r="C1514" s="14">
        <v>3</v>
      </c>
      <c r="D1514" s="71" t="str">
        <f>IF(C1514=1,K!$D$1,IF(C1514=2,K!$D$2,IF(C1514=3,K!$D$3,IF(C1514=4,K!$D$4,IF(C1514=5,K!$D$5,IF(C1514=6,K!$D$6,IF(C1514=7,K!$D$7,IF(C1514=8,K!$D$8))))))))</f>
        <v>Vihmutus</v>
      </c>
      <c r="E1514" s="12" t="s">
        <v>329</v>
      </c>
      <c r="F1514" s="18" t="str">
        <f>LOOKUP(E1514,K!$A$1:$B$19)</f>
        <v>Tartu vald</v>
      </c>
      <c r="G1514" s="16" t="str">
        <f t="shared" si="115"/>
        <v>PP-766</v>
      </c>
      <c r="H1514" s="12" t="s">
        <v>11</v>
      </c>
      <c r="I1514" s="14">
        <v>766</v>
      </c>
      <c r="J1514" s="1" t="s">
        <v>3</v>
      </c>
      <c r="K1514" s="1"/>
      <c r="L1514" s="91" t="str">
        <f t="shared" si="116"/>
        <v>15</v>
      </c>
      <c r="M1514"/>
      <c r="N1514"/>
      <c r="P1514" t="s">
        <v>2999</v>
      </c>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row>
    <row r="1515" spans="1:45" ht="12.75" customHeight="1" x14ac:dyDescent="0.2">
      <c r="A1515" s="24" t="str">
        <f t="shared" si="114"/>
        <v>15-</v>
      </c>
      <c r="B1515"/>
      <c r="C1515" s="14">
        <v>3</v>
      </c>
      <c r="D1515" s="71" t="str">
        <f>IF(C1515=1,K!$D$1,IF(C1515=2,K!$D$2,IF(C1515=3,K!$D$3,IF(C1515=4,K!$D$4,IF(C1515=5,K!$D$5,IF(C1515=6,K!$D$6,IF(C1515=7,K!$D$7,IF(C1515=8,K!$D$8))))))))</f>
        <v>Vihmutus</v>
      </c>
      <c r="E1515" s="12" t="s">
        <v>329</v>
      </c>
      <c r="F1515" s="18" t="str">
        <f>LOOKUP(E1515,K!$A$1:$B$19)</f>
        <v>Tartu vald</v>
      </c>
      <c r="G1515" s="16" t="str">
        <f t="shared" si="115"/>
        <v>PP-752</v>
      </c>
      <c r="H1515" s="12" t="s">
        <v>11</v>
      </c>
      <c r="I1515" s="14">
        <v>752</v>
      </c>
      <c r="J1515" s="1" t="s">
        <v>4</v>
      </c>
      <c r="K1515" s="1"/>
      <c r="L1515" s="91" t="str">
        <f t="shared" si="116"/>
        <v>15</v>
      </c>
      <c r="M1515"/>
      <c r="N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row>
    <row r="1516" spans="1:45" ht="12.75" customHeight="1" x14ac:dyDescent="0.2">
      <c r="A1516" s="24" t="str">
        <f t="shared" si="114"/>
        <v>15-</v>
      </c>
      <c r="B1516"/>
      <c r="C1516" s="14">
        <v>3</v>
      </c>
      <c r="D1516" s="71" t="str">
        <f>IF(C1516=1,K!$D$1,IF(C1516=2,K!$D$2,IF(C1516=3,K!$D$3,IF(C1516=4,K!$D$4,IF(C1516=5,K!$D$5,IF(C1516=6,K!$D$6,IF(C1516=7,K!$D$7,IF(C1516=8,K!$D$8))))))))</f>
        <v>Vihmutus</v>
      </c>
      <c r="E1516" s="12" t="s">
        <v>329</v>
      </c>
      <c r="F1516" s="18" t="str">
        <f>LOOKUP(E1516,K!$A$1:$B$19)</f>
        <v>Tartu vald</v>
      </c>
      <c r="G1516" s="16" t="str">
        <f t="shared" si="115"/>
        <v>PP-767</v>
      </c>
      <c r="H1516" s="12" t="s">
        <v>11</v>
      </c>
      <c r="I1516" s="14">
        <v>767</v>
      </c>
      <c r="J1516" s="1" t="s">
        <v>5</v>
      </c>
      <c r="K1516" s="1"/>
      <c r="L1516" s="91" t="str">
        <f t="shared" si="116"/>
        <v>15</v>
      </c>
      <c r="M1516"/>
      <c r="N1516"/>
      <c r="P1516" t="s">
        <v>3711</v>
      </c>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row>
    <row r="1517" spans="1:45" customFormat="1" ht="12.75" customHeight="1" x14ac:dyDescent="0.2">
      <c r="A1517" s="24" t="str">
        <f t="shared" si="114"/>
        <v>15-</v>
      </c>
      <c r="C1517" s="14">
        <v>3</v>
      </c>
      <c r="D1517" s="71" t="str">
        <f>IF(C1517=1,K!$D$1,IF(C1517=2,K!$D$2,IF(C1517=3,K!$D$3,IF(C1517=4,K!$D$4,IF(C1517=5,K!$D$5,IF(C1517=6,K!$D$6,IF(C1517=7,K!$D$7,IF(C1517=8,K!$D$8))))))))</f>
        <v>Vihmutus</v>
      </c>
      <c r="E1517" s="12" t="s">
        <v>329</v>
      </c>
      <c r="F1517" s="18" t="str">
        <f>LOOKUP(E1517,K!$A$1:$B$19)</f>
        <v>Tartu vald</v>
      </c>
      <c r="G1517" s="16" t="str">
        <f t="shared" si="115"/>
        <v>PP-767A</v>
      </c>
      <c r="H1517" s="12" t="s">
        <v>11</v>
      </c>
      <c r="I1517" s="14" t="s">
        <v>29</v>
      </c>
      <c r="J1517" s="1" t="s">
        <v>6</v>
      </c>
      <c r="K1517" s="1"/>
      <c r="L1517" s="91" t="str">
        <f t="shared" si="116"/>
        <v>15</v>
      </c>
    </row>
    <row r="1518" spans="1:45" customFormat="1" ht="12.75" customHeight="1" x14ac:dyDescent="0.2">
      <c r="A1518" s="24" t="str">
        <f t="shared" si="114"/>
        <v>15-</v>
      </c>
      <c r="C1518" s="14">
        <v>3</v>
      </c>
      <c r="D1518" s="71" t="str">
        <f>IF(C1518=1,K!$D$1,IF(C1518=2,K!$D$2,IF(C1518=3,K!$D$3,IF(C1518=4,K!$D$4,IF(C1518=5,K!$D$5,IF(C1518=6,K!$D$6,IF(C1518=7,K!$D$7,IF(C1518=8,K!$D$8))))))))</f>
        <v>Vihmutus</v>
      </c>
      <c r="E1518" s="12" t="s">
        <v>329</v>
      </c>
      <c r="F1518" s="18" t="str">
        <f>LOOKUP(E1518,K!$A$1:$B$19)</f>
        <v>Tartu vald</v>
      </c>
      <c r="G1518" s="16" t="str">
        <f t="shared" si="115"/>
        <v>PP-836</v>
      </c>
      <c r="H1518" s="12" t="s">
        <v>11</v>
      </c>
      <c r="I1518" s="14">
        <v>836</v>
      </c>
      <c r="J1518" s="1" t="s">
        <v>7</v>
      </c>
      <c r="K1518" s="1"/>
      <c r="L1518" s="91" t="str">
        <f t="shared" si="116"/>
        <v>15</v>
      </c>
    </row>
    <row r="1519" spans="1:45" ht="12.75" customHeight="1" x14ac:dyDescent="0.2">
      <c r="A1519" s="24" t="str">
        <f t="shared" si="114"/>
        <v>01-</v>
      </c>
      <c r="B1519"/>
      <c r="C1519" s="14">
        <v>6</v>
      </c>
      <c r="D1519" s="71" t="str">
        <f>IF(C1519=1,K!$D$1,IF(C1519=2,K!$D$2,IF(C1519=3,K!$D$3,IF(C1519=4,K!$D$4,IF(C1519=5,K!$D$5,IF(C1519=6,K!$D$6,IF(C1519=7,K!$D$7,IF(C1519=8,K!$D$8))))))))</f>
        <v>Kultuurtehnikaprojektid</v>
      </c>
      <c r="E1519" s="12" t="s">
        <v>291</v>
      </c>
      <c r="F1519" s="18" t="str">
        <f>LOOKUP(E1519,K!$A$1:$B$19)</f>
        <v>Alatskivi vald</v>
      </c>
      <c r="G1519" s="16" t="str">
        <f t="shared" si="115"/>
        <v>MV-1160</v>
      </c>
      <c r="H1519" s="12" t="s">
        <v>32</v>
      </c>
      <c r="I1519" s="14">
        <v>1160</v>
      </c>
      <c r="J1519" s="1" t="s">
        <v>561</v>
      </c>
      <c r="K1519" s="1"/>
      <c r="L1519" s="91" t="str">
        <f t="shared" si="116"/>
        <v>01</v>
      </c>
      <c r="M1519"/>
      <c r="N1519"/>
      <c r="P1519">
        <v>12021911</v>
      </c>
      <c r="Q1519"/>
      <c r="R1519"/>
      <c r="S1519"/>
      <c r="T1519"/>
      <c r="U1519"/>
      <c r="V1519"/>
      <c r="W1519"/>
      <c r="X1519"/>
      <c r="Y1519"/>
      <c r="Z1519"/>
      <c r="AA1519"/>
      <c r="AB1519"/>
      <c r="AC1519"/>
      <c r="AD1519"/>
      <c r="AE1519"/>
      <c r="AF1519"/>
      <c r="AG1519"/>
      <c r="AH1519"/>
      <c r="AI1519"/>
      <c r="AJ1519"/>
      <c r="AK1519"/>
      <c r="AL1519"/>
      <c r="AM1519"/>
      <c r="AN1519"/>
      <c r="AO1519"/>
      <c r="AP1519"/>
      <c r="AQ1519"/>
      <c r="AR1519"/>
      <c r="AS1519"/>
    </row>
    <row r="1520" spans="1:45" customFormat="1" ht="12.75" customHeight="1" x14ac:dyDescent="0.2">
      <c r="A1520" s="24" t="str">
        <f t="shared" si="114"/>
        <v>15-</v>
      </c>
      <c r="C1520" s="14">
        <v>3</v>
      </c>
      <c r="D1520" s="71" t="str">
        <f>IF(C1520=1,K!$D$1,IF(C1520=2,K!$D$2,IF(C1520=3,K!$D$3,IF(C1520=4,K!$D$4,IF(C1520=5,K!$D$5,IF(C1520=6,K!$D$6,IF(C1520=7,K!$D$7,IF(C1520=8,K!$D$8))))))))</f>
        <v>Vihmutus</v>
      </c>
      <c r="E1520" s="12" t="s">
        <v>329</v>
      </c>
      <c r="F1520" s="18" t="str">
        <f>LOOKUP(E1520,K!$A$1:$B$19)</f>
        <v>Tartu vald</v>
      </c>
      <c r="G1520" s="16" t="str">
        <f t="shared" si="115"/>
        <v>PP-835</v>
      </c>
      <c r="H1520" s="12" t="s">
        <v>11</v>
      </c>
      <c r="I1520" s="14">
        <v>835</v>
      </c>
      <c r="J1520" s="1" t="s">
        <v>8</v>
      </c>
      <c r="K1520" s="1"/>
      <c r="L1520" s="91" t="str">
        <f t="shared" si="116"/>
        <v>15</v>
      </c>
    </row>
    <row r="1521" spans="1:45" customFormat="1" ht="12.75" customHeight="1" x14ac:dyDescent="0.2">
      <c r="A1521" s="24" t="str">
        <f t="shared" si="114"/>
        <v>15-</v>
      </c>
      <c r="C1521" s="14">
        <v>3</v>
      </c>
      <c r="D1521" s="71" t="str">
        <f>IF(C1521=1,K!$D$1,IF(C1521=2,K!$D$2,IF(C1521=3,K!$D$3,IF(C1521=4,K!$D$4,IF(C1521=5,K!$D$5,IF(C1521=6,K!$D$6,IF(C1521=7,K!$D$7,IF(C1521=8,K!$D$8))))))))</f>
        <v>Vihmutus</v>
      </c>
      <c r="E1521" s="12" t="s">
        <v>329</v>
      </c>
      <c r="F1521" s="18" t="str">
        <f>LOOKUP(E1521,K!$A$1:$B$19)</f>
        <v>Tartu vald</v>
      </c>
      <c r="G1521" s="16" t="str">
        <f t="shared" si="115"/>
        <v>PP-898</v>
      </c>
      <c r="H1521" s="12" t="s">
        <v>11</v>
      </c>
      <c r="I1521" s="14">
        <v>898</v>
      </c>
      <c r="J1521" s="1" t="s">
        <v>9</v>
      </c>
      <c r="K1521" s="1"/>
      <c r="L1521" s="91" t="str">
        <f t="shared" si="116"/>
        <v>15</v>
      </c>
      <c r="P1521" t="s">
        <v>3743</v>
      </c>
    </row>
    <row r="1522" spans="1:45" customFormat="1" ht="12.75" customHeight="1" x14ac:dyDescent="0.2">
      <c r="A1522" s="24" t="str">
        <f t="shared" si="114"/>
        <v>01-</v>
      </c>
      <c r="C1522" s="14">
        <v>6</v>
      </c>
      <c r="D1522" s="71" t="str">
        <f>IF(C1522=1,K!$D$1,IF(C1522=2,K!$D$2,IF(C1522=3,K!$D$3,IF(C1522=4,K!$D$4,IF(C1522=5,K!$D$5,IF(C1522=6,K!$D$6,IF(C1522=7,K!$D$7,IF(C1522=8,K!$D$8))))))))</f>
        <v>Kultuurtehnikaprojektid</v>
      </c>
      <c r="E1522" s="12" t="s">
        <v>291</v>
      </c>
      <c r="F1522" s="18" t="str">
        <f>LOOKUP(E1522,K!$A$1:$B$19)</f>
        <v>Alatskivi vald</v>
      </c>
      <c r="G1522" s="16" t="str">
        <f t="shared" si="115"/>
        <v>MV-1174</v>
      </c>
      <c r="H1522" s="12" t="s">
        <v>32</v>
      </c>
      <c r="I1522" s="14">
        <v>1174</v>
      </c>
      <c r="J1522" s="1" t="s">
        <v>566</v>
      </c>
      <c r="K1522" s="1"/>
      <c r="L1522" s="91" t="str">
        <f t="shared" si="116"/>
        <v>01</v>
      </c>
    </row>
    <row r="1523" spans="1:45" customFormat="1" ht="12.75" customHeight="1" x14ac:dyDescent="0.2">
      <c r="A1523" s="24" t="str">
        <f t="shared" si="114"/>
        <v>15-</v>
      </c>
      <c r="C1523" s="14">
        <v>1</v>
      </c>
      <c r="D1523" s="71" t="str">
        <f>IF(C1523=1,K!$D$1,IF(C1523=2,K!$D$2,IF(C1523=3,K!$D$3,IF(C1523=4,K!$D$4,IF(C1523=5,K!$D$5,IF(C1523=6,K!$D$6,IF(C1523=7,K!$D$7,IF(C1523=8,K!$D$8))))))))</f>
        <v>Maaparandus</v>
      </c>
      <c r="E1523" s="12" t="s">
        <v>329</v>
      </c>
      <c r="F1523" s="18" t="str">
        <f>LOOKUP(E1523,K!$A$1:$B$19)</f>
        <v>Tartu vald</v>
      </c>
      <c r="G1523" s="16" t="str">
        <f t="shared" si="115"/>
        <v>PP-718</v>
      </c>
      <c r="H1523" s="12" t="s">
        <v>11</v>
      </c>
      <c r="I1523" s="14">
        <v>718</v>
      </c>
      <c r="J1523" s="1" t="s">
        <v>808</v>
      </c>
      <c r="K1523" s="1"/>
      <c r="L1523" s="91" t="str">
        <f t="shared" si="116"/>
        <v>15</v>
      </c>
      <c r="O1523">
        <v>1</v>
      </c>
      <c r="P1523" t="s">
        <v>991</v>
      </c>
    </row>
    <row r="1524" spans="1:45" customFormat="1" ht="12.75" customHeight="1" x14ac:dyDescent="0.2">
      <c r="A1524" s="24" t="str">
        <f t="shared" si="114"/>
        <v>15-</v>
      </c>
      <c r="C1524" s="14">
        <v>3</v>
      </c>
      <c r="D1524" s="71" t="str">
        <f>IF(C1524=1,K!$D$1,IF(C1524=2,K!$D$2,IF(C1524=3,K!$D$3,IF(C1524=4,K!$D$4,IF(C1524=5,K!$D$5,IF(C1524=6,K!$D$6,IF(C1524=7,K!$D$7,IF(C1524=8,K!$D$8))))))))</f>
        <v>Vihmutus</v>
      </c>
      <c r="E1524" s="12" t="s">
        <v>329</v>
      </c>
      <c r="F1524" s="18" t="str">
        <f>LOOKUP(E1524,K!$A$1:$B$19)</f>
        <v>Tartu vald</v>
      </c>
      <c r="G1524" s="16" t="str">
        <f t="shared" si="115"/>
        <v>PP-846</v>
      </c>
      <c r="H1524" s="12" t="s">
        <v>11</v>
      </c>
      <c r="I1524" s="14">
        <v>846</v>
      </c>
      <c r="J1524" s="1" t="s">
        <v>820</v>
      </c>
      <c r="K1524" s="1"/>
      <c r="L1524" s="91" t="str">
        <f t="shared" si="116"/>
        <v>15</v>
      </c>
    </row>
    <row r="1525" spans="1:45" ht="12.75" customHeight="1" x14ac:dyDescent="0.2">
      <c r="A1525" s="24" t="str">
        <f t="shared" si="114"/>
        <v>01-</v>
      </c>
      <c r="B1525"/>
      <c r="C1525" s="14">
        <v>6</v>
      </c>
      <c r="D1525" s="71" t="str">
        <f>IF(C1525=1,K!$D$1,IF(C1525=2,K!$D$2,IF(C1525=3,K!$D$3,IF(C1525=4,K!$D$4,IF(C1525=5,K!$D$5,IF(C1525=6,K!$D$6,IF(C1525=7,K!$D$7,IF(C1525=8,K!$D$8))))))))</f>
        <v>Kultuurtehnikaprojektid</v>
      </c>
      <c r="E1525" s="12" t="s">
        <v>291</v>
      </c>
      <c r="F1525" s="18" t="str">
        <f>LOOKUP(E1525,K!$A$1:$B$19)</f>
        <v>Alatskivi vald</v>
      </c>
      <c r="G1525" s="16" t="str">
        <f t="shared" si="115"/>
        <v>MV-1235</v>
      </c>
      <c r="H1525" s="12" t="s">
        <v>32</v>
      </c>
      <c r="I1525" s="14">
        <v>1235</v>
      </c>
      <c r="J1525" s="1" t="s">
        <v>569</v>
      </c>
      <c r="K1525" s="1"/>
      <c r="L1525" s="91" t="str">
        <f t="shared" si="116"/>
        <v>01</v>
      </c>
      <c r="M1525"/>
      <c r="N1525"/>
      <c r="P1525"/>
      <c r="Q1525"/>
      <c r="R1525"/>
      <c r="S1525"/>
      <c r="T1525"/>
      <c r="U1525"/>
      <c r="V1525"/>
      <c r="W1525"/>
      <c r="X1525"/>
      <c r="Y1525"/>
      <c r="Z1525"/>
      <c r="AA1525"/>
      <c r="AB1525"/>
      <c r="AC1525"/>
      <c r="AD1525"/>
      <c r="AE1525"/>
      <c r="AF1525"/>
      <c r="AG1525"/>
      <c r="AH1525"/>
      <c r="AI1525"/>
      <c r="AJ1525"/>
      <c r="AK1525"/>
      <c r="AL1525"/>
      <c r="AM1525"/>
      <c r="AN1525"/>
      <c r="AO1525"/>
      <c r="AP1525"/>
      <c r="AQ1525"/>
      <c r="AR1525"/>
      <c r="AS1525"/>
    </row>
    <row r="1526" spans="1:45" customFormat="1" ht="12.75" customHeight="1" x14ac:dyDescent="0.2">
      <c r="A1526" s="24" t="str">
        <f t="shared" si="114"/>
        <v>01-</v>
      </c>
      <c r="C1526" s="14">
        <v>6</v>
      </c>
      <c r="D1526" s="71" t="str">
        <f>IF(C1526=1,K!$D$1,IF(C1526=2,K!$D$2,IF(C1526=3,K!$D$3,IF(C1526=4,K!$D$4,IF(C1526=5,K!$D$5,IF(C1526=6,K!$D$6,IF(C1526=7,K!$D$7,IF(C1526=8,K!$D$8))))))))</f>
        <v>Kultuurtehnikaprojektid</v>
      </c>
      <c r="E1526" s="12" t="s">
        <v>291</v>
      </c>
      <c r="F1526" s="18" t="str">
        <f>LOOKUP(E1526,K!$A$1:$B$19)</f>
        <v>Alatskivi vald</v>
      </c>
      <c r="G1526" s="16" t="str">
        <f t="shared" si="115"/>
        <v>MV-1225</v>
      </c>
      <c r="H1526" s="12" t="s">
        <v>32</v>
      </c>
      <c r="I1526" s="14">
        <v>1225</v>
      </c>
      <c r="J1526" s="1" t="s">
        <v>570</v>
      </c>
      <c r="K1526" s="1"/>
      <c r="L1526" s="91" t="str">
        <f t="shared" si="116"/>
        <v>01</v>
      </c>
      <c r="P1526" t="s">
        <v>2406</v>
      </c>
    </row>
    <row r="1527" spans="1:45" ht="12.75" customHeight="1" x14ac:dyDescent="0.2">
      <c r="A1527" s="24" t="str">
        <f t="shared" si="114"/>
        <v>15-</v>
      </c>
      <c r="B1527"/>
      <c r="C1527" s="14">
        <v>3</v>
      </c>
      <c r="D1527" s="71" t="str">
        <f>IF(C1527=1,K!$D$1,IF(C1527=2,K!$D$2,IF(C1527=3,K!$D$3,IF(C1527=4,K!$D$4,IF(C1527=5,K!$D$5,IF(C1527=6,K!$D$6,IF(C1527=7,K!$D$7,IF(C1527=8,K!$D$8))))))))</f>
        <v>Vihmutus</v>
      </c>
      <c r="E1527" s="12" t="s">
        <v>329</v>
      </c>
      <c r="F1527" s="18" t="str">
        <f>LOOKUP(E1527,K!$A$1:$B$19)</f>
        <v>Tartu vald</v>
      </c>
      <c r="G1527" s="16" t="str">
        <f t="shared" si="115"/>
        <v>PP-1028</v>
      </c>
      <c r="H1527" s="12" t="s">
        <v>11</v>
      </c>
      <c r="I1527" s="14">
        <v>1028</v>
      </c>
      <c r="J1527" s="1" t="s">
        <v>821</v>
      </c>
      <c r="K1527" s="1"/>
      <c r="L1527" s="91" t="str">
        <f t="shared" si="116"/>
        <v>15</v>
      </c>
      <c r="M1527"/>
      <c r="N1527"/>
      <c r="P1527"/>
      <c r="Q1527"/>
      <c r="R1527"/>
      <c r="S1527"/>
      <c r="T1527"/>
      <c r="U1527"/>
      <c r="V1527"/>
      <c r="W1527"/>
      <c r="X1527"/>
      <c r="Y1527"/>
      <c r="Z1527"/>
      <c r="AA1527"/>
      <c r="AB1527"/>
      <c r="AC1527"/>
      <c r="AD1527"/>
      <c r="AE1527"/>
      <c r="AF1527"/>
      <c r="AG1527"/>
      <c r="AH1527"/>
      <c r="AI1527"/>
      <c r="AJ1527"/>
      <c r="AK1527"/>
      <c r="AL1527"/>
      <c r="AM1527"/>
      <c r="AN1527"/>
      <c r="AO1527"/>
      <c r="AP1527"/>
      <c r="AQ1527"/>
      <c r="AR1527"/>
      <c r="AS1527"/>
    </row>
    <row r="1528" spans="1:45" customFormat="1" ht="12.75" customHeight="1" x14ac:dyDescent="0.2">
      <c r="A1528" s="24" t="str">
        <f t="shared" si="114"/>
        <v>15-</v>
      </c>
      <c r="C1528" s="14">
        <v>3</v>
      </c>
      <c r="D1528" s="71" t="str">
        <f>IF(C1528=1,K!$D$1,IF(C1528=2,K!$D$2,IF(C1528=3,K!$D$3,IF(C1528=4,K!$D$4,IF(C1528=5,K!$D$5,IF(C1528=6,K!$D$6,IF(C1528=7,K!$D$7,IF(C1528=8,K!$D$8))))))))</f>
        <v>Vihmutus</v>
      </c>
      <c r="E1528" s="12" t="s">
        <v>329</v>
      </c>
      <c r="F1528" s="18" t="str">
        <f>LOOKUP(E1528,K!$A$1:$B$19)</f>
        <v>Tartu vald</v>
      </c>
      <c r="G1528" s="16" t="str">
        <f t="shared" si="115"/>
        <v>-1029</v>
      </c>
      <c r="H1528" s="12"/>
      <c r="I1528" s="14" t="s">
        <v>56</v>
      </c>
      <c r="J1528" s="1" t="s">
        <v>822</v>
      </c>
      <c r="K1528" s="1"/>
      <c r="L1528" s="91" t="str">
        <f t="shared" si="116"/>
        <v>15</v>
      </c>
    </row>
    <row r="1529" spans="1:45" customFormat="1" ht="12.75" customHeight="1" x14ac:dyDescent="0.2">
      <c r="A1529" s="24" t="str">
        <f t="shared" si="114"/>
        <v>01-</v>
      </c>
      <c r="C1529" s="14">
        <v>6</v>
      </c>
      <c r="D1529" s="71" t="str">
        <f>IF(C1529=1,K!$D$1,IF(C1529=2,K!$D$2,IF(C1529=3,K!$D$3,IF(C1529=4,K!$D$4,IF(C1529=5,K!$D$5,IF(C1529=6,K!$D$6,IF(C1529=7,K!$D$7,IF(C1529=8,K!$D$8))))))))</f>
        <v>Kultuurtehnikaprojektid</v>
      </c>
      <c r="E1529" s="12" t="s">
        <v>291</v>
      </c>
      <c r="F1529" s="18" t="str">
        <f>LOOKUP(E1529,K!$A$1:$B$19)</f>
        <v>Alatskivi vald</v>
      </c>
      <c r="G1529" s="16" t="str">
        <f t="shared" si="115"/>
        <v>MV-1370</v>
      </c>
      <c r="H1529" s="12" t="s">
        <v>32</v>
      </c>
      <c r="I1529" s="14">
        <v>1370</v>
      </c>
      <c r="J1529" s="1" t="s">
        <v>575</v>
      </c>
      <c r="K1529" s="1"/>
      <c r="L1529" s="91" t="str">
        <f t="shared" si="116"/>
        <v>01</v>
      </c>
    </row>
    <row r="1530" spans="1:45" customFormat="1" ht="12.75" customHeight="1" x14ac:dyDescent="0.2">
      <c r="A1530" s="24" t="str">
        <f t="shared" si="114"/>
        <v>01-</v>
      </c>
      <c r="C1530" s="14">
        <v>6</v>
      </c>
      <c r="D1530" s="71" t="str">
        <f>IF(C1530=1,K!$D$1,IF(C1530=2,K!$D$2,IF(C1530=3,K!$D$3,IF(C1530=4,K!$D$4,IF(C1530=5,K!$D$5,IF(C1530=6,K!$D$6,IF(C1530=7,K!$D$7,IF(C1530=8,K!$D$8))))))))</f>
        <v>Kultuurtehnikaprojektid</v>
      </c>
      <c r="E1530" s="12" t="s">
        <v>291</v>
      </c>
      <c r="F1530" s="18" t="str">
        <f>LOOKUP(E1530,K!$A$1:$B$19)</f>
        <v>Alatskivi vald</v>
      </c>
      <c r="G1530" s="16" t="str">
        <f t="shared" si="115"/>
        <v>MV-1366</v>
      </c>
      <c r="H1530" s="12" t="s">
        <v>32</v>
      </c>
      <c r="I1530" s="14" t="s">
        <v>1924</v>
      </c>
      <c r="J1530" s="46" t="s">
        <v>1923</v>
      </c>
      <c r="K1530" s="1" t="s">
        <v>1840</v>
      </c>
      <c r="L1530" s="91" t="str">
        <f t="shared" si="116"/>
        <v>01</v>
      </c>
    </row>
    <row r="1531" spans="1:45" ht="12.75" customHeight="1" x14ac:dyDescent="0.2">
      <c r="A1531" s="24" t="str">
        <f t="shared" si="114"/>
        <v>15-</v>
      </c>
      <c r="B1531"/>
      <c r="C1531" s="14">
        <v>5</v>
      </c>
      <c r="D1531" s="71" t="str">
        <f>IF(C1531=1,K!$D$1,IF(C1531=2,K!$D$2,IF(C1531=3,K!$D$3,IF(C1531=4,K!$D$4,IF(C1531=5,K!$D$5,IF(C1531=6,K!$D$6,IF(C1531=7,K!$D$7,IF(C1531=8,K!$D$8))))))))</f>
        <v>Muud maap.ehit.projektid</v>
      </c>
      <c r="E1531" s="12" t="s">
        <v>329</v>
      </c>
      <c r="F1531" s="18" t="str">
        <f>LOOKUP(E1531,K!$A$1:$B$19)</f>
        <v>Tartu vald</v>
      </c>
      <c r="G1531" s="16" t="str">
        <f t="shared" si="115"/>
        <v>PP-1413</v>
      </c>
      <c r="H1531" s="12" t="s">
        <v>11</v>
      </c>
      <c r="I1531" s="14">
        <v>1413</v>
      </c>
      <c r="J1531" s="1" t="s">
        <v>824</v>
      </c>
      <c r="K1531" s="1"/>
      <c r="L1531" s="91" t="str">
        <f t="shared" si="116"/>
        <v>15</v>
      </c>
      <c r="M1531"/>
      <c r="N1531"/>
      <c r="P1531"/>
      <c r="Q1531"/>
      <c r="R1531"/>
      <c r="S1531"/>
      <c r="T1531"/>
      <c r="U1531"/>
      <c r="V1531"/>
      <c r="W1531"/>
      <c r="X1531"/>
      <c r="Y1531"/>
      <c r="Z1531"/>
      <c r="AA1531"/>
      <c r="AB1531"/>
      <c r="AC1531"/>
      <c r="AD1531"/>
      <c r="AE1531"/>
      <c r="AF1531"/>
      <c r="AG1531"/>
      <c r="AH1531"/>
      <c r="AI1531"/>
      <c r="AJ1531"/>
      <c r="AK1531"/>
      <c r="AL1531"/>
      <c r="AM1531"/>
      <c r="AN1531"/>
      <c r="AO1531"/>
      <c r="AP1531"/>
      <c r="AQ1531"/>
      <c r="AR1531"/>
      <c r="AS1531"/>
    </row>
    <row r="1532" spans="1:45" ht="12.75" customHeight="1" x14ac:dyDescent="0.2">
      <c r="A1532" s="24" t="str">
        <f t="shared" si="114"/>
        <v>01-</v>
      </c>
      <c r="B1532"/>
      <c r="C1532" s="14">
        <v>6</v>
      </c>
      <c r="D1532" s="71" t="str">
        <f>IF(C1532=1,K!$D$1,IF(C1532=2,K!$D$2,IF(C1532=3,K!$D$3,IF(C1532=4,K!$D$4,IF(C1532=5,K!$D$5,IF(C1532=6,K!$D$6,IF(C1532=7,K!$D$7,IF(C1532=8,K!$D$8))))))))</f>
        <v>Kultuurtehnikaprojektid</v>
      </c>
      <c r="E1532" s="12" t="s">
        <v>291</v>
      </c>
      <c r="F1532" s="18" t="str">
        <f>LOOKUP(E1532,K!$A$1:$B$19)</f>
        <v>Alatskivi vald</v>
      </c>
      <c r="G1532" s="16" t="str">
        <f t="shared" si="115"/>
        <v>MV-1432</v>
      </c>
      <c r="H1532" s="12" t="s">
        <v>32</v>
      </c>
      <c r="I1532" s="14">
        <v>1432</v>
      </c>
      <c r="J1532" s="1" t="s">
        <v>577</v>
      </c>
      <c r="K1532" s="1"/>
      <c r="L1532" s="91" t="str">
        <f t="shared" si="116"/>
        <v>01</v>
      </c>
      <c r="M1532"/>
      <c r="N1532"/>
      <c r="P1532"/>
      <c r="Q1532"/>
      <c r="R1532"/>
      <c r="S1532"/>
      <c r="T1532"/>
      <c r="U1532"/>
      <c r="V1532"/>
      <c r="W1532"/>
      <c r="X1532"/>
      <c r="Y1532"/>
      <c r="Z1532"/>
      <c r="AA1532"/>
      <c r="AB1532"/>
      <c r="AC1532"/>
      <c r="AD1532"/>
      <c r="AE1532"/>
      <c r="AF1532"/>
      <c r="AG1532"/>
      <c r="AH1532"/>
      <c r="AI1532"/>
      <c r="AJ1532"/>
      <c r="AK1532"/>
      <c r="AL1532"/>
      <c r="AM1532"/>
      <c r="AN1532"/>
      <c r="AO1532"/>
      <c r="AP1532"/>
      <c r="AQ1532"/>
      <c r="AR1532"/>
      <c r="AS1532"/>
    </row>
    <row r="1533" spans="1:45" customFormat="1" ht="12.75" customHeight="1" x14ac:dyDescent="0.2">
      <c r="A1533" s="24" t="str">
        <f t="shared" si="114"/>
        <v>15-</v>
      </c>
      <c r="C1533" s="14">
        <v>3</v>
      </c>
      <c r="D1533" s="71" t="str">
        <f>IF(C1533=1,K!$D$1,IF(C1533=2,K!$D$2,IF(C1533=3,K!$D$3,IF(C1533=4,K!$D$4,IF(C1533=5,K!$D$5,IF(C1533=6,K!$D$6,IF(C1533=7,K!$D$7,IF(C1533=8,K!$D$8))))))))</f>
        <v>Vihmutus</v>
      </c>
      <c r="E1533" s="12" t="s">
        <v>329</v>
      </c>
      <c r="F1533" s="18" t="str">
        <f>LOOKUP(E1533,K!$A$1:$B$19)</f>
        <v>Tartu vald</v>
      </c>
      <c r="G1533" s="16" t="str">
        <f t="shared" si="115"/>
        <v>PP-1461</v>
      </c>
      <c r="H1533" s="12" t="s">
        <v>11</v>
      </c>
      <c r="I1533" s="14">
        <v>1461</v>
      </c>
      <c r="J1533" s="1" t="s">
        <v>425</v>
      </c>
      <c r="K1533" s="1"/>
      <c r="L1533" s="91" t="str">
        <f t="shared" si="116"/>
        <v>15</v>
      </c>
    </row>
    <row r="1534" spans="1:45" ht="12.75" customHeight="1" x14ac:dyDescent="0.2">
      <c r="A1534" s="24" t="str">
        <f t="shared" si="114"/>
        <v>15-</v>
      </c>
      <c r="B1534"/>
      <c r="C1534" s="14">
        <v>3</v>
      </c>
      <c r="D1534" s="71" t="str">
        <f>IF(C1534=1,K!$D$1,IF(C1534=2,K!$D$2,IF(C1534=3,K!$D$3,IF(C1534=4,K!$D$4,IF(C1534=5,K!$D$5,IF(C1534=6,K!$D$6,IF(C1534=7,K!$D$7,IF(C1534=8,K!$D$8))))))))</f>
        <v>Vihmutus</v>
      </c>
      <c r="E1534" s="12" t="s">
        <v>329</v>
      </c>
      <c r="F1534" s="18" t="str">
        <f>LOOKUP(E1534,K!$A$1:$B$19)</f>
        <v>Tartu vald</v>
      </c>
      <c r="G1534" s="16" t="str">
        <f t="shared" si="115"/>
        <v>PP-1462</v>
      </c>
      <c r="H1534" s="12" t="s">
        <v>11</v>
      </c>
      <c r="I1534" s="14">
        <v>1462</v>
      </c>
      <c r="J1534" s="1" t="s">
        <v>426</v>
      </c>
      <c r="K1534" s="1"/>
      <c r="L1534" s="91" t="str">
        <f t="shared" si="116"/>
        <v>15</v>
      </c>
      <c r="M1534"/>
      <c r="N1534"/>
      <c r="P1534"/>
      <c r="Q1534"/>
      <c r="R1534"/>
      <c r="S1534"/>
      <c r="T1534"/>
      <c r="U1534"/>
      <c r="V1534"/>
      <c r="W1534"/>
      <c r="X1534"/>
      <c r="Y1534"/>
      <c r="Z1534"/>
      <c r="AA1534"/>
      <c r="AB1534"/>
      <c r="AC1534"/>
      <c r="AD1534"/>
      <c r="AE1534"/>
      <c r="AF1534"/>
      <c r="AG1534"/>
      <c r="AH1534"/>
      <c r="AI1534"/>
      <c r="AJ1534"/>
      <c r="AK1534"/>
      <c r="AL1534"/>
      <c r="AM1534"/>
      <c r="AN1534"/>
      <c r="AO1534"/>
      <c r="AP1534"/>
      <c r="AQ1534"/>
      <c r="AR1534"/>
      <c r="AS1534"/>
    </row>
    <row r="1535" spans="1:45" customFormat="1" ht="12.75" customHeight="1" x14ac:dyDescent="0.2">
      <c r="A1535" s="24" t="str">
        <f t="shared" si="114"/>
        <v>15-</v>
      </c>
      <c r="C1535" s="14">
        <v>3</v>
      </c>
      <c r="D1535" s="71" t="str">
        <f>IF(C1535=1,K!$D$1,IF(C1535=2,K!$D$2,IF(C1535=3,K!$D$3,IF(C1535=4,K!$D$4,IF(C1535=5,K!$D$5,IF(C1535=6,K!$D$6,IF(C1535=7,K!$D$7,IF(C1535=8,K!$D$8))))))))</f>
        <v>Vihmutus</v>
      </c>
      <c r="E1535" s="12" t="s">
        <v>329</v>
      </c>
      <c r="F1535" s="18" t="str">
        <f>LOOKUP(E1535,K!$A$1:$B$19)</f>
        <v>Tartu vald</v>
      </c>
      <c r="G1535" s="16" t="str">
        <f t="shared" si="115"/>
        <v>PP-1463</v>
      </c>
      <c r="H1535" s="12" t="s">
        <v>11</v>
      </c>
      <c r="I1535" s="14">
        <v>1463</v>
      </c>
      <c r="J1535" s="1" t="s">
        <v>427</v>
      </c>
      <c r="K1535" s="1"/>
      <c r="L1535" s="91" t="str">
        <f t="shared" si="116"/>
        <v>15</v>
      </c>
    </row>
    <row r="1536" spans="1:45" customFormat="1" ht="12.75" customHeight="1" x14ac:dyDescent="0.2">
      <c r="A1536" s="24" t="str">
        <f t="shared" si="114"/>
        <v>15-</v>
      </c>
      <c r="C1536" s="14">
        <v>5</v>
      </c>
      <c r="D1536" s="71" t="str">
        <f>IF(C1536=1,K!$D$1,IF(C1536=2,K!$D$2,IF(C1536=3,K!$D$3,IF(C1536=4,K!$D$4,IF(C1536=5,K!$D$5,IF(C1536=6,K!$D$6,IF(C1536=7,K!$D$7,IF(C1536=8,K!$D$8))))))))</f>
        <v>Muud maap.ehit.projektid</v>
      </c>
      <c r="E1536" s="12" t="s">
        <v>329</v>
      </c>
      <c r="F1536" s="18" t="str">
        <f>LOOKUP(E1536,K!$A$1:$B$19)</f>
        <v>Tartu vald</v>
      </c>
      <c r="G1536" s="16" t="str">
        <f t="shared" si="115"/>
        <v>PP-1623A</v>
      </c>
      <c r="H1536" s="12" t="s">
        <v>11</v>
      </c>
      <c r="I1536" s="14" t="s">
        <v>51</v>
      </c>
      <c r="J1536" s="1" t="s">
        <v>430</v>
      </c>
      <c r="K1536" s="1"/>
      <c r="L1536" s="91" t="str">
        <f t="shared" si="116"/>
        <v>15</v>
      </c>
    </row>
    <row r="1537" spans="1:45" customFormat="1" ht="12.75" customHeight="1" x14ac:dyDescent="0.2">
      <c r="A1537" s="24" t="str">
        <f t="shared" si="114"/>
        <v>16-21</v>
      </c>
      <c r="B1537">
        <v>21</v>
      </c>
      <c r="C1537" s="14">
        <v>5</v>
      </c>
      <c r="D1537" s="71" t="str">
        <f>IF(C1537=1,K!$D$1,IF(C1537=2,K!$D$2,IF(C1537=3,K!$D$3,IF(C1537=4,K!$D$4,IF(C1537=5,K!$D$5,IF(C1537=6,K!$D$6,IF(C1537=7,K!$D$7,IF(C1537=8,K!$D$8))))))))</f>
        <v>Muud maap.ehit.projektid</v>
      </c>
      <c r="E1537" s="175" t="s">
        <v>330</v>
      </c>
      <c r="F1537" s="18" t="str">
        <f>LOOKUP(E1537,K!$A$1:$B$19)</f>
        <v>Tähtvere vald</v>
      </c>
      <c r="G1537" s="16" t="str">
        <f t="shared" si="115"/>
        <v>PP-177</v>
      </c>
      <c r="H1537" s="12" t="s">
        <v>11</v>
      </c>
      <c r="I1537" s="14">
        <v>177</v>
      </c>
      <c r="J1537" s="1" t="s">
        <v>432</v>
      </c>
      <c r="K1537" s="160" t="s">
        <v>7393</v>
      </c>
      <c r="L1537" s="91" t="str">
        <f t="shared" si="116"/>
        <v>16</v>
      </c>
      <c r="M1537">
        <v>1960</v>
      </c>
      <c r="N1537">
        <v>10</v>
      </c>
      <c r="P1537">
        <v>8514</v>
      </c>
    </row>
    <row r="1538" spans="1:45" ht="12.75" customHeight="1" x14ac:dyDescent="0.2">
      <c r="A1538" s="24" t="str">
        <f t="shared" si="114"/>
        <v>01-</v>
      </c>
      <c r="B1538"/>
      <c r="C1538" s="14">
        <v>5</v>
      </c>
      <c r="D1538" s="71" t="str">
        <f>IF(C1538=1,K!$D$1,IF(C1538=2,K!$D$2,IF(C1538=3,K!$D$3,IF(C1538=4,K!$D$4,IF(C1538=5,K!$D$5,IF(C1538=6,K!$D$6,IF(C1538=7,K!$D$7,IF(C1538=8,K!$D$8))))))))</f>
        <v>Muud maap.ehit.projektid</v>
      </c>
      <c r="E1538" s="12" t="s">
        <v>291</v>
      </c>
      <c r="F1538" s="18" t="str">
        <f>LOOKUP(E1538,K!$A$1:$B$19)</f>
        <v>Alatskivi vald</v>
      </c>
      <c r="G1538" s="16" t="str">
        <f t="shared" si="115"/>
        <v>MV-1647</v>
      </c>
      <c r="H1538" s="12" t="s">
        <v>32</v>
      </c>
      <c r="I1538" s="14">
        <v>1647</v>
      </c>
      <c r="J1538" s="1" t="s">
        <v>583</v>
      </c>
      <c r="K1538" s="1"/>
      <c r="L1538" s="91" t="str">
        <f t="shared" si="116"/>
        <v>01</v>
      </c>
      <c r="M1538"/>
      <c r="N1538"/>
      <c r="P1538"/>
      <c r="Q1538"/>
      <c r="R1538"/>
      <c r="S1538"/>
      <c r="T1538"/>
      <c r="U1538"/>
      <c r="V1538"/>
      <c r="W1538"/>
      <c r="X1538"/>
      <c r="Y1538"/>
      <c r="Z1538"/>
      <c r="AA1538"/>
      <c r="AB1538"/>
      <c r="AC1538"/>
      <c r="AD1538"/>
      <c r="AE1538"/>
      <c r="AF1538"/>
      <c r="AG1538"/>
      <c r="AH1538"/>
      <c r="AI1538"/>
      <c r="AJ1538"/>
      <c r="AK1538"/>
      <c r="AL1538"/>
      <c r="AM1538"/>
      <c r="AN1538"/>
      <c r="AO1538"/>
      <c r="AP1538"/>
      <c r="AQ1538"/>
      <c r="AR1538"/>
      <c r="AS1538"/>
    </row>
    <row r="1539" spans="1:45" ht="12.75" customHeight="1" x14ac:dyDescent="0.2">
      <c r="A1539" s="24" t="str">
        <f t="shared" si="114"/>
        <v>01-</v>
      </c>
      <c r="B1539"/>
      <c r="C1539" s="14">
        <v>6</v>
      </c>
      <c r="D1539" s="71" t="str">
        <f>IF(C1539=1,K!$D$1,IF(C1539=2,K!$D$2,IF(C1539=3,K!$D$3,IF(C1539=4,K!$D$4,IF(C1539=5,K!$D$5,IF(C1539=6,K!$D$6,IF(C1539=7,K!$D$7,IF(C1539=8,K!$D$8))))))))</f>
        <v>Kultuurtehnikaprojektid</v>
      </c>
      <c r="E1539" s="12" t="s">
        <v>291</v>
      </c>
      <c r="F1539" s="18" t="str">
        <f>LOOKUP(E1539,K!$A$1:$B$19)</f>
        <v>Alatskivi vald</v>
      </c>
      <c r="G1539" s="16" t="str">
        <f t="shared" si="115"/>
        <v>MV-1654</v>
      </c>
      <c r="H1539" s="12" t="s">
        <v>32</v>
      </c>
      <c r="I1539" s="14">
        <v>1654</v>
      </c>
      <c r="J1539" s="1" t="s">
        <v>584</v>
      </c>
      <c r="K1539" s="1"/>
      <c r="L1539" s="91" t="str">
        <f t="shared" si="116"/>
        <v>01</v>
      </c>
      <c r="M1539"/>
      <c r="N1539"/>
      <c r="P1539"/>
      <c r="Q1539"/>
      <c r="R1539"/>
      <c r="S1539"/>
      <c r="T1539"/>
      <c r="U1539"/>
      <c r="V1539"/>
      <c r="W1539"/>
      <c r="X1539"/>
      <c r="Y1539"/>
      <c r="Z1539"/>
      <c r="AA1539"/>
      <c r="AB1539"/>
      <c r="AC1539"/>
      <c r="AD1539"/>
      <c r="AE1539"/>
      <c r="AF1539"/>
      <c r="AG1539"/>
      <c r="AH1539"/>
      <c r="AI1539"/>
      <c r="AJ1539"/>
      <c r="AK1539"/>
      <c r="AL1539"/>
      <c r="AM1539"/>
      <c r="AN1539"/>
      <c r="AO1539"/>
      <c r="AP1539"/>
      <c r="AQ1539"/>
      <c r="AR1539"/>
      <c r="AS1539"/>
    </row>
    <row r="1540" spans="1:45" ht="12.75" customHeight="1" x14ac:dyDescent="0.2">
      <c r="A1540" s="24" t="str">
        <f t="shared" si="114"/>
        <v>01-</v>
      </c>
      <c r="B1540"/>
      <c r="C1540" s="14">
        <v>6</v>
      </c>
      <c r="D1540" s="71" t="str">
        <f>IF(C1540=1,K!$D$1,IF(C1540=2,K!$D$2,IF(C1540=3,K!$D$3,IF(C1540=4,K!$D$4,IF(C1540=5,K!$D$5,IF(C1540=6,K!$D$6,IF(C1540=7,K!$D$7,IF(C1540=8,K!$D$8))))))))</f>
        <v>Kultuurtehnikaprojektid</v>
      </c>
      <c r="E1540" s="12" t="s">
        <v>291</v>
      </c>
      <c r="F1540" s="18" t="str">
        <f>LOOKUP(E1540,K!$A$1:$B$19)</f>
        <v>Alatskivi vald</v>
      </c>
      <c r="G1540" s="16" t="str">
        <f t="shared" si="115"/>
        <v>MV-1656</v>
      </c>
      <c r="H1540" s="12" t="s">
        <v>32</v>
      </c>
      <c r="I1540" s="14">
        <v>1656</v>
      </c>
      <c r="J1540" s="1" t="s">
        <v>585</v>
      </c>
      <c r="K1540" s="1"/>
      <c r="L1540" s="91" t="str">
        <f t="shared" si="116"/>
        <v>01</v>
      </c>
      <c r="M1540"/>
      <c r="N1540"/>
      <c r="P1540"/>
      <c r="Q1540"/>
      <c r="R1540"/>
      <c r="S1540"/>
      <c r="T1540"/>
      <c r="U1540"/>
      <c r="V1540"/>
      <c r="W1540"/>
      <c r="X1540"/>
      <c r="Y1540"/>
      <c r="Z1540"/>
      <c r="AA1540"/>
      <c r="AB1540"/>
      <c r="AC1540"/>
      <c r="AD1540"/>
      <c r="AE1540"/>
      <c r="AF1540"/>
      <c r="AG1540"/>
      <c r="AH1540"/>
      <c r="AI1540"/>
      <c r="AJ1540"/>
      <c r="AK1540"/>
      <c r="AL1540"/>
      <c r="AM1540"/>
      <c r="AN1540"/>
      <c r="AO1540"/>
      <c r="AP1540"/>
      <c r="AQ1540"/>
      <c r="AR1540"/>
      <c r="AS1540"/>
    </row>
    <row r="1541" spans="1:45" ht="12.75" customHeight="1" x14ac:dyDescent="0.2">
      <c r="A1541" s="24" t="str">
        <f t="shared" si="114"/>
        <v>01-</v>
      </c>
      <c r="B1541"/>
      <c r="C1541" s="14">
        <v>5</v>
      </c>
      <c r="D1541" s="71" t="str">
        <f>IF(C1541=1,K!$D$1,IF(C1541=2,K!$D$2,IF(C1541=3,K!$D$3,IF(C1541=4,K!$D$4,IF(C1541=5,K!$D$5,IF(C1541=6,K!$D$6,IF(C1541=7,K!$D$7,IF(C1541=8,K!$D$8))))))))</f>
        <v>Muud maap.ehit.projektid</v>
      </c>
      <c r="E1541" s="12" t="s">
        <v>291</v>
      </c>
      <c r="F1541" s="18" t="str">
        <f>LOOKUP(E1541,K!$A$1:$B$19)</f>
        <v>Alatskivi vald</v>
      </c>
      <c r="G1541" s="16" t="str">
        <f t="shared" si="115"/>
        <v>MV-1703</v>
      </c>
      <c r="H1541" s="12" t="s">
        <v>32</v>
      </c>
      <c r="I1541" s="14">
        <v>1703</v>
      </c>
      <c r="J1541" s="1" t="s">
        <v>586</v>
      </c>
      <c r="K1541" s="1"/>
      <c r="L1541" s="91" t="str">
        <f t="shared" si="116"/>
        <v>01</v>
      </c>
      <c r="M1541"/>
      <c r="N1541"/>
      <c r="P1541"/>
      <c r="Q1541"/>
      <c r="R1541"/>
      <c r="S1541"/>
      <c r="T1541"/>
      <c r="U1541"/>
      <c r="V1541"/>
      <c r="W1541"/>
      <c r="X1541"/>
      <c r="Y1541"/>
      <c r="Z1541"/>
      <c r="AA1541"/>
      <c r="AB1541"/>
      <c r="AC1541"/>
      <c r="AD1541"/>
      <c r="AE1541"/>
      <c r="AF1541"/>
      <c r="AG1541"/>
      <c r="AH1541"/>
      <c r="AI1541"/>
      <c r="AJ1541"/>
      <c r="AK1541"/>
      <c r="AL1541"/>
      <c r="AM1541"/>
      <c r="AN1541"/>
      <c r="AO1541"/>
      <c r="AP1541"/>
      <c r="AQ1541"/>
      <c r="AR1541"/>
      <c r="AS1541"/>
    </row>
    <row r="1542" spans="1:45" customFormat="1" ht="12.75" customHeight="1" x14ac:dyDescent="0.2">
      <c r="A1542" s="24" t="str">
        <f t="shared" si="114"/>
        <v>01-</v>
      </c>
      <c r="C1542" s="14">
        <v>6</v>
      </c>
      <c r="D1542" s="71" t="str">
        <f>IF(C1542=1,K!$D$1,IF(C1542=2,K!$D$2,IF(C1542=3,K!$D$3,IF(C1542=4,K!$D$4,IF(C1542=5,K!$D$5,IF(C1542=6,K!$D$6,IF(C1542=7,K!$D$7,IF(C1542=8,K!$D$8))))))))</f>
        <v>Kultuurtehnikaprojektid</v>
      </c>
      <c r="E1542" s="12" t="s">
        <v>291</v>
      </c>
      <c r="F1542" s="18" t="str">
        <f>LOOKUP(E1542,K!$A$1:$B$19)</f>
        <v>Alatskivi vald</v>
      </c>
      <c r="G1542" s="16" t="str">
        <f t="shared" si="115"/>
        <v>MV-1737</v>
      </c>
      <c r="H1542" s="12" t="s">
        <v>32</v>
      </c>
      <c r="I1542" s="14">
        <v>1737</v>
      </c>
      <c r="J1542" s="1" t="s">
        <v>580</v>
      </c>
      <c r="K1542" s="1"/>
      <c r="L1542" s="91" t="str">
        <f t="shared" si="116"/>
        <v>01</v>
      </c>
    </row>
    <row r="1543" spans="1:45" customFormat="1" ht="12.75" customHeight="1" x14ac:dyDescent="0.2">
      <c r="A1543" s="24" t="str">
        <f t="shared" si="114"/>
        <v>01-</v>
      </c>
      <c r="C1543" s="14">
        <v>6</v>
      </c>
      <c r="D1543" s="71" t="str">
        <f>IF(C1543=1,K!$D$1,IF(C1543=2,K!$D$2,IF(C1543=3,K!$D$3,IF(C1543=4,K!$D$4,IF(C1543=5,K!$D$5,IF(C1543=6,K!$D$6,IF(C1543=7,K!$D$7,IF(C1543=8,K!$D$8))))))))</f>
        <v>Kultuurtehnikaprojektid</v>
      </c>
      <c r="E1543" s="12" t="s">
        <v>291</v>
      </c>
      <c r="F1543" s="18" t="str">
        <f>LOOKUP(E1543,K!$A$1:$B$19)</f>
        <v>Alatskivi vald</v>
      </c>
      <c r="G1543" s="16" t="str">
        <f t="shared" si="115"/>
        <v>MV-1772</v>
      </c>
      <c r="H1543" s="12" t="s">
        <v>32</v>
      </c>
      <c r="I1543" s="14">
        <v>1772</v>
      </c>
      <c r="J1543" s="1" t="s">
        <v>587</v>
      </c>
      <c r="K1543" s="1"/>
      <c r="L1543" s="91" t="str">
        <f t="shared" si="116"/>
        <v>01</v>
      </c>
      <c r="P1543">
        <v>77125</v>
      </c>
      <c r="Q1543">
        <v>6</v>
      </c>
    </row>
    <row r="1544" spans="1:45" customFormat="1" ht="12.75" customHeight="1" x14ac:dyDescent="0.2">
      <c r="A1544" s="24" t="str">
        <f t="shared" si="114"/>
        <v>15-</v>
      </c>
      <c r="C1544" s="14">
        <v>1</v>
      </c>
      <c r="D1544" s="71" t="str">
        <f>IF(C1544=1,K!$D$1,IF(C1544=2,K!$D$2,IF(C1544=3,K!$D$3,IF(C1544=4,K!$D$4,IF(C1544=5,K!$D$5,IF(C1544=6,K!$D$6,IF(C1544=7,K!$D$7,IF(C1544=8,K!$D$8))))))))</f>
        <v>Maaparandus</v>
      </c>
      <c r="E1544" s="12" t="s">
        <v>329</v>
      </c>
      <c r="F1544" s="18" t="str">
        <f>LOOKUP(E1544,K!$A$1:$B$19)</f>
        <v>Tartu vald</v>
      </c>
      <c r="G1544" s="16" t="str">
        <f t="shared" si="115"/>
        <v>PP-78</v>
      </c>
      <c r="H1544" s="12" t="s">
        <v>11</v>
      </c>
      <c r="I1544" s="14">
        <v>78</v>
      </c>
      <c r="J1544" s="1" t="s">
        <v>434</v>
      </c>
      <c r="K1544" s="1"/>
      <c r="L1544" s="91" t="str">
        <f t="shared" si="116"/>
        <v>15</v>
      </c>
    </row>
    <row r="1545" spans="1:45" customFormat="1" ht="12.75" customHeight="1" x14ac:dyDescent="0.2">
      <c r="A1545" s="24" t="str">
        <f t="shared" si="114"/>
        <v>09-</v>
      </c>
      <c r="C1545" s="14">
        <v>1</v>
      </c>
      <c r="D1545" s="71" t="str">
        <f>IF(C1545=1,K!$D$1,IF(C1545=2,K!$D$2,IF(C1545=3,K!$D$3,IF(C1545=4,K!$D$4,IF(C1545=5,K!$D$5,IF(C1545=6,K!$D$6,IF(C1545=7,K!$D$7,IF(C1545=8,K!$D$8))))))))</f>
        <v>Maaparandus</v>
      </c>
      <c r="E1545" s="12" t="s">
        <v>323</v>
      </c>
      <c r="F1545" s="18" t="str">
        <f>LOOKUP(E1545,K!$A$1:$B$19)</f>
        <v>Nõo vald</v>
      </c>
      <c r="G1545" s="16" t="str">
        <f t="shared" si="115"/>
        <v>MV-2</v>
      </c>
      <c r="H1545" s="12" t="s">
        <v>32</v>
      </c>
      <c r="I1545" s="14">
        <v>2</v>
      </c>
      <c r="J1545" s="1" t="s">
        <v>590</v>
      </c>
      <c r="K1545" s="1"/>
      <c r="L1545" s="91" t="str">
        <f t="shared" si="116"/>
        <v>09</v>
      </c>
    </row>
    <row r="1546" spans="1:45" customFormat="1" ht="25.5" customHeight="1" x14ac:dyDescent="0.2">
      <c r="A1546" s="24" t="str">
        <f t="shared" si="114"/>
        <v>09-</v>
      </c>
      <c r="C1546" s="14">
        <v>1</v>
      </c>
      <c r="D1546" s="71" t="str">
        <f>IF(C1546=1,K!$D$1,IF(C1546=2,K!$D$2,IF(C1546=3,K!$D$3,IF(C1546=4,K!$D$4,IF(C1546=5,K!$D$5,IF(C1546=6,K!$D$6,IF(C1546=7,K!$D$7,IF(C1546=8,K!$D$8))))))))</f>
        <v>Maaparandus</v>
      </c>
      <c r="E1546" s="12" t="s">
        <v>323</v>
      </c>
      <c r="F1546" s="18" t="str">
        <f>LOOKUP(E1546,K!$A$1:$B$19)</f>
        <v>Nõo vald</v>
      </c>
      <c r="G1546" s="16" t="str">
        <f t="shared" si="115"/>
        <v>MV-143</v>
      </c>
      <c r="H1546" s="12" t="s">
        <v>32</v>
      </c>
      <c r="I1546" s="14">
        <v>143</v>
      </c>
      <c r="J1546" s="1" t="s">
        <v>591</v>
      </c>
      <c r="K1546" s="1"/>
      <c r="L1546" s="91" t="str">
        <f t="shared" si="116"/>
        <v>09</v>
      </c>
    </row>
    <row r="1547" spans="1:45" customFormat="1" ht="12.75" customHeight="1" x14ac:dyDescent="0.2">
      <c r="A1547" s="24" t="str">
        <f t="shared" si="114"/>
        <v>06-</v>
      </c>
      <c r="C1547" s="14">
        <v>1</v>
      </c>
      <c r="D1547" s="71" t="str">
        <f>IF(C1547=1,K!$D$1,IF(C1547=2,K!$D$2,IF(C1547=3,K!$D$3,IF(C1547=4,K!$D$4,IF(C1547=5,K!$D$5,IF(C1547=6,K!$D$6,IF(C1547=7,K!$D$7,IF(C1547=8,K!$D$8))))))))</f>
        <v>Maaparandus</v>
      </c>
      <c r="E1547" s="12" t="s">
        <v>320</v>
      </c>
      <c r="F1547" s="18" t="str">
        <f>LOOKUP(E1547,K!$A$1:$B$19)</f>
        <v>Luunja vald</v>
      </c>
      <c r="G1547" s="16" t="str">
        <f t="shared" si="115"/>
        <v>MV-39</v>
      </c>
      <c r="H1547" s="12" t="s">
        <v>32</v>
      </c>
      <c r="I1547" s="14">
        <v>39</v>
      </c>
      <c r="J1547" s="1" t="s">
        <v>592</v>
      </c>
      <c r="K1547" s="1"/>
      <c r="L1547" s="91" t="str">
        <f t="shared" si="116"/>
        <v>06</v>
      </c>
    </row>
    <row r="1548" spans="1:45" customFormat="1" ht="12.75" customHeight="1" x14ac:dyDescent="0.2">
      <c r="A1548" s="24" t="str">
        <f t="shared" si="114"/>
        <v>06-</v>
      </c>
      <c r="C1548" s="14">
        <v>1</v>
      </c>
      <c r="D1548" s="71" t="str">
        <f>IF(C1548=1,K!$D$1,IF(C1548=2,K!$D$2,IF(C1548=3,K!$D$3,IF(C1548=4,K!$D$4,IF(C1548=5,K!$D$5,IF(C1548=6,K!$D$6,IF(C1548=7,K!$D$7,IF(C1548=8,K!$D$8))))))))</f>
        <v>Maaparandus</v>
      </c>
      <c r="E1548" s="12" t="s">
        <v>320</v>
      </c>
      <c r="F1548" s="18" t="str">
        <f>LOOKUP(E1548,K!$A$1:$B$19)</f>
        <v>Luunja vald</v>
      </c>
      <c r="G1548" s="16" t="str">
        <f t="shared" si="115"/>
        <v>MV-95</v>
      </c>
      <c r="H1548" s="12" t="s">
        <v>32</v>
      </c>
      <c r="I1548" s="14">
        <v>95</v>
      </c>
      <c r="J1548" s="1" t="s">
        <v>593</v>
      </c>
      <c r="K1548" s="1"/>
      <c r="L1548" s="91" t="str">
        <f t="shared" si="116"/>
        <v>06</v>
      </c>
      <c r="P1548" s="28" t="s">
        <v>4824</v>
      </c>
      <c r="Q1548">
        <v>1</v>
      </c>
      <c r="R1548" s="28" t="s">
        <v>4823</v>
      </c>
    </row>
    <row r="1549" spans="1:45" customFormat="1" ht="12.75" customHeight="1" x14ac:dyDescent="0.2">
      <c r="A1549" s="24" t="str">
        <f t="shared" si="114"/>
        <v>06-</v>
      </c>
      <c r="C1549" s="14">
        <v>1</v>
      </c>
      <c r="D1549" s="71" t="str">
        <f>IF(C1549=1,K!$D$1,IF(C1549=2,K!$D$2,IF(C1549=3,K!$D$3,IF(C1549=4,K!$D$4,IF(C1549=5,K!$D$5,IF(C1549=6,K!$D$6,IF(C1549=7,K!$D$7,IF(C1549=8,K!$D$8))))))))</f>
        <v>Maaparandus</v>
      </c>
      <c r="E1549" s="12" t="s">
        <v>320</v>
      </c>
      <c r="F1549" s="18" t="str">
        <f>LOOKUP(E1549,K!$A$1:$B$19)</f>
        <v>Luunja vald</v>
      </c>
      <c r="G1549" s="16" t="str">
        <f t="shared" si="115"/>
        <v>MV-110</v>
      </c>
      <c r="H1549" s="12" t="s">
        <v>32</v>
      </c>
      <c r="I1549" s="14">
        <v>110</v>
      </c>
      <c r="J1549" s="1" t="s">
        <v>594</v>
      </c>
      <c r="K1549" s="1"/>
      <c r="L1549" s="91" t="str">
        <f t="shared" si="116"/>
        <v>06</v>
      </c>
      <c r="P1549" t="s">
        <v>2404</v>
      </c>
    </row>
    <row r="1550" spans="1:45" customFormat="1" ht="12.75" customHeight="1" x14ac:dyDescent="0.2">
      <c r="A1550" s="24" t="str">
        <f t="shared" si="114"/>
        <v>06-</v>
      </c>
      <c r="C1550" s="14">
        <v>1</v>
      </c>
      <c r="D1550" s="71" t="str">
        <f>IF(C1550=1,K!$D$1,IF(C1550=2,K!$D$2,IF(C1550=3,K!$D$3,IF(C1550=4,K!$D$4,IF(C1550=5,K!$D$5,IF(C1550=6,K!$D$6,IF(C1550=7,K!$D$7,IF(C1550=8,K!$D$8))))))))</f>
        <v>Maaparandus</v>
      </c>
      <c r="E1550" s="12" t="s">
        <v>320</v>
      </c>
      <c r="F1550" s="18" t="str">
        <f>LOOKUP(E1550,K!$A$1:$B$19)</f>
        <v>Luunja vald</v>
      </c>
      <c r="G1550" s="16" t="str">
        <f t="shared" si="115"/>
        <v>MV-162</v>
      </c>
      <c r="H1550" s="12" t="s">
        <v>32</v>
      </c>
      <c r="I1550" s="14">
        <v>162</v>
      </c>
      <c r="J1550" s="1" t="s">
        <v>595</v>
      </c>
      <c r="K1550" s="1"/>
      <c r="L1550" s="91" t="str">
        <f t="shared" si="116"/>
        <v>06</v>
      </c>
    </row>
    <row r="1551" spans="1:45" customFormat="1" ht="12.75" customHeight="1" x14ac:dyDescent="0.2">
      <c r="A1551" s="24" t="str">
        <f t="shared" ref="A1551:A1614" si="117">CONCATENATE(E1551,"-",B1551)</f>
        <v>18-</v>
      </c>
      <c r="C1551" s="14">
        <v>1</v>
      </c>
      <c r="D1551" s="71" t="str">
        <f>IF(C1551=1,K!$D$1,IF(C1551=2,K!$D$2,IF(C1551=3,K!$D$3,IF(C1551=4,K!$D$4,IF(C1551=5,K!$D$5,IF(C1551=6,K!$D$6,IF(C1551=7,K!$D$7,IF(C1551=8,K!$D$8))))))))</f>
        <v>Maaparandus</v>
      </c>
      <c r="E1551" s="12" t="s">
        <v>332</v>
      </c>
      <c r="F1551" s="18" t="str">
        <f>LOOKUP(E1551,K!$A$1:$B$19)</f>
        <v>Võnnu vald</v>
      </c>
      <c r="G1551" s="16" t="str">
        <f t="shared" ref="G1551:G1614" si="118">CONCATENATE(H1551,"-",I1551)</f>
        <v>MV-68</v>
      </c>
      <c r="H1551" s="12" t="s">
        <v>32</v>
      </c>
      <c r="I1551" s="14">
        <v>68</v>
      </c>
      <c r="J1551" s="1" t="s">
        <v>596</v>
      </c>
      <c r="K1551" s="1"/>
      <c r="L1551" s="91" t="str">
        <f t="shared" si="116"/>
        <v>18</v>
      </c>
    </row>
    <row r="1552" spans="1:45" customFormat="1" ht="12.75" customHeight="1" x14ac:dyDescent="0.2">
      <c r="A1552" s="24" t="str">
        <f t="shared" si="117"/>
        <v>18-</v>
      </c>
      <c r="C1552" s="14">
        <v>1</v>
      </c>
      <c r="D1552" s="71" t="str">
        <f>IF(C1552=1,K!$D$1,IF(C1552=2,K!$D$2,IF(C1552=3,K!$D$3,IF(C1552=4,K!$D$4,IF(C1552=5,K!$D$5,IF(C1552=6,K!$D$6,IF(C1552=7,K!$D$7,IF(C1552=8,K!$D$8))))))))</f>
        <v>Maaparandus</v>
      </c>
      <c r="E1552" s="12" t="s">
        <v>332</v>
      </c>
      <c r="F1552" s="18" t="str">
        <f>LOOKUP(E1552,K!$A$1:$B$19)</f>
        <v>Võnnu vald</v>
      </c>
      <c r="G1552" s="16" t="str">
        <f t="shared" si="118"/>
        <v>MV-1339</v>
      </c>
      <c r="H1552" s="12" t="s">
        <v>32</v>
      </c>
      <c r="I1552" s="14">
        <v>1339</v>
      </c>
      <c r="J1552" s="1" t="s">
        <v>597</v>
      </c>
      <c r="K1552" s="1"/>
      <c r="L1552" s="91" t="str">
        <f t="shared" si="116"/>
        <v>18</v>
      </c>
      <c r="Q1552">
        <v>1</v>
      </c>
    </row>
    <row r="1553" spans="1:16" customFormat="1" ht="12.75" customHeight="1" x14ac:dyDescent="0.2">
      <c r="A1553" s="24" t="str">
        <f t="shared" si="117"/>
        <v>18-</v>
      </c>
      <c r="C1553" s="14">
        <v>1</v>
      </c>
      <c r="D1553" s="71" t="str">
        <f>IF(C1553=1,K!$D$1,IF(C1553=2,K!$D$2,IF(C1553=3,K!$D$3,IF(C1553=4,K!$D$4,IF(C1553=5,K!$D$5,IF(C1553=6,K!$D$6,IF(C1553=7,K!$D$7,IF(C1553=8,K!$D$8))))))))</f>
        <v>Maaparandus</v>
      </c>
      <c r="E1553" s="12" t="s">
        <v>332</v>
      </c>
      <c r="F1553" s="18" t="str">
        <f>LOOKUP(E1553,K!$A$1:$B$19)</f>
        <v>Võnnu vald</v>
      </c>
      <c r="G1553" s="16" t="str">
        <f t="shared" si="118"/>
        <v>MV-182</v>
      </c>
      <c r="H1553" s="12" t="s">
        <v>32</v>
      </c>
      <c r="I1553" s="14">
        <v>182</v>
      </c>
      <c r="J1553" s="1" t="s">
        <v>598</v>
      </c>
      <c r="K1553" s="1"/>
      <c r="L1553" s="91" t="str">
        <f t="shared" si="116"/>
        <v>18</v>
      </c>
    </row>
    <row r="1554" spans="1:16" customFormat="1" ht="12.75" customHeight="1" x14ac:dyDescent="0.2">
      <c r="A1554" s="24" t="str">
        <f t="shared" si="117"/>
        <v>06-</v>
      </c>
      <c r="C1554" s="14">
        <v>1</v>
      </c>
      <c r="D1554" s="71" t="str">
        <f>IF(C1554=1,K!$D$1,IF(C1554=2,K!$D$2,IF(C1554=3,K!$D$3,IF(C1554=4,K!$D$4,IF(C1554=5,K!$D$5,IF(C1554=6,K!$D$6,IF(C1554=7,K!$D$7,IF(C1554=8,K!$D$8))))))))</f>
        <v>Maaparandus</v>
      </c>
      <c r="E1554" s="12" t="s">
        <v>320</v>
      </c>
      <c r="F1554" s="18" t="str">
        <f>LOOKUP(E1554,K!$A$1:$B$19)</f>
        <v>Luunja vald</v>
      </c>
      <c r="G1554" s="16" t="str">
        <f t="shared" si="118"/>
        <v>MV-127-A</v>
      </c>
      <c r="H1554" s="12" t="s">
        <v>32</v>
      </c>
      <c r="I1554" s="14" t="s">
        <v>239</v>
      </c>
      <c r="J1554" s="1" t="s">
        <v>599</v>
      </c>
      <c r="K1554" s="1"/>
      <c r="L1554" s="91" t="str">
        <f t="shared" si="116"/>
        <v>06</v>
      </c>
    </row>
    <row r="1555" spans="1:16" customFormat="1" ht="12.75" customHeight="1" x14ac:dyDescent="0.2">
      <c r="A1555" s="24" t="str">
        <f t="shared" si="117"/>
        <v>16-</v>
      </c>
      <c r="C1555" s="14">
        <v>5</v>
      </c>
      <c r="D1555" s="71" t="str">
        <f>IF(C1555=1,K!$D$1,IF(C1555=2,K!$D$2,IF(C1555=3,K!$D$3,IF(C1555=4,K!$D$4,IF(C1555=5,K!$D$5,IF(C1555=6,K!$D$6,IF(C1555=7,K!$D$7,IF(C1555=8,K!$D$8))))))))</f>
        <v>Muud maap.ehit.projektid</v>
      </c>
      <c r="E1555" s="12" t="s">
        <v>330</v>
      </c>
      <c r="F1555" s="18" t="str">
        <f>LOOKUP(E1555,K!$A$1:$B$19)</f>
        <v>Tähtvere vald</v>
      </c>
      <c r="G1555" s="16" t="str">
        <f t="shared" si="118"/>
        <v>MV-202</v>
      </c>
      <c r="H1555" s="12" t="s">
        <v>32</v>
      </c>
      <c r="I1555" s="14">
        <v>202</v>
      </c>
      <c r="J1555" s="1" t="s">
        <v>600</v>
      </c>
      <c r="K1555" s="1"/>
      <c r="L1555" s="91" t="str">
        <f t="shared" si="116"/>
        <v>16</v>
      </c>
    </row>
    <row r="1556" spans="1:16" customFormat="1" ht="12.75" customHeight="1" x14ac:dyDescent="0.2">
      <c r="A1556" s="24" t="str">
        <f t="shared" si="117"/>
        <v>06-</v>
      </c>
      <c r="C1556" s="14">
        <v>6</v>
      </c>
      <c r="D1556" s="71" t="str">
        <f>IF(C1556=1,K!$D$1,IF(C1556=2,K!$D$2,IF(C1556=3,K!$D$3,IF(C1556=4,K!$D$4,IF(C1556=5,K!$D$5,IF(C1556=6,K!$D$6,IF(C1556=7,K!$D$7,IF(C1556=8,K!$D$8))))))))</f>
        <v>Kultuurtehnikaprojektid</v>
      </c>
      <c r="E1556" s="12" t="s">
        <v>320</v>
      </c>
      <c r="F1556" s="18" t="str">
        <f>LOOKUP(E1556,K!$A$1:$B$19)</f>
        <v>Luunja vald</v>
      </c>
      <c r="G1556" s="16" t="str">
        <f t="shared" si="118"/>
        <v>MV-411</v>
      </c>
      <c r="H1556" s="12" t="s">
        <v>32</v>
      </c>
      <c r="I1556" s="14">
        <v>411</v>
      </c>
      <c r="J1556" s="1" t="s">
        <v>1292</v>
      </c>
      <c r="K1556" s="1"/>
      <c r="L1556" s="91" t="str">
        <f t="shared" si="116"/>
        <v>06</v>
      </c>
    </row>
    <row r="1557" spans="1:16" customFormat="1" ht="12.75" customHeight="1" x14ac:dyDescent="0.2">
      <c r="A1557" s="24" t="str">
        <f t="shared" si="117"/>
        <v>06-</v>
      </c>
      <c r="C1557" s="14">
        <v>1</v>
      </c>
      <c r="D1557" s="71" t="str">
        <f>IF(C1557=1,K!$D$1,IF(C1557=2,K!$D$2,IF(C1557=3,K!$D$3,IF(C1557=4,K!$D$4,IF(C1557=5,K!$D$5,IF(C1557=6,K!$D$6,IF(C1557=7,K!$D$7,IF(C1557=8,K!$D$8))))))))</f>
        <v>Maaparandus</v>
      </c>
      <c r="E1557" s="12" t="s">
        <v>320</v>
      </c>
      <c r="F1557" s="18" t="str">
        <f>LOOKUP(E1557,K!$A$1:$B$19)</f>
        <v>Luunja vald</v>
      </c>
      <c r="G1557" s="16" t="str">
        <f t="shared" si="118"/>
        <v>MV-413</v>
      </c>
      <c r="H1557" s="12" t="s">
        <v>32</v>
      </c>
      <c r="I1557" s="14">
        <v>413</v>
      </c>
      <c r="J1557" s="1" t="s">
        <v>1293</v>
      </c>
      <c r="K1557" s="1"/>
      <c r="L1557" s="91" t="str">
        <f t="shared" si="116"/>
        <v>06</v>
      </c>
    </row>
    <row r="1558" spans="1:16" customFormat="1" ht="12.75" customHeight="1" x14ac:dyDescent="0.2">
      <c r="A1558" s="24" t="str">
        <f t="shared" si="117"/>
        <v>06-</v>
      </c>
      <c r="C1558" s="14">
        <v>6</v>
      </c>
      <c r="D1558" s="71" t="str">
        <f>IF(C1558=1,K!$D$1,IF(C1558=2,K!$D$2,IF(C1558=3,K!$D$3,IF(C1558=4,K!$D$4,IF(C1558=5,K!$D$5,IF(C1558=6,K!$D$6,IF(C1558=7,K!$D$7,IF(C1558=8,K!$D$8))))))))</f>
        <v>Kultuurtehnikaprojektid</v>
      </c>
      <c r="E1558" s="12" t="s">
        <v>320</v>
      </c>
      <c r="F1558" s="18" t="str">
        <f>LOOKUP(E1558,K!$A$1:$B$19)</f>
        <v>Luunja vald</v>
      </c>
      <c r="G1558" s="16" t="str">
        <f t="shared" si="118"/>
        <v>MV-458</v>
      </c>
      <c r="H1558" s="12" t="s">
        <v>32</v>
      </c>
      <c r="I1558" s="14">
        <v>458</v>
      </c>
      <c r="J1558" s="1" t="s">
        <v>1295</v>
      </c>
      <c r="K1558" s="1"/>
      <c r="L1558" s="91" t="str">
        <f t="shared" si="116"/>
        <v>06</v>
      </c>
    </row>
    <row r="1559" spans="1:16" customFormat="1" ht="12.75" customHeight="1" x14ac:dyDescent="0.2">
      <c r="A1559" s="24" t="str">
        <f t="shared" si="117"/>
        <v>06-</v>
      </c>
      <c r="C1559" s="14">
        <v>6</v>
      </c>
      <c r="D1559" s="71" t="str">
        <f>IF(C1559=1,K!$D$1,IF(C1559=2,K!$D$2,IF(C1559=3,K!$D$3,IF(C1559=4,K!$D$4,IF(C1559=5,K!$D$5,IF(C1559=6,K!$D$6,IF(C1559=7,K!$D$7,IF(C1559=8,K!$D$8))))))))</f>
        <v>Kultuurtehnikaprojektid</v>
      </c>
      <c r="E1559" s="12" t="s">
        <v>320</v>
      </c>
      <c r="F1559" s="18" t="str">
        <f>LOOKUP(E1559,K!$A$1:$B$19)</f>
        <v>Luunja vald</v>
      </c>
      <c r="G1559" s="16" t="str">
        <f t="shared" si="118"/>
        <v>MV-461</v>
      </c>
      <c r="H1559" s="12" t="s">
        <v>32</v>
      </c>
      <c r="I1559" s="14">
        <v>461</v>
      </c>
      <c r="J1559" s="1" t="s">
        <v>1296</v>
      </c>
      <c r="K1559" s="1"/>
      <c r="L1559" s="91" t="str">
        <f t="shared" si="116"/>
        <v>06</v>
      </c>
    </row>
    <row r="1560" spans="1:16" customFormat="1" ht="12.75" customHeight="1" x14ac:dyDescent="0.2">
      <c r="A1560" s="24" t="str">
        <f t="shared" si="117"/>
        <v>04-</v>
      </c>
      <c r="C1560" s="14">
        <v>6</v>
      </c>
      <c r="D1560" s="71" t="str">
        <f>IF(C1560=1,K!$D$1,IF(C1560=2,K!$D$2,IF(C1560=3,K!$D$3,IF(C1560=4,K!$D$4,IF(C1560=5,K!$D$5,IF(C1560=6,K!$D$6,IF(C1560=7,K!$D$7,IF(C1560=8,K!$D$8))))))))</f>
        <v>Kultuurtehnikaprojektid</v>
      </c>
      <c r="E1560" s="12" t="s">
        <v>318</v>
      </c>
      <c r="F1560" s="18" t="str">
        <f>LOOKUP(E1560,K!$A$1:$B$19)</f>
        <v>Konguta vald</v>
      </c>
      <c r="G1560" s="16" t="str">
        <f t="shared" si="118"/>
        <v>MV-489</v>
      </c>
      <c r="H1560" s="12" t="s">
        <v>32</v>
      </c>
      <c r="I1560" s="14">
        <v>489</v>
      </c>
      <c r="J1560" s="1" t="s">
        <v>1297</v>
      </c>
      <c r="K1560" s="1"/>
      <c r="L1560" s="91" t="str">
        <f t="shared" si="116"/>
        <v>04</v>
      </c>
      <c r="P1560" t="s">
        <v>2399</v>
      </c>
    </row>
    <row r="1561" spans="1:16" customFormat="1" ht="12.75" customHeight="1" x14ac:dyDescent="0.2">
      <c r="A1561" s="24" t="str">
        <f t="shared" si="117"/>
        <v>06-</v>
      </c>
      <c r="C1561" s="14">
        <v>6</v>
      </c>
      <c r="D1561" s="71" t="str">
        <f>IF(C1561=1,K!$D$1,IF(C1561=2,K!$D$2,IF(C1561=3,K!$D$3,IF(C1561=4,K!$D$4,IF(C1561=5,K!$D$5,IF(C1561=6,K!$D$6,IF(C1561=7,K!$D$7,IF(C1561=8,K!$D$8))))))))</f>
        <v>Kultuurtehnikaprojektid</v>
      </c>
      <c r="E1561" s="12" t="s">
        <v>320</v>
      </c>
      <c r="F1561" s="18" t="str">
        <f>LOOKUP(E1561,K!$A$1:$B$19)</f>
        <v>Luunja vald</v>
      </c>
      <c r="G1561" s="16" t="str">
        <f t="shared" si="118"/>
        <v>MV-592</v>
      </c>
      <c r="H1561" s="12" t="s">
        <v>32</v>
      </c>
      <c r="I1561" s="14">
        <v>592</v>
      </c>
      <c r="J1561" s="1" t="s">
        <v>1292</v>
      </c>
      <c r="K1561" s="1"/>
      <c r="L1561" s="91" t="str">
        <f t="shared" si="116"/>
        <v>06</v>
      </c>
      <c r="P1561" t="s">
        <v>2359</v>
      </c>
    </row>
    <row r="1562" spans="1:16" customFormat="1" ht="12.75" customHeight="1" x14ac:dyDescent="0.2">
      <c r="A1562" s="24" t="str">
        <f t="shared" si="117"/>
        <v>09-</v>
      </c>
      <c r="C1562" s="14">
        <v>6</v>
      </c>
      <c r="D1562" s="71" t="str">
        <f>IF(C1562=1,K!$D$1,IF(C1562=2,K!$D$2,IF(C1562=3,K!$D$3,IF(C1562=4,K!$D$4,IF(C1562=5,K!$D$5,IF(C1562=6,K!$D$6,IF(C1562=7,K!$D$7,IF(C1562=8,K!$D$8))))))))</f>
        <v>Kultuurtehnikaprojektid</v>
      </c>
      <c r="E1562" s="12" t="s">
        <v>323</v>
      </c>
      <c r="F1562" s="18" t="str">
        <f>LOOKUP(E1562,K!$A$1:$B$19)</f>
        <v>Nõo vald</v>
      </c>
      <c r="G1562" s="16" t="str">
        <f t="shared" si="118"/>
        <v>MV-593</v>
      </c>
      <c r="H1562" s="12" t="s">
        <v>32</v>
      </c>
      <c r="I1562" s="14">
        <v>593</v>
      </c>
      <c r="J1562" s="1" t="s">
        <v>1298</v>
      </c>
      <c r="K1562" s="1"/>
      <c r="L1562" s="91" t="str">
        <f t="shared" si="116"/>
        <v>09</v>
      </c>
    </row>
    <row r="1563" spans="1:16" customFormat="1" ht="12.75" customHeight="1" x14ac:dyDescent="0.2">
      <c r="A1563" s="24" t="str">
        <f t="shared" si="117"/>
        <v>09-</v>
      </c>
      <c r="C1563" s="14">
        <v>6</v>
      </c>
      <c r="D1563" s="71" t="str">
        <f>IF(C1563=1,K!$D$1,IF(C1563=2,K!$D$2,IF(C1563=3,K!$D$3,IF(C1563=4,K!$D$4,IF(C1563=5,K!$D$5,IF(C1563=6,K!$D$6,IF(C1563=7,K!$D$7,IF(C1563=8,K!$D$8))))))))</f>
        <v>Kultuurtehnikaprojektid</v>
      </c>
      <c r="E1563" s="12" t="s">
        <v>323</v>
      </c>
      <c r="F1563" s="18" t="str">
        <f>LOOKUP(E1563,K!$A$1:$B$19)</f>
        <v>Nõo vald</v>
      </c>
      <c r="G1563" s="16" t="str">
        <f t="shared" si="118"/>
        <v>MV-680</v>
      </c>
      <c r="H1563" s="12" t="s">
        <v>32</v>
      </c>
      <c r="I1563" s="14">
        <v>680</v>
      </c>
      <c r="J1563" s="1" t="s">
        <v>1299</v>
      </c>
      <c r="K1563" s="1"/>
      <c r="L1563" s="91" t="str">
        <f t="shared" si="116"/>
        <v>09</v>
      </c>
    </row>
    <row r="1564" spans="1:16" customFormat="1" ht="12.75" customHeight="1" x14ac:dyDescent="0.2">
      <c r="A1564" s="24" t="str">
        <f t="shared" si="117"/>
        <v>06-</v>
      </c>
      <c r="C1564" s="14">
        <v>6</v>
      </c>
      <c r="D1564" s="71" t="str">
        <f>IF(C1564=1,K!$D$1,IF(C1564=2,K!$D$2,IF(C1564=3,K!$D$3,IF(C1564=4,K!$D$4,IF(C1564=5,K!$D$5,IF(C1564=6,K!$D$6,IF(C1564=7,K!$D$7,IF(C1564=8,K!$D$8))))))))</f>
        <v>Kultuurtehnikaprojektid</v>
      </c>
      <c r="E1564" s="12" t="s">
        <v>320</v>
      </c>
      <c r="F1564" s="18" t="str">
        <f>LOOKUP(E1564,K!$A$1:$B$19)</f>
        <v>Luunja vald</v>
      </c>
      <c r="G1564" s="16" t="str">
        <f t="shared" si="118"/>
        <v>MV-714</v>
      </c>
      <c r="H1564" s="12" t="s">
        <v>32</v>
      </c>
      <c r="I1564" s="14">
        <v>714</v>
      </c>
      <c r="J1564" s="1" t="s">
        <v>1300</v>
      </c>
      <c r="K1564" s="1"/>
      <c r="L1564" s="91" t="str">
        <f t="shared" si="116"/>
        <v>06</v>
      </c>
    </row>
    <row r="1565" spans="1:16" customFormat="1" ht="12.75" customHeight="1" x14ac:dyDescent="0.2">
      <c r="A1565" s="24" t="str">
        <f t="shared" si="117"/>
        <v>09-</v>
      </c>
      <c r="C1565" s="14">
        <v>6</v>
      </c>
      <c r="D1565" s="71" t="str">
        <f>IF(C1565=1,K!$D$1,IF(C1565=2,K!$D$2,IF(C1565=3,K!$D$3,IF(C1565=4,K!$D$4,IF(C1565=5,K!$D$5,IF(C1565=6,K!$D$6,IF(C1565=7,K!$D$7,IF(C1565=8,K!$D$8))))))))</f>
        <v>Kultuurtehnikaprojektid</v>
      </c>
      <c r="E1565" s="12" t="s">
        <v>323</v>
      </c>
      <c r="F1565" s="18" t="str">
        <f>LOOKUP(E1565,K!$A$1:$B$19)</f>
        <v>Nõo vald</v>
      </c>
      <c r="G1565" s="16" t="str">
        <f t="shared" si="118"/>
        <v>MV-719</v>
      </c>
      <c r="H1565" s="12" t="s">
        <v>32</v>
      </c>
      <c r="I1565" s="14">
        <v>719</v>
      </c>
      <c r="J1565" s="1" t="s">
        <v>1301</v>
      </c>
      <c r="K1565" s="1"/>
      <c r="L1565" s="91" t="str">
        <f t="shared" si="116"/>
        <v>09</v>
      </c>
    </row>
    <row r="1566" spans="1:16" customFormat="1" ht="12.75" customHeight="1" x14ac:dyDescent="0.2">
      <c r="A1566" s="24" t="str">
        <f t="shared" si="117"/>
        <v>06-</v>
      </c>
      <c r="C1566" s="14">
        <v>6</v>
      </c>
      <c r="D1566" s="71" t="str">
        <f>IF(C1566=1,K!$D$1,IF(C1566=2,K!$D$2,IF(C1566=3,K!$D$3,IF(C1566=4,K!$D$4,IF(C1566=5,K!$D$5,IF(C1566=6,K!$D$6,IF(C1566=7,K!$D$7,IF(C1566=8,K!$D$8))))))))</f>
        <v>Kultuurtehnikaprojektid</v>
      </c>
      <c r="E1566" s="12" t="s">
        <v>320</v>
      </c>
      <c r="F1566" s="18" t="str">
        <f>LOOKUP(E1566,K!$A$1:$B$19)</f>
        <v>Luunja vald</v>
      </c>
      <c r="G1566" s="16" t="str">
        <f t="shared" si="118"/>
        <v>MV-888</v>
      </c>
      <c r="H1566" s="12" t="s">
        <v>32</v>
      </c>
      <c r="I1566" s="14">
        <v>888</v>
      </c>
      <c r="J1566" s="1" t="s">
        <v>1307</v>
      </c>
      <c r="K1566" s="1"/>
      <c r="L1566" s="91" t="str">
        <f t="shared" si="116"/>
        <v>06</v>
      </c>
    </row>
    <row r="1567" spans="1:16" customFormat="1" ht="12.75" customHeight="1" x14ac:dyDescent="0.2">
      <c r="A1567" s="24" t="str">
        <f t="shared" si="117"/>
        <v>06-</v>
      </c>
      <c r="C1567" s="14">
        <v>6</v>
      </c>
      <c r="D1567" s="71" t="str">
        <f>IF(C1567=1,K!$D$1,IF(C1567=2,K!$D$2,IF(C1567=3,K!$D$3,IF(C1567=4,K!$D$4,IF(C1567=5,K!$D$5,IF(C1567=6,K!$D$6,IF(C1567=7,K!$D$7,IF(C1567=8,K!$D$8))))))))</f>
        <v>Kultuurtehnikaprojektid</v>
      </c>
      <c r="E1567" s="12" t="s">
        <v>320</v>
      </c>
      <c r="F1567" s="18" t="str">
        <f>LOOKUP(E1567,K!$A$1:$B$19)</f>
        <v>Luunja vald</v>
      </c>
      <c r="G1567" s="16" t="str">
        <f t="shared" si="118"/>
        <v>MV-969</v>
      </c>
      <c r="H1567" s="12" t="s">
        <v>32</v>
      </c>
      <c r="I1567" s="14">
        <v>969</v>
      </c>
      <c r="J1567" s="1" t="s">
        <v>1310</v>
      </c>
      <c r="K1567" s="1"/>
      <c r="L1567" s="91" t="str">
        <f t="shared" ref="L1567:L1630" si="119">E1567</f>
        <v>06</v>
      </c>
      <c r="P1567" t="s">
        <v>2361</v>
      </c>
    </row>
    <row r="1568" spans="1:16" customFormat="1" ht="12.75" customHeight="1" x14ac:dyDescent="0.2">
      <c r="A1568" s="24" t="str">
        <f t="shared" si="117"/>
        <v>06-</v>
      </c>
      <c r="C1568" s="14">
        <v>6</v>
      </c>
      <c r="D1568" s="71" t="str">
        <f>IF(C1568=1,K!$D$1,IF(C1568=2,K!$D$2,IF(C1568=3,K!$D$3,IF(C1568=4,K!$D$4,IF(C1568=5,K!$D$5,IF(C1568=6,K!$D$6,IF(C1568=7,K!$D$7,IF(C1568=8,K!$D$8))))))))</f>
        <v>Kultuurtehnikaprojektid</v>
      </c>
      <c r="E1568" s="12" t="s">
        <v>320</v>
      </c>
      <c r="F1568" s="18" t="str">
        <f>LOOKUP(E1568,K!$A$1:$B$19)</f>
        <v>Luunja vald</v>
      </c>
      <c r="G1568" s="16" t="str">
        <f t="shared" si="118"/>
        <v>MV-1043</v>
      </c>
      <c r="H1568" s="12" t="s">
        <v>32</v>
      </c>
      <c r="I1568" s="14">
        <v>1043</v>
      </c>
      <c r="J1568" s="1" t="s">
        <v>1311</v>
      </c>
      <c r="K1568" s="1"/>
      <c r="L1568" s="91" t="str">
        <f t="shared" si="119"/>
        <v>06</v>
      </c>
    </row>
    <row r="1569" spans="1:45" customFormat="1" ht="12.75" customHeight="1" x14ac:dyDescent="0.2">
      <c r="A1569" s="24" t="str">
        <f t="shared" si="117"/>
        <v>06-</v>
      </c>
      <c r="C1569" s="14">
        <v>6</v>
      </c>
      <c r="D1569" s="71" t="str">
        <f>IF(C1569=1,K!$D$1,IF(C1569=2,K!$D$2,IF(C1569=3,K!$D$3,IF(C1569=4,K!$D$4,IF(C1569=5,K!$D$5,IF(C1569=6,K!$D$6,IF(C1569=7,K!$D$7,IF(C1569=8,K!$D$8))))))))</f>
        <v>Kultuurtehnikaprojektid</v>
      </c>
      <c r="E1569" s="12" t="s">
        <v>320</v>
      </c>
      <c r="F1569" s="18" t="str">
        <f>LOOKUP(E1569,K!$A$1:$B$19)</f>
        <v>Luunja vald</v>
      </c>
      <c r="G1569" s="16" t="str">
        <f t="shared" si="118"/>
        <v>MV-1066</v>
      </c>
      <c r="H1569" s="12" t="s">
        <v>32</v>
      </c>
      <c r="I1569" s="14">
        <v>1066</v>
      </c>
      <c r="J1569" s="1" t="s">
        <v>1313</v>
      </c>
      <c r="K1569" s="1"/>
      <c r="L1569" s="91" t="str">
        <f t="shared" si="119"/>
        <v>06</v>
      </c>
    </row>
    <row r="1570" spans="1:45" customFormat="1" ht="12.75" customHeight="1" x14ac:dyDescent="0.2">
      <c r="A1570" s="24" t="str">
        <f t="shared" si="117"/>
        <v>06-</v>
      </c>
      <c r="C1570" s="14">
        <v>6</v>
      </c>
      <c r="D1570" s="71" t="str">
        <f>IF(C1570=1,K!$D$1,IF(C1570=2,K!$D$2,IF(C1570=3,K!$D$3,IF(C1570=4,K!$D$4,IF(C1570=5,K!$D$5,IF(C1570=6,K!$D$6,IF(C1570=7,K!$D$7,IF(C1570=8,K!$D$8))))))))</f>
        <v>Kultuurtehnikaprojektid</v>
      </c>
      <c r="E1570" s="12" t="s">
        <v>320</v>
      </c>
      <c r="F1570" s="18" t="str">
        <f>LOOKUP(E1570,K!$A$1:$B$19)</f>
        <v>Luunja vald</v>
      </c>
      <c r="G1570" s="16" t="str">
        <f t="shared" si="118"/>
        <v>MV-1159</v>
      </c>
      <c r="H1570" s="12" t="s">
        <v>32</v>
      </c>
      <c r="I1570" s="14">
        <v>1159</v>
      </c>
      <c r="J1570" s="1" t="s">
        <v>1202</v>
      </c>
      <c r="K1570" s="1"/>
      <c r="L1570" s="91" t="str">
        <f t="shared" si="119"/>
        <v>06</v>
      </c>
    </row>
    <row r="1571" spans="1:45" ht="12.75" customHeight="1" x14ac:dyDescent="0.2">
      <c r="A1571" s="24" t="str">
        <f t="shared" si="117"/>
        <v>06-</v>
      </c>
      <c r="B1571"/>
      <c r="C1571" s="14">
        <v>6</v>
      </c>
      <c r="D1571" s="71" t="str">
        <f>IF(C1571=1,K!$D$1,IF(C1571=2,K!$D$2,IF(C1571=3,K!$D$3,IF(C1571=4,K!$D$4,IF(C1571=5,K!$D$5,IF(C1571=6,K!$D$6,IF(C1571=7,K!$D$7,IF(C1571=8,K!$D$8))))))))</f>
        <v>Kultuurtehnikaprojektid</v>
      </c>
      <c r="E1571" s="12" t="s">
        <v>320</v>
      </c>
      <c r="F1571" s="18" t="str">
        <f>LOOKUP(E1571,K!$A$1:$B$19)</f>
        <v>Luunja vald</v>
      </c>
      <c r="G1571" s="16" t="str">
        <f t="shared" si="118"/>
        <v>MV-1156</v>
      </c>
      <c r="H1571" s="12" t="s">
        <v>32</v>
      </c>
      <c r="I1571" s="14">
        <v>1156</v>
      </c>
      <c r="J1571" s="1" t="s">
        <v>1203</v>
      </c>
      <c r="K1571" s="1"/>
      <c r="L1571" s="91" t="str">
        <f t="shared" si="119"/>
        <v>06</v>
      </c>
      <c r="M1571"/>
      <c r="N1571"/>
      <c r="P1571"/>
      <c r="Q1571"/>
      <c r="R1571"/>
      <c r="S1571"/>
      <c r="T1571"/>
      <c r="U1571"/>
      <c r="V1571"/>
      <c r="W1571"/>
      <c r="X1571"/>
      <c r="Y1571"/>
      <c r="Z1571"/>
      <c r="AA1571"/>
      <c r="AB1571"/>
      <c r="AC1571"/>
      <c r="AD1571"/>
      <c r="AE1571"/>
      <c r="AF1571"/>
      <c r="AG1571"/>
      <c r="AH1571"/>
      <c r="AI1571"/>
      <c r="AJ1571"/>
      <c r="AK1571"/>
      <c r="AL1571"/>
      <c r="AM1571"/>
      <c r="AN1571"/>
      <c r="AO1571"/>
      <c r="AP1571"/>
      <c r="AQ1571"/>
      <c r="AR1571"/>
      <c r="AS1571"/>
    </row>
    <row r="1572" spans="1:45" ht="12.75" customHeight="1" x14ac:dyDescent="0.2">
      <c r="A1572" s="24" t="str">
        <f t="shared" si="117"/>
        <v>06-</v>
      </c>
      <c r="B1572"/>
      <c r="C1572" s="14">
        <v>6</v>
      </c>
      <c r="D1572" s="71" t="str">
        <f>IF(C1572=1,K!$D$1,IF(C1572=2,K!$D$2,IF(C1572=3,K!$D$3,IF(C1572=4,K!$D$4,IF(C1572=5,K!$D$5,IF(C1572=6,K!$D$6,IF(C1572=7,K!$D$7,IF(C1572=8,K!$D$8))))))))</f>
        <v>Kultuurtehnikaprojektid</v>
      </c>
      <c r="E1572" s="12" t="s">
        <v>320</v>
      </c>
      <c r="F1572" s="18" t="str">
        <f>LOOKUP(E1572,K!$A$1:$B$19)</f>
        <v>Luunja vald</v>
      </c>
      <c r="G1572" s="16" t="str">
        <f t="shared" si="118"/>
        <v>MV-1173</v>
      </c>
      <c r="H1572" s="12" t="s">
        <v>32</v>
      </c>
      <c r="I1572" s="14">
        <v>1173</v>
      </c>
      <c r="J1572" s="1" t="s">
        <v>1205</v>
      </c>
      <c r="K1572" s="1"/>
      <c r="L1572" s="91" t="str">
        <f t="shared" si="119"/>
        <v>06</v>
      </c>
      <c r="M1572"/>
      <c r="N1572"/>
      <c r="P1572"/>
      <c r="Q1572"/>
      <c r="R1572"/>
      <c r="S1572"/>
      <c r="T1572"/>
      <c r="U1572"/>
      <c r="V1572"/>
      <c r="W1572"/>
      <c r="X1572"/>
      <c r="Y1572"/>
      <c r="Z1572"/>
      <c r="AA1572"/>
      <c r="AB1572"/>
      <c r="AC1572"/>
      <c r="AD1572"/>
      <c r="AE1572"/>
      <c r="AF1572"/>
      <c r="AG1572"/>
      <c r="AH1572"/>
      <c r="AI1572"/>
      <c r="AJ1572"/>
      <c r="AK1572"/>
      <c r="AL1572"/>
      <c r="AM1572"/>
      <c r="AN1572"/>
      <c r="AO1572"/>
      <c r="AP1572"/>
      <c r="AQ1572"/>
      <c r="AR1572"/>
      <c r="AS1572"/>
    </row>
    <row r="1573" spans="1:45" ht="12.75" customHeight="1" x14ac:dyDescent="0.2">
      <c r="A1573" s="24" t="str">
        <f t="shared" si="117"/>
        <v>06-</v>
      </c>
      <c r="B1573"/>
      <c r="C1573" s="14">
        <v>6</v>
      </c>
      <c r="D1573" s="71" t="str">
        <f>IF(C1573=1,K!$D$1,IF(C1573=2,K!$D$2,IF(C1573=3,K!$D$3,IF(C1573=4,K!$D$4,IF(C1573=5,K!$D$5,IF(C1573=6,K!$D$6,IF(C1573=7,K!$D$7,IF(C1573=8,K!$D$8))))))))</f>
        <v>Kultuurtehnikaprojektid</v>
      </c>
      <c r="E1573" s="12" t="s">
        <v>320</v>
      </c>
      <c r="F1573" s="18" t="str">
        <f>LOOKUP(E1573,K!$A$1:$B$19)</f>
        <v>Luunja vald</v>
      </c>
      <c r="G1573" s="16" t="str">
        <f t="shared" si="118"/>
        <v>MV-1219</v>
      </c>
      <c r="H1573" s="12" t="s">
        <v>32</v>
      </c>
      <c r="I1573" s="14">
        <v>1219</v>
      </c>
      <c r="J1573" s="1" t="s">
        <v>1207</v>
      </c>
      <c r="K1573" s="1"/>
      <c r="L1573" s="91" t="str">
        <f t="shared" si="119"/>
        <v>06</v>
      </c>
      <c r="M1573"/>
      <c r="N1573"/>
      <c r="P1573"/>
      <c r="Q1573" t="s">
        <v>2692</v>
      </c>
      <c r="R1573"/>
      <c r="S1573"/>
      <c r="T1573"/>
      <c r="U1573"/>
      <c r="V1573"/>
      <c r="W1573"/>
      <c r="X1573"/>
      <c r="Y1573"/>
      <c r="Z1573"/>
      <c r="AA1573"/>
      <c r="AB1573"/>
      <c r="AC1573"/>
      <c r="AD1573"/>
      <c r="AE1573"/>
      <c r="AF1573"/>
      <c r="AG1573"/>
      <c r="AH1573"/>
      <c r="AI1573"/>
      <c r="AJ1573"/>
      <c r="AK1573"/>
      <c r="AL1573"/>
      <c r="AM1573"/>
      <c r="AN1573"/>
      <c r="AO1573"/>
      <c r="AP1573"/>
      <c r="AQ1573"/>
      <c r="AR1573"/>
      <c r="AS1573"/>
    </row>
    <row r="1574" spans="1:45" customFormat="1" ht="12.75" customHeight="1" x14ac:dyDescent="0.2">
      <c r="A1574" s="24" t="str">
        <f t="shared" si="117"/>
        <v>09-</v>
      </c>
      <c r="C1574" s="14">
        <v>1</v>
      </c>
      <c r="D1574" s="71" t="str">
        <f>IF(C1574=1,K!$D$1,IF(C1574=2,K!$D$2,IF(C1574=3,K!$D$3,IF(C1574=4,K!$D$4,IF(C1574=5,K!$D$5,IF(C1574=6,K!$D$6,IF(C1574=7,K!$D$7,IF(C1574=8,K!$D$8))))))))</f>
        <v>Maaparandus</v>
      </c>
      <c r="E1574" s="12" t="s">
        <v>323</v>
      </c>
      <c r="F1574" s="18" t="str">
        <f>LOOKUP(E1574,K!$A$1:$B$19)</f>
        <v>Nõo vald</v>
      </c>
      <c r="G1574" s="16" t="str">
        <f t="shared" si="118"/>
        <v>PP-395</v>
      </c>
      <c r="H1574" s="12" t="s">
        <v>11</v>
      </c>
      <c r="I1574" s="14">
        <v>395</v>
      </c>
      <c r="J1574" s="1" t="s">
        <v>447</v>
      </c>
      <c r="K1574" s="1"/>
      <c r="L1574" s="91" t="str">
        <f t="shared" si="119"/>
        <v>09</v>
      </c>
      <c r="O1574">
        <v>1</v>
      </c>
    </row>
    <row r="1575" spans="1:45" customFormat="1" ht="12.75" customHeight="1" x14ac:dyDescent="0.2">
      <c r="A1575" s="24" t="str">
        <f t="shared" si="117"/>
        <v>14-</v>
      </c>
      <c r="C1575" s="14">
        <v>6</v>
      </c>
      <c r="D1575" s="71" t="str">
        <f>IF(C1575=1,K!$D$1,IF(C1575=2,K!$D$2,IF(C1575=3,K!$D$3,IF(C1575=4,K!$D$4,IF(C1575=5,K!$D$5,IF(C1575=6,K!$D$6,IF(C1575=7,K!$D$7,IF(C1575=8,K!$D$8))))))))</f>
        <v>Kultuurtehnikaprojektid</v>
      </c>
      <c r="E1575" s="12" t="s">
        <v>328</v>
      </c>
      <c r="F1575" s="18" t="str">
        <f>LOOKUP(E1575,K!$A$1:$B$19)</f>
        <v>Rõngu vald</v>
      </c>
      <c r="G1575" s="16" t="str">
        <f t="shared" si="118"/>
        <v>MV-1342</v>
      </c>
      <c r="H1575" s="12" t="s">
        <v>32</v>
      </c>
      <c r="I1575" s="14">
        <v>1342</v>
      </c>
      <c r="J1575" s="1" t="s">
        <v>1024</v>
      </c>
      <c r="K1575" s="1"/>
      <c r="L1575" s="91" t="str">
        <f t="shared" si="119"/>
        <v>14</v>
      </c>
    </row>
    <row r="1576" spans="1:45" ht="12.75" customHeight="1" x14ac:dyDescent="0.2">
      <c r="A1576" s="24" t="str">
        <f t="shared" si="117"/>
        <v>06-</v>
      </c>
      <c r="B1576"/>
      <c r="C1576" s="14">
        <v>6</v>
      </c>
      <c r="D1576" s="71" t="str">
        <f>IF(C1576=1,K!$D$1,IF(C1576=2,K!$D$2,IF(C1576=3,K!$D$3,IF(C1576=4,K!$D$4,IF(C1576=5,K!$D$5,IF(C1576=6,K!$D$6,IF(C1576=7,K!$D$7,IF(C1576=8,K!$D$8))))))))</f>
        <v>Kultuurtehnikaprojektid</v>
      </c>
      <c r="E1576" s="12" t="s">
        <v>320</v>
      </c>
      <c r="F1576" s="18" t="str">
        <f>LOOKUP(E1576,K!$A$1:$B$19)</f>
        <v>Luunja vald</v>
      </c>
      <c r="G1576" s="16" t="str">
        <f t="shared" si="118"/>
        <v>MV-1439</v>
      </c>
      <c r="H1576" s="12" t="s">
        <v>32</v>
      </c>
      <c r="I1576" s="14">
        <v>1439</v>
      </c>
      <c r="J1576" s="1" t="s">
        <v>1028</v>
      </c>
      <c r="K1576" s="1"/>
      <c r="L1576" s="91" t="str">
        <f t="shared" si="119"/>
        <v>06</v>
      </c>
      <c r="M1576"/>
      <c r="N1576"/>
      <c r="P1576"/>
      <c r="Q1576"/>
      <c r="R1576"/>
      <c r="S1576"/>
      <c r="T1576"/>
      <c r="U1576"/>
      <c r="V1576"/>
      <c r="W1576"/>
      <c r="X1576"/>
      <c r="Y1576"/>
      <c r="Z1576"/>
      <c r="AA1576"/>
      <c r="AB1576"/>
      <c r="AC1576"/>
      <c r="AD1576"/>
      <c r="AE1576"/>
      <c r="AF1576"/>
      <c r="AG1576"/>
      <c r="AH1576"/>
      <c r="AI1576"/>
      <c r="AJ1576"/>
      <c r="AK1576"/>
      <c r="AL1576"/>
      <c r="AM1576"/>
      <c r="AN1576"/>
      <c r="AO1576"/>
      <c r="AP1576"/>
      <c r="AQ1576"/>
      <c r="AR1576"/>
      <c r="AS1576"/>
    </row>
    <row r="1577" spans="1:45" ht="12.75" customHeight="1" x14ac:dyDescent="0.2">
      <c r="A1577" s="24" t="str">
        <f t="shared" si="117"/>
        <v>06-</v>
      </c>
      <c r="B1577"/>
      <c r="C1577" s="14">
        <v>6</v>
      </c>
      <c r="D1577" s="71" t="str">
        <f>IF(C1577=1,K!$D$1,IF(C1577=2,K!$D$2,IF(C1577=3,K!$D$3,IF(C1577=4,K!$D$4,IF(C1577=5,K!$D$5,IF(C1577=6,K!$D$6,IF(C1577=7,K!$D$7,IF(C1577=8,K!$D$8))))))))</f>
        <v>Kultuurtehnikaprojektid</v>
      </c>
      <c r="E1577" s="12" t="s">
        <v>320</v>
      </c>
      <c r="F1577" s="18" t="str">
        <f>LOOKUP(E1577,K!$A$1:$B$19)</f>
        <v>Luunja vald</v>
      </c>
      <c r="G1577" s="16" t="str">
        <f t="shared" si="118"/>
        <v>MV-1471</v>
      </c>
      <c r="H1577" s="12" t="s">
        <v>32</v>
      </c>
      <c r="I1577" s="14">
        <v>1471</v>
      </c>
      <c r="J1577" s="1" t="s">
        <v>1029</v>
      </c>
      <c r="K1577" s="1"/>
      <c r="L1577" s="91" t="str">
        <f t="shared" si="119"/>
        <v>06</v>
      </c>
      <c r="M1577"/>
      <c r="N1577"/>
      <c r="P1577"/>
      <c r="Q1577"/>
      <c r="R1577"/>
      <c r="S1577"/>
      <c r="T1577"/>
      <c r="U1577"/>
      <c r="V1577"/>
      <c r="W1577"/>
      <c r="X1577"/>
      <c r="Y1577"/>
      <c r="Z1577"/>
      <c r="AA1577"/>
      <c r="AB1577"/>
      <c r="AC1577"/>
      <c r="AD1577"/>
      <c r="AE1577"/>
      <c r="AF1577"/>
      <c r="AG1577"/>
      <c r="AH1577"/>
      <c r="AI1577"/>
      <c r="AJ1577"/>
      <c r="AK1577"/>
      <c r="AL1577"/>
      <c r="AM1577"/>
      <c r="AN1577"/>
      <c r="AO1577"/>
      <c r="AP1577"/>
      <c r="AQ1577"/>
      <c r="AR1577"/>
      <c r="AS1577"/>
    </row>
    <row r="1578" spans="1:45" customFormat="1" ht="12.75" customHeight="1" x14ac:dyDescent="0.2">
      <c r="A1578" s="24" t="str">
        <f t="shared" si="117"/>
        <v>14-</v>
      </c>
      <c r="C1578" s="14">
        <v>6</v>
      </c>
      <c r="D1578" s="71" t="str">
        <f>IF(C1578=1,K!$D$1,IF(C1578=2,K!$D$2,IF(C1578=3,K!$D$3,IF(C1578=4,K!$D$4,IF(C1578=5,K!$D$5,IF(C1578=6,K!$D$6,IF(C1578=7,K!$D$7,IF(C1578=8,K!$D$8))))))))</f>
        <v>Kultuurtehnikaprojektid</v>
      </c>
      <c r="E1578" s="12" t="s">
        <v>328</v>
      </c>
      <c r="F1578" s="18" t="str">
        <f>LOOKUP(E1578,K!$A$1:$B$19)</f>
        <v>Rõngu vald</v>
      </c>
      <c r="G1578" s="16" t="str">
        <f t="shared" si="118"/>
        <v>MV-1524</v>
      </c>
      <c r="H1578" s="12" t="s">
        <v>32</v>
      </c>
      <c r="I1578" s="14">
        <v>1524</v>
      </c>
      <c r="J1578" s="1" t="s">
        <v>1031</v>
      </c>
      <c r="K1578" s="1"/>
      <c r="L1578" s="91" t="str">
        <f t="shared" si="119"/>
        <v>14</v>
      </c>
    </row>
    <row r="1579" spans="1:45" customFormat="1" ht="12.75" customHeight="1" x14ac:dyDescent="0.2">
      <c r="A1579" s="24" t="str">
        <f t="shared" si="117"/>
        <v>06-</v>
      </c>
      <c r="C1579" s="14">
        <v>6</v>
      </c>
      <c r="D1579" s="71" t="str">
        <f>IF(C1579=1,K!$D$1,IF(C1579=2,K!$D$2,IF(C1579=3,K!$D$3,IF(C1579=4,K!$D$4,IF(C1579=5,K!$D$5,IF(C1579=6,K!$D$6,IF(C1579=7,K!$D$7,IF(C1579=8,K!$D$8))))))))</f>
        <v>Kultuurtehnikaprojektid</v>
      </c>
      <c r="E1579" s="12" t="s">
        <v>320</v>
      </c>
      <c r="F1579" s="18" t="str">
        <f>LOOKUP(E1579,K!$A$1:$B$19)</f>
        <v>Luunja vald</v>
      </c>
      <c r="G1579" s="16" t="str">
        <f t="shared" si="118"/>
        <v>MV-1528</v>
      </c>
      <c r="H1579" s="12" t="s">
        <v>32</v>
      </c>
      <c r="I1579" s="14">
        <v>1528</v>
      </c>
      <c r="J1579" s="1" t="s">
        <v>1029</v>
      </c>
      <c r="K1579" s="1"/>
      <c r="L1579" s="91" t="str">
        <f t="shared" si="119"/>
        <v>06</v>
      </c>
    </row>
    <row r="1580" spans="1:45" customFormat="1" ht="12.75" customHeight="1" x14ac:dyDescent="0.2">
      <c r="A1580" s="24" t="str">
        <f t="shared" si="117"/>
        <v>06-</v>
      </c>
      <c r="C1580" s="14">
        <v>6</v>
      </c>
      <c r="D1580" s="71" t="str">
        <f>IF(C1580=1,K!$D$1,IF(C1580=2,K!$D$2,IF(C1580=3,K!$D$3,IF(C1580=4,K!$D$4,IF(C1580=5,K!$D$5,IF(C1580=6,K!$D$6,IF(C1580=7,K!$D$7,IF(C1580=8,K!$D$8))))))))</f>
        <v>Kultuurtehnikaprojektid</v>
      </c>
      <c r="E1580" s="12" t="s">
        <v>320</v>
      </c>
      <c r="F1580" s="18" t="str">
        <f>LOOKUP(E1580,K!$A$1:$B$19)</f>
        <v>Luunja vald</v>
      </c>
      <c r="G1580" s="16" t="str">
        <f t="shared" si="118"/>
        <v>MV-1533</v>
      </c>
      <c r="H1580" s="12" t="s">
        <v>32</v>
      </c>
      <c r="I1580" s="14">
        <v>1533</v>
      </c>
      <c r="J1580" s="1" t="s">
        <v>1032</v>
      </c>
      <c r="K1580" s="1"/>
      <c r="L1580" s="91" t="str">
        <f t="shared" si="119"/>
        <v>06</v>
      </c>
    </row>
    <row r="1581" spans="1:45" customFormat="1" ht="12.75" customHeight="1" x14ac:dyDescent="0.2">
      <c r="A1581" s="24" t="str">
        <f t="shared" si="117"/>
        <v>16-</v>
      </c>
      <c r="C1581" s="14">
        <v>5</v>
      </c>
      <c r="D1581" s="71" t="str">
        <f>IF(C1581=1,K!$D$1,IF(C1581=2,K!$D$2,IF(C1581=3,K!$D$3,IF(C1581=4,K!$D$4,IF(C1581=5,K!$D$5,IF(C1581=6,K!$D$6,IF(C1581=7,K!$D$7,IF(C1581=8,K!$D$8))))))))</f>
        <v>Muud maap.ehit.projektid</v>
      </c>
      <c r="E1581" s="12" t="s">
        <v>330</v>
      </c>
      <c r="F1581" s="18" t="str">
        <f>LOOKUP(E1581,K!$A$1:$B$19)</f>
        <v>Tähtvere vald</v>
      </c>
      <c r="G1581" s="16" t="str">
        <f t="shared" si="118"/>
        <v>MV-1536</v>
      </c>
      <c r="H1581" s="12" t="s">
        <v>32</v>
      </c>
      <c r="I1581" s="14">
        <v>1536</v>
      </c>
      <c r="J1581" s="1" t="s">
        <v>1033</v>
      </c>
      <c r="K1581" s="1"/>
      <c r="L1581" s="91" t="str">
        <f t="shared" si="119"/>
        <v>16</v>
      </c>
    </row>
    <row r="1582" spans="1:45" customFormat="1" ht="12.75" customHeight="1" x14ac:dyDescent="0.2">
      <c r="A1582" s="24" t="str">
        <f t="shared" si="117"/>
        <v>14-</v>
      </c>
      <c r="C1582" s="14">
        <v>6</v>
      </c>
      <c r="D1582" s="71" t="str">
        <f>IF(C1582=1,K!$D$1,IF(C1582=2,K!$D$2,IF(C1582=3,K!$D$3,IF(C1582=4,K!$D$4,IF(C1582=5,K!$D$5,IF(C1582=6,K!$D$6,IF(C1582=7,K!$D$7,IF(C1582=8,K!$D$8))))))))</f>
        <v>Kultuurtehnikaprojektid</v>
      </c>
      <c r="E1582" s="12" t="s">
        <v>328</v>
      </c>
      <c r="F1582" s="18" t="str">
        <f>LOOKUP(E1582,K!$A$1:$B$19)</f>
        <v>Rõngu vald</v>
      </c>
      <c r="G1582" s="16" t="str">
        <f t="shared" si="118"/>
        <v>MV-1540</v>
      </c>
      <c r="H1582" s="12" t="s">
        <v>32</v>
      </c>
      <c r="I1582" s="14">
        <v>1540</v>
      </c>
      <c r="J1582" s="1" t="s">
        <v>1034</v>
      </c>
      <c r="K1582" s="1"/>
      <c r="L1582" s="91" t="str">
        <f t="shared" si="119"/>
        <v>14</v>
      </c>
    </row>
    <row r="1583" spans="1:45" customFormat="1" ht="12.75" customHeight="1" x14ac:dyDescent="0.2">
      <c r="A1583" s="24" t="str">
        <f t="shared" si="117"/>
        <v>06-</v>
      </c>
      <c r="C1583" s="14">
        <v>6</v>
      </c>
      <c r="D1583" s="71" t="str">
        <f>IF(C1583=1,K!$D$1,IF(C1583=2,K!$D$2,IF(C1583=3,K!$D$3,IF(C1583=4,K!$D$4,IF(C1583=5,K!$D$5,IF(C1583=6,K!$D$6,IF(C1583=7,K!$D$7,IF(C1583=8,K!$D$8))))))))</f>
        <v>Kultuurtehnikaprojektid</v>
      </c>
      <c r="E1583" s="12" t="s">
        <v>320</v>
      </c>
      <c r="F1583" s="18" t="str">
        <f>LOOKUP(E1583,K!$A$1:$B$19)</f>
        <v>Luunja vald</v>
      </c>
      <c r="G1583" s="16" t="str">
        <f t="shared" si="118"/>
        <v>MV-1585</v>
      </c>
      <c r="H1583" s="12" t="s">
        <v>32</v>
      </c>
      <c r="I1583" s="14">
        <v>1585</v>
      </c>
      <c r="J1583" s="1" t="s">
        <v>1035</v>
      </c>
      <c r="K1583" s="1"/>
      <c r="L1583" s="91" t="str">
        <f t="shared" si="119"/>
        <v>06</v>
      </c>
    </row>
    <row r="1584" spans="1:45" customFormat="1" ht="12.75" customHeight="1" x14ac:dyDescent="0.2">
      <c r="A1584" s="24" t="str">
        <f t="shared" si="117"/>
        <v>14-</v>
      </c>
      <c r="C1584" s="14">
        <v>6</v>
      </c>
      <c r="D1584" s="71" t="str">
        <f>IF(C1584=1,K!$D$1,IF(C1584=2,K!$D$2,IF(C1584=3,K!$D$3,IF(C1584=4,K!$D$4,IF(C1584=5,K!$D$5,IF(C1584=6,K!$D$6,IF(C1584=7,K!$D$7,IF(C1584=8,K!$D$8))))))))</f>
        <v>Kultuurtehnikaprojektid</v>
      </c>
      <c r="E1584" s="12" t="s">
        <v>328</v>
      </c>
      <c r="F1584" s="18" t="str">
        <f>LOOKUP(E1584,K!$A$1:$B$19)</f>
        <v>Rõngu vald</v>
      </c>
      <c r="G1584" s="16" t="str">
        <f t="shared" si="118"/>
        <v>MV-1630</v>
      </c>
      <c r="H1584" s="12" t="s">
        <v>32</v>
      </c>
      <c r="I1584" s="14">
        <v>1630</v>
      </c>
      <c r="J1584" s="1" t="s">
        <v>1036</v>
      </c>
      <c r="K1584" s="1"/>
      <c r="L1584" s="91" t="str">
        <f t="shared" si="119"/>
        <v>14</v>
      </c>
    </row>
    <row r="1585" spans="1:45" customFormat="1" ht="12.75" customHeight="1" x14ac:dyDescent="0.2">
      <c r="A1585" s="24" t="str">
        <f t="shared" si="117"/>
        <v>16-</v>
      </c>
      <c r="C1585" s="14">
        <v>5</v>
      </c>
      <c r="D1585" s="71" t="str">
        <f>IF(C1585=1,K!$D$1,IF(C1585=2,K!$D$2,IF(C1585=3,K!$D$3,IF(C1585=4,K!$D$4,IF(C1585=5,K!$D$5,IF(C1585=6,K!$D$6,IF(C1585=7,K!$D$7,IF(C1585=8,K!$D$8))))))))</f>
        <v>Muud maap.ehit.projektid</v>
      </c>
      <c r="E1585" s="12" t="s">
        <v>330</v>
      </c>
      <c r="F1585" s="18" t="str">
        <f>LOOKUP(E1585,K!$A$1:$B$19)</f>
        <v>Tähtvere vald</v>
      </c>
      <c r="G1585" s="16" t="str">
        <f t="shared" si="118"/>
        <v>MV-1536-A</v>
      </c>
      <c r="H1585" s="12" t="s">
        <v>32</v>
      </c>
      <c r="I1585" s="14" t="s">
        <v>240</v>
      </c>
      <c r="J1585" s="1" t="s">
        <v>1037</v>
      </c>
      <c r="K1585" s="1"/>
      <c r="L1585" s="91" t="str">
        <f t="shared" si="119"/>
        <v>16</v>
      </c>
    </row>
    <row r="1586" spans="1:45" customFormat="1" ht="25.5" customHeight="1" x14ac:dyDescent="0.2">
      <c r="A1586" s="24" t="str">
        <f t="shared" si="117"/>
        <v>14-</v>
      </c>
      <c r="C1586" s="14">
        <v>6</v>
      </c>
      <c r="D1586" s="71" t="str">
        <f>IF(C1586=1,K!$D$1,IF(C1586=2,K!$D$2,IF(C1586=3,K!$D$3,IF(C1586=4,K!$D$4,IF(C1586=5,K!$D$5,IF(C1586=6,K!$D$6,IF(C1586=7,K!$D$7,IF(C1586=8,K!$D$8))))))))</f>
        <v>Kultuurtehnikaprojektid</v>
      </c>
      <c r="E1586" s="12" t="s">
        <v>328</v>
      </c>
      <c r="F1586" s="18" t="str">
        <f>LOOKUP(E1586,K!$A$1:$B$19)</f>
        <v>Rõngu vald</v>
      </c>
      <c r="G1586" s="16" t="str">
        <f t="shared" si="118"/>
        <v>MV-1634</v>
      </c>
      <c r="H1586" s="12" t="s">
        <v>32</v>
      </c>
      <c r="I1586" s="14">
        <v>1634</v>
      </c>
      <c r="J1586" s="1" t="s">
        <v>1038</v>
      </c>
      <c r="K1586" s="1"/>
      <c r="L1586" s="91" t="str">
        <f t="shared" si="119"/>
        <v>14</v>
      </c>
    </row>
    <row r="1587" spans="1:45" customFormat="1" ht="12.75" customHeight="1" x14ac:dyDescent="0.2">
      <c r="A1587" s="24" t="str">
        <f t="shared" si="117"/>
        <v>06-</v>
      </c>
      <c r="C1587" s="14">
        <v>6</v>
      </c>
      <c r="D1587" s="71" t="str">
        <f>IF(C1587=1,K!$D$1,IF(C1587=2,K!$D$2,IF(C1587=3,K!$D$3,IF(C1587=4,K!$D$4,IF(C1587=5,K!$D$5,IF(C1587=6,K!$D$6,IF(C1587=7,K!$D$7,IF(C1587=8,K!$D$8))))))))</f>
        <v>Kultuurtehnikaprojektid</v>
      </c>
      <c r="E1587" s="12" t="s">
        <v>320</v>
      </c>
      <c r="F1587" s="18" t="str">
        <f>LOOKUP(E1587,K!$A$1:$B$19)</f>
        <v>Luunja vald</v>
      </c>
      <c r="G1587" s="16" t="str">
        <f t="shared" si="118"/>
        <v>MV-1657</v>
      </c>
      <c r="H1587" s="12" t="s">
        <v>32</v>
      </c>
      <c r="I1587" s="14">
        <v>1657</v>
      </c>
      <c r="J1587" s="1" t="s">
        <v>1040</v>
      </c>
      <c r="K1587" s="1"/>
      <c r="L1587" s="91" t="str">
        <f t="shared" si="119"/>
        <v>06</v>
      </c>
    </row>
    <row r="1588" spans="1:45" customFormat="1" ht="25.5" customHeight="1" x14ac:dyDescent="0.2">
      <c r="A1588" s="24" t="str">
        <f t="shared" si="117"/>
        <v>06-</v>
      </c>
      <c r="C1588" s="14">
        <v>6</v>
      </c>
      <c r="D1588" s="71" t="str">
        <f>IF(C1588=1,K!$D$1,IF(C1588=2,K!$D$2,IF(C1588=3,K!$D$3,IF(C1588=4,K!$D$4,IF(C1588=5,K!$D$5,IF(C1588=6,K!$D$6,IF(C1588=7,K!$D$7,IF(C1588=8,K!$D$8))))))))</f>
        <v>Kultuurtehnikaprojektid</v>
      </c>
      <c r="E1588" s="12" t="s">
        <v>320</v>
      </c>
      <c r="F1588" s="18" t="str">
        <f>LOOKUP(E1588,K!$A$1:$B$19)</f>
        <v>Luunja vald</v>
      </c>
      <c r="G1588" s="16" t="str">
        <f t="shared" si="118"/>
        <v>MV-1704</v>
      </c>
      <c r="H1588" s="12" t="s">
        <v>32</v>
      </c>
      <c r="I1588" s="14">
        <v>1704</v>
      </c>
      <c r="J1588" s="1" t="s">
        <v>651</v>
      </c>
      <c r="K1588" s="1"/>
      <c r="L1588" s="91" t="str">
        <f t="shared" si="119"/>
        <v>06</v>
      </c>
    </row>
    <row r="1589" spans="1:45" customFormat="1" ht="12.75" customHeight="1" x14ac:dyDescent="0.2">
      <c r="A1589" s="24" t="str">
        <f t="shared" si="117"/>
        <v>06-</v>
      </c>
      <c r="C1589" s="14">
        <v>5</v>
      </c>
      <c r="D1589" s="71" t="str">
        <f>IF(C1589=1,K!$D$1,IF(C1589=2,K!$D$2,IF(C1589=3,K!$D$3,IF(C1589=4,K!$D$4,IF(C1589=5,K!$D$5,IF(C1589=6,K!$D$6,IF(C1589=7,K!$D$7,IF(C1589=8,K!$D$8))))))))</f>
        <v>Muud maap.ehit.projektid</v>
      </c>
      <c r="E1589" s="12" t="s">
        <v>320</v>
      </c>
      <c r="F1589" s="18" t="str">
        <f>LOOKUP(E1589,K!$A$1:$B$19)</f>
        <v>Luunja vald</v>
      </c>
      <c r="G1589" s="16" t="str">
        <f t="shared" si="118"/>
        <v>MV-1740</v>
      </c>
      <c r="H1589" s="12" t="s">
        <v>32</v>
      </c>
      <c r="I1589" s="14">
        <v>1740</v>
      </c>
      <c r="J1589" s="1" t="s">
        <v>652</v>
      </c>
      <c r="K1589" s="1"/>
      <c r="L1589" s="91" t="str">
        <f t="shared" si="119"/>
        <v>06</v>
      </c>
    </row>
    <row r="1590" spans="1:45" customFormat="1" ht="12.75" customHeight="1" x14ac:dyDescent="0.2">
      <c r="A1590" s="24" t="str">
        <f t="shared" si="117"/>
        <v>06-</v>
      </c>
      <c r="C1590" s="14">
        <v>6</v>
      </c>
      <c r="D1590" s="71" t="str">
        <f>IF(C1590=1,K!$D$1,IF(C1590=2,K!$D$2,IF(C1590=3,K!$D$3,IF(C1590=4,K!$D$4,IF(C1590=5,K!$D$5,IF(C1590=6,K!$D$6,IF(C1590=7,K!$D$7,IF(C1590=8,K!$D$8))))))))</f>
        <v>Kultuurtehnikaprojektid</v>
      </c>
      <c r="E1590" s="12" t="s">
        <v>320</v>
      </c>
      <c r="F1590" s="18" t="str">
        <f>LOOKUP(E1590,K!$A$1:$B$19)</f>
        <v>Luunja vald</v>
      </c>
      <c r="G1590" s="16" t="str">
        <f t="shared" si="118"/>
        <v>MV-1749</v>
      </c>
      <c r="H1590" s="12" t="s">
        <v>32</v>
      </c>
      <c r="I1590" s="14">
        <v>1749</v>
      </c>
      <c r="J1590" s="1" t="s">
        <v>653</v>
      </c>
      <c r="K1590" s="1"/>
      <c r="L1590" s="91" t="str">
        <f t="shared" si="119"/>
        <v>06</v>
      </c>
    </row>
    <row r="1591" spans="1:45" customFormat="1" ht="12.75" customHeight="1" x14ac:dyDescent="0.2">
      <c r="A1591" s="24" t="str">
        <f t="shared" si="117"/>
        <v>16-27</v>
      </c>
      <c r="B1591">
        <v>27</v>
      </c>
      <c r="C1591" s="14">
        <v>2</v>
      </c>
      <c r="D1591" s="71" t="str">
        <f>IF(C1591=1,K!$D$1,IF(C1591=2,K!$D$2,IF(C1591=3,K!$D$3,IF(C1591=4,K!$D$4,IF(C1591=5,K!$D$5,IF(C1591=6,K!$D$6,IF(C1591=7,K!$D$7,IF(C1591=8,K!$D$8))))))))</f>
        <v xml:space="preserve">Maaparanduse rek </v>
      </c>
      <c r="E1591" s="12" t="s">
        <v>330</v>
      </c>
      <c r="F1591" s="18" t="str">
        <f>LOOKUP(E1591,K!$A$1:$B$19)</f>
        <v>Tähtvere vald</v>
      </c>
      <c r="G1591" s="16" t="str">
        <f t="shared" si="118"/>
        <v>MV-102</v>
      </c>
      <c r="H1591" s="12" t="s">
        <v>32</v>
      </c>
      <c r="I1591" s="14">
        <v>102</v>
      </c>
      <c r="J1591" s="1" t="s">
        <v>7440</v>
      </c>
      <c r="K1591" s="1" t="s">
        <v>7436</v>
      </c>
      <c r="L1591" s="91" t="str">
        <f t="shared" si="119"/>
        <v>16</v>
      </c>
      <c r="M1591">
        <v>1958</v>
      </c>
      <c r="N1591">
        <v>2</v>
      </c>
    </row>
    <row r="1592" spans="1:45" customFormat="1" ht="12.75" customHeight="1" x14ac:dyDescent="0.2">
      <c r="A1592" s="24" t="str">
        <f t="shared" si="117"/>
        <v>16-11</v>
      </c>
      <c r="B1592">
        <v>11</v>
      </c>
      <c r="C1592" s="14">
        <v>6</v>
      </c>
      <c r="D1592" s="71" t="str">
        <f>IF(C1592=1,K!$D$1,IF(C1592=2,K!$D$2,IF(C1592=3,K!$D$3,IF(C1592=4,K!$D$4,IF(C1592=5,K!$D$5,IF(C1592=6,K!$D$6,IF(C1592=7,K!$D$7,IF(C1592=8,K!$D$8))))))))</f>
        <v>Kultuurtehnikaprojektid</v>
      </c>
      <c r="E1592" s="12" t="s">
        <v>330</v>
      </c>
      <c r="F1592" s="18" t="str">
        <f>LOOKUP(E1592,K!$A$1:$B$19)</f>
        <v>Tähtvere vald</v>
      </c>
      <c r="G1592" s="16" t="str">
        <f t="shared" si="118"/>
        <v>MV-774</v>
      </c>
      <c r="H1592" s="12" t="s">
        <v>32</v>
      </c>
      <c r="I1592" s="14">
        <v>774</v>
      </c>
      <c r="J1592" s="1" t="s">
        <v>657</v>
      </c>
      <c r="K1592" s="1" t="s">
        <v>7314</v>
      </c>
      <c r="L1592" s="91" t="str">
        <f t="shared" si="119"/>
        <v>16</v>
      </c>
      <c r="M1592">
        <v>1970</v>
      </c>
      <c r="N1592">
        <v>2</v>
      </c>
      <c r="P1592" t="s">
        <v>7282</v>
      </c>
    </row>
    <row r="1593" spans="1:45" customFormat="1" ht="12.75" customHeight="1" x14ac:dyDescent="0.2">
      <c r="A1593" s="24" t="str">
        <f t="shared" si="117"/>
        <v>16-</v>
      </c>
      <c r="C1593" s="14">
        <v>5</v>
      </c>
      <c r="D1593" s="71" t="str">
        <f>IF(C1593=1,K!$D$1,IF(C1593=2,K!$D$2,IF(C1593=3,K!$D$3,IF(C1593=4,K!$D$4,IF(C1593=5,K!$D$5,IF(C1593=6,K!$D$6,IF(C1593=7,K!$D$7,IF(C1593=8,K!$D$8))))))))</f>
        <v>Muud maap.ehit.projektid</v>
      </c>
      <c r="E1593" s="12" t="s">
        <v>330</v>
      </c>
      <c r="F1593" s="18" t="str">
        <f>LOOKUP(E1593,K!$A$1:$B$19)</f>
        <v>Tähtvere vald</v>
      </c>
      <c r="G1593" s="16" t="str">
        <f t="shared" si="118"/>
        <v>MV-1806</v>
      </c>
      <c r="H1593" s="12" t="s">
        <v>32</v>
      </c>
      <c r="I1593" s="14">
        <v>1806</v>
      </c>
      <c r="J1593" s="1" t="s">
        <v>658</v>
      </c>
      <c r="K1593" s="1"/>
      <c r="L1593" s="91" t="str">
        <f t="shared" si="119"/>
        <v>16</v>
      </c>
    </row>
    <row r="1594" spans="1:45" customFormat="1" ht="25.5" customHeight="1" x14ac:dyDescent="0.2">
      <c r="A1594" s="24" t="str">
        <f t="shared" si="117"/>
        <v>06-</v>
      </c>
      <c r="C1594" s="14">
        <v>1</v>
      </c>
      <c r="D1594" s="71" t="str">
        <f>IF(C1594=1,K!$D$1,IF(C1594=2,K!$D$2,IF(C1594=3,K!$D$3,IF(C1594=4,K!$D$4,IF(C1594=5,K!$D$5,IF(C1594=6,K!$D$6,IF(C1594=7,K!$D$7,IF(C1594=8,K!$D$8))))))))</f>
        <v>Maaparandus</v>
      </c>
      <c r="E1594" s="12" t="s">
        <v>320</v>
      </c>
      <c r="F1594" s="18" t="str">
        <f>LOOKUP(E1594,K!$A$1:$B$19)</f>
        <v>Luunja vald</v>
      </c>
      <c r="G1594" s="16" t="str">
        <f t="shared" si="118"/>
        <v>MV-160</v>
      </c>
      <c r="H1594" s="12" t="s">
        <v>32</v>
      </c>
      <c r="I1594" s="14">
        <v>160</v>
      </c>
      <c r="J1594" s="1" t="s">
        <v>659</v>
      </c>
      <c r="K1594" s="1"/>
      <c r="L1594" s="91" t="str">
        <f t="shared" si="119"/>
        <v>06</v>
      </c>
    </row>
    <row r="1595" spans="1:45" customFormat="1" ht="12.75" customHeight="1" x14ac:dyDescent="0.2">
      <c r="A1595" s="24" t="str">
        <f t="shared" si="117"/>
        <v>06-</v>
      </c>
      <c r="C1595" s="14">
        <v>1</v>
      </c>
      <c r="D1595" s="71" t="str">
        <f>IF(C1595=1,K!$D$1,IF(C1595=2,K!$D$2,IF(C1595=3,K!$D$3,IF(C1595=4,K!$D$4,IF(C1595=5,K!$D$5,IF(C1595=6,K!$D$6,IF(C1595=7,K!$D$7,IF(C1595=8,K!$D$8))))))))</f>
        <v>Maaparandus</v>
      </c>
      <c r="E1595" s="12" t="s">
        <v>320</v>
      </c>
      <c r="F1595" s="18" t="str">
        <f>LOOKUP(E1595,K!$A$1:$B$19)</f>
        <v>Luunja vald</v>
      </c>
      <c r="G1595" s="16" t="str">
        <f t="shared" si="118"/>
        <v>MV-161</v>
      </c>
      <c r="H1595" s="12" t="s">
        <v>32</v>
      </c>
      <c r="I1595" s="14">
        <v>161</v>
      </c>
      <c r="J1595" s="1" t="s">
        <v>660</v>
      </c>
      <c r="K1595" s="1"/>
      <c r="L1595" s="91" t="str">
        <f t="shared" si="119"/>
        <v>06</v>
      </c>
      <c r="Q1595" t="s">
        <v>2299</v>
      </c>
    </row>
    <row r="1596" spans="1:45" customFormat="1" ht="25.5" customHeight="1" x14ac:dyDescent="0.2">
      <c r="A1596" s="24" t="str">
        <f t="shared" si="117"/>
        <v>06-</v>
      </c>
      <c r="C1596" s="14">
        <v>1</v>
      </c>
      <c r="D1596" s="71" t="str">
        <f>IF(C1596=1,K!$D$1,IF(C1596=2,K!$D$2,IF(C1596=3,K!$D$3,IF(C1596=4,K!$D$4,IF(C1596=5,K!$D$5,IF(C1596=6,K!$D$6,IF(C1596=7,K!$D$7,IF(C1596=8,K!$D$8))))))))</f>
        <v>Maaparandus</v>
      </c>
      <c r="E1596" s="12" t="s">
        <v>320</v>
      </c>
      <c r="F1596" s="18" t="str">
        <f>LOOKUP(E1596,K!$A$1:$B$19)</f>
        <v>Luunja vald</v>
      </c>
      <c r="G1596" s="16" t="str">
        <f t="shared" si="118"/>
        <v>MV-209</v>
      </c>
      <c r="H1596" s="12" t="s">
        <v>32</v>
      </c>
      <c r="I1596" s="14">
        <v>209</v>
      </c>
      <c r="J1596" s="1" t="s">
        <v>661</v>
      </c>
      <c r="K1596" s="1"/>
      <c r="L1596" s="91" t="str">
        <f t="shared" si="119"/>
        <v>06</v>
      </c>
    </row>
    <row r="1597" spans="1:45" ht="25.5" customHeight="1" x14ac:dyDescent="0.2">
      <c r="A1597" s="24" t="str">
        <f t="shared" si="117"/>
        <v>06-</v>
      </c>
      <c r="B1597"/>
      <c r="C1597" s="14">
        <v>6</v>
      </c>
      <c r="D1597" s="71" t="str">
        <f>IF(C1597=1,K!$D$1,IF(C1597=2,K!$D$2,IF(C1597=3,K!$D$3,IF(C1597=4,K!$D$4,IF(C1597=5,K!$D$5,IF(C1597=6,K!$D$6,IF(C1597=7,K!$D$7,IF(C1597=8,K!$D$8))))))))</f>
        <v>Kultuurtehnikaprojektid</v>
      </c>
      <c r="E1597" s="12" t="s">
        <v>320</v>
      </c>
      <c r="F1597" s="18" t="str">
        <f>LOOKUP(E1597,K!$A$1:$B$19)</f>
        <v>Luunja vald</v>
      </c>
      <c r="G1597" s="16" t="str">
        <f t="shared" si="118"/>
        <v>MV-400</v>
      </c>
      <c r="H1597" s="12" t="s">
        <v>32</v>
      </c>
      <c r="I1597" s="14">
        <v>400</v>
      </c>
      <c r="J1597" s="1" t="s">
        <v>662</v>
      </c>
      <c r="K1597" s="1"/>
      <c r="L1597" s="91" t="str">
        <f t="shared" si="119"/>
        <v>06</v>
      </c>
      <c r="M1597"/>
      <c r="N1597"/>
      <c r="P1597"/>
      <c r="Q1597"/>
      <c r="R1597"/>
      <c r="S1597"/>
      <c r="T1597"/>
      <c r="U1597"/>
      <c r="V1597"/>
      <c r="W1597"/>
      <c r="X1597"/>
      <c r="Y1597"/>
      <c r="Z1597"/>
      <c r="AA1597"/>
      <c r="AB1597"/>
      <c r="AC1597"/>
      <c r="AD1597"/>
      <c r="AE1597"/>
      <c r="AF1597"/>
      <c r="AG1597"/>
      <c r="AH1597"/>
      <c r="AI1597"/>
      <c r="AJ1597"/>
      <c r="AK1597"/>
      <c r="AL1597"/>
      <c r="AM1597"/>
      <c r="AN1597"/>
      <c r="AO1597"/>
      <c r="AP1597"/>
      <c r="AQ1597"/>
      <c r="AR1597"/>
      <c r="AS1597"/>
    </row>
    <row r="1598" spans="1:45" customFormat="1" ht="12.75" customHeight="1" x14ac:dyDescent="0.2">
      <c r="A1598" s="24" t="str">
        <f t="shared" si="117"/>
        <v>17-</v>
      </c>
      <c r="C1598" s="14">
        <v>6</v>
      </c>
      <c r="D1598" s="71" t="str">
        <f>IF(C1598=1,K!$D$1,IF(C1598=2,K!$D$2,IF(C1598=3,K!$D$3,IF(C1598=4,K!$D$4,IF(C1598=5,K!$D$5,IF(C1598=6,K!$D$6,IF(C1598=7,K!$D$7,IF(C1598=8,K!$D$8))))))))</f>
        <v>Kultuurtehnikaprojektid</v>
      </c>
      <c r="E1598" s="12" t="s">
        <v>331</v>
      </c>
      <c r="F1598" s="18" t="str">
        <f>LOOKUP(E1598,K!$A$1:$B$19)</f>
        <v xml:space="preserve">Vara vald </v>
      </c>
      <c r="G1598" s="16" t="str">
        <f t="shared" si="118"/>
        <v>MV-1489</v>
      </c>
      <c r="H1598" s="12" t="s">
        <v>32</v>
      </c>
      <c r="I1598" s="14">
        <v>1489</v>
      </c>
      <c r="J1598" s="1" t="s">
        <v>663</v>
      </c>
      <c r="K1598" s="1"/>
      <c r="L1598" s="91" t="str">
        <f t="shared" si="119"/>
        <v>17</v>
      </c>
    </row>
    <row r="1599" spans="1:45" customFormat="1" ht="12.75" customHeight="1" x14ac:dyDescent="0.2">
      <c r="A1599" s="24" t="str">
        <f t="shared" si="117"/>
        <v>17-</v>
      </c>
      <c r="C1599" s="14">
        <v>6</v>
      </c>
      <c r="D1599" s="71" t="str">
        <f>IF(C1599=1,K!$D$1,IF(C1599=2,K!$D$2,IF(C1599=3,K!$D$3,IF(C1599=4,K!$D$4,IF(C1599=5,K!$D$5,IF(C1599=6,K!$D$6,IF(C1599=7,K!$D$7,IF(C1599=8,K!$D$8))))))))</f>
        <v>Kultuurtehnikaprojektid</v>
      </c>
      <c r="E1599" s="12" t="s">
        <v>331</v>
      </c>
      <c r="F1599" s="18" t="str">
        <f>LOOKUP(E1599,K!$A$1:$B$19)</f>
        <v xml:space="preserve">Vara vald </v>
      </c>
      <c r="G1599" s="16" t="str">
        <f t="shared" si="118"/>
        <v>MV-1499</v>
      </c>
      <c r="H1599" s="12" t="s">
        <v>32</v>
      </c>
      <c r="I1599" s="14">
        <v>1499</v>
      </c>
      <c r="J1599" s="1" t="s">
        <v>664</v>
      </c>
      <c r="K1599" s="1"/>
      <c r="L1599" s="91" t="str">
        <f t="shared" si="119"/>
        <v>17</v>
      </c>
    </row>
    <row r="1600" spans="1:45" customFormat="1" ht="12.75" customHeight="1" x14ac:dyDescent="0.2">
      <c r="A1600" s="24" t="str">
        <f t="shared" si="117"/>
        <v>08-</v>
      </c>
      <c r="C1600" s="14">
        <v>6</v>
      </c>
      <c r="D1600" s="71" t="str">
        <f>IF(C1600=1,K!$D$1,IF(C1600=2,K!$D$2,IF(C1600=3,K!$D$3,IF(C1600=4,K!$D$4,IF(C1600=5,K!$D$5,IF(C1600=6,K!$D$6,IF(C1600=7,K!$D$7,IF(C1600=8,K!$D$8))))))))</f>
        <v>Kultuurtehnikaprojektid</v>
      </c>
      <c r="E1600" s="12" t="s">
        <v>322</v>
      </c>
      <c r="F1600" s="18" t="str">
        <f>LOOKUP(E1600,K!$A$1:$B$19)</f>
        <v>Mäksa vald</v>
      </c>
      <c r="G1600" s="16" t="str">
        <f t="shared" si="118"/>
        <v>MV-1495</v>
      </c>
      <c r="H1600" s="12" t="s">
        <v>32</v>
      </c>
      <c r="I1600" s="14">
        <v>1495</v>
      </c>
      <c r="J1600" s="1" t="s">
        <v>665</v>
      </c>
      <c r="K1600" s="1"/>
      <c r="L1600" s="91" t="str">
        <f t="shared" si="119"/>
        <v>08</v>
      </c>
    </row>
    <row r="1601" spans="1:18" customFormat="1" ht="12.75" customHeight="1" x14ac:dyDescent="0.2">
      <c r="A1601" s="24" t="str">
        <f t="shared" si="117"/>
        <v>04-</v>
      </c>
      <c r="C1601" s="14">
        <v>6</v>
      </c>
      <c r="D1601" s="71" t="str">
        <f>IF(C1601=1,K!$D$1,IF(C1601=2,K!$D$2,IF(C1601=3,K!$D$3,IF(C1601=4,K!$D$4,IF(C1601=5,K!$D$5,IF(C1601=6,K!$D$6,IF(C1601=7,K!$D$7,IF(C1601=8,K!$D$8))))))))</f>
        <v>Kultuurtehnikaprojektid</v>
      </c>
      <c r="E1601" s="12" t="s">
        <v>318</v>
      </c>
      <c r="F1601" s="18" t="str">
        <f>LOOKUP(E1601,K!$A$1:$B$19)</f>
        <v>Konguta vald</v>
      </c>
      <c r="G1601" s="16" t="str">
        <f t="shared" si="118"/>
        <v>MV-1525</v>
      </c>
      <c r="H1601" s="12" t="s">
        <v>32</v>
      </c>
      <c r="I1601" s="14">
        <v>1525</v>
      </c>
      <c r="J1601" s="1" t="s">
        <v>666</v>
      </c>
      <c r="K1601" s="1"/>
      <c r="L1601" s="91" t="str">
        <f t="shared" si="119"/>
        <v>04</v>
      </c>
    </row>
    <row r="1602" spans="1:18" customFormat="1" ht="12.75" customHeight="1" x14ac:dyDescent="0.2">
      <c r="A1602" s="24" t="str">
        <f t="shared" si="117"/>
        <v>04-</v>
      </c>
      <c r="C1602" s="14">
        <v>6</v>
      </c>
      <c r="D1602" s="71" t="str">
        <f>IF(C1602=1,K!$D$1,IF(C1602=2,K!$D$2,IF(C1602=3,K!$D$3,IF(C1602=4,K!$D$4,IF(C1602=5,K!$D$5,IF(C1602=6,K!$D$6,IF(C1602=7,K!$D$7,IF(C1602=8,K!$D$8))))))))</f>
        <v>Kultuurtehnikaprojektid</v>
      </c>
      <c r="E1602" s="12" t="s">
        <v>318</v>
      </c>
      <c r="F1602" s="18" t="str">
        <f>LOOKUP(E1602,K!$A$1:$B$19)</f>
        <v>Konguta vald</v>
      </c>
      <c r="G1602" s="16" t="str">
        <f t="shared" si="118"/>
        <v>MV-1541</v>
      </c>
      <c r="H1602" s="12" t="s">
        <v>32</v>
      </c>
      <c r="I1602" s="14">
        <v>1541</v>
      </c>
      <c r="J1602" s="1" t="s">
        <v>667</v>
      </c>
      <c r="K1602" s="1"/>
      <c r="L1602" s="91" t="str">
        <f t="shared" si="119"/>
        <v>04</v>
      </c>
    </row>
    <row r="1603" spans="1:18" customFormat="1" ht="12.75" customHeight="1" x14ac:dyDescent="0.2">
      <c r="A1603" s="24" t="str">
        <f t="shared" si="117"/>
        <v>08-</v>
      </c>
      <c r="C1603" s="14">
        <v>6</v>
      </c>
      <c r="D1603" s="71" t="str">
        <f>IF(C1603=1,K!$D$1,IF(C1603=2,K!$D$2,IF(C1603=3,K!$D$3,IF(C1603=4,K!$D$4,IF(C1603=5,K!$D$5,IF(C1603=6,K!$D$6,IF(C1603=7,K!$D$7,IF(C1603=8,K!$D$8))))))))</f>
        <v>Kultuurtehnikaprojektid</v>
      </c>
      <c r="E1603" s="12" t="s">
        <v>322</v>
      </c>
      <c r="F1603" s="18" t="str">
        <f>LOOKUP(E1603,K!$A$1:$B$19)</f>
        <v>Mäksa vald</v>
      </c>
      <c r="G1603" s="16" t="str">
        <f t="shared" si="118"/>
        <v>MV-1545</v>
      </c>
      <c r="H1603" s="12" t="s">
        <v>32</v>
      </c>
      <c r="I1603" s="14">
        <v>1545</v>
      </c>
      <c r="J1603" s="1" t="s">
        <v>668</v>
      </c>
      <c r="K1603" s="1"/>
      <c r="L1603" s="91" t="str">
        <f t="shared" si="119"/>
        <v>08</v>
      </c>
    </row>
    <row r="1604" spans="1:18" customFormat="1" ht="12.75" customHeight="1" x14ac:dyDescent="0.2">
      <c r="A1604" s="24" t="str">
        <f t="shared" si="117"/>
        <v>08-</v>
      </c>
      <c r="C1604" s="14">
        <v>6</v>
      </c>
      <c r="D1604" s="71" t="str">
        <f>IF(C1604=1,K!$D$1,IF(C1604=2,K!$D$2,IF(C1604=3,K!$D$3,IF(C1604=4,K!$D$4,IF(C1604=5,K!$D$5,IF(C1604=6,K!$D$6,IF(C1604=7,K!$D$7,IF(C1604=8,K!$D$8))))))))</f>
        <v>Kultuurtehnikaprojektid</v>
      </c>
      <c r="E1604" s="12" t="s">
        <v>322</v>
      </c>
      <c r="F1604" s="18" t="str">
        <f>LOOKUP(E1604,K!$A$1:$B$19)</f>
        <v>Mäksa vald</v>
      </c>
      <c r="G1604" s="16" t="str">
        <f t="shared" si="118"/>
        <v>MV-1575</v>
      </c>
      <c r="H1604" s="12" t="s">
        <v>32</v>
      </c>
      <c r="I1604" s="14">
        <v>1575</v>
      </c>
      <c r="J1604" s="1" t="s">
        <v>669</v>
      </c>
      <c r="K1604" s="1"/>
      <c r="L1604" s="91" t="str">
        <f t="shared" si="119"/>
        <v>08</v>
      </c>
    </row>
    <row r="1605" spans="1:18" customFormat="1" ht="12.75" customHeight="1" x14ac:dyDescent="0.2">
      <c r="A1605" s="24" t="str">
        <f t="shared" si="117"/>
        <v>04-</v>
      </c>
      <c r="C1605" s="14">
        <v>6</v>
      </c>
      <c r="D1605" s="71" t="str">
        <f>IF(C1605=1,K!$D$1,IF(C1605=2,K!$D$2,IF(C1605=3,K!$D$3,IF(C1605=4,K!$D$4,IF(C1605=5,K!$D$5,IF(C1605=6,K!$D$6,IF(C1605=7,K!$D$7,IF(C1605=8,K!$D$8))))))))</f>
        <v>Kultuurtehnikaprojektid</v>
      </c>
      <c r="E1605" s="12" t="s">
        <v>318</v>
      </c>
      <c r="F1605" s="18" t="str">
        <f>LOOKUP(E1605,K!$A$1:$B$19)</f>
        <v>Konguta vald</v>
      </c>
      <c r="G1605" s="16" t="str">
        <f t="shared" si="118"/>
        <v>MV-1602</v>
      </c>
      <c r="H1605" s="12" t="s">
        <v>32</v>
      </c>
      <c r="I1605" s="14">
        <v>1602</v>
      </c>
      <c r="J1605" s="1" t="s">
        <v>670</v>
      </c>
      <c r="K1605" s="1"/>
      <c r="L1605" s="91" t="str">
        <f t="shared" si="119"/>
        <v>04</v>
      </c>
    </row>
    <row r="1606" spans="1:18" customFormat="1" ht="12.75" customHeight="1" x14ac:dyDescent="0.2">
      <c r="A1606" s="24" t="str">
        <f t="shared" si="117"/>
        <v>04-</v>
      </c>
      <c r="C1606" s="14">
        <v>6</v>
      </c>
      <c r="D1606" s="71" t="str">
        <f>IF(C1606=1,K!$D$1,IF(C1606=2,K!$D$2,IF(C1606=3,K!$D$3,IF(C1606=4,K!$D$4,IF(C1606=5,K!$D$5,IF(C1606=6,K!$D$6,IF(C1606=7,K!$D$7,IF(C1606=8,K!$D$8))))))))</f>
        <v>Kultuurtehnikaprojektid</v>
      </c>
      <c r="E1606" s="12" t="s">
        <v>318</v>
      </c>
      <c r="F1606" s="18" t="str">
        <f>LOOKUP(E1606,K!$A$1:$B$19)</f>
        <v>Konguta vald</v>
      </c>
      <c r="G1606" s="16" t="str">
        <f t="shared" si="118"/>
        <v>MV-1651</v>
      </c>
      <c r="H1606" s="12" t="s">
        <v>32</v>
      </c>
      <c r="I1606" s="14">
        <v>1651</v>
      </c>
      <c r="J1606" s="1" t="s">
        <v>672</v>
      </c>
      <c r="K1606" s="1"/>
      <c r="L1606" s="91" t="str">
        <f t="shared" si="119"/>
        <v>04</v>
      </c>
    </row>
    <row r="1607" spans="1:18" customFormat="1" ht="12.75" customHeight="1" x14ac:dyDescent="0.2">
      <c r="A1607" s="24" t="str">
        <f t="shared" si="117"/>
        <v>08-</v>
      </c>
      <c r="C1607" s="14">
        <v>6</v>
      </c>
      <c r="D1607" s="71" t="str">
        <f>IF(C1607=1,K!$D$1,IF(C1607=2,K!$D$2,IF(C1607=3,K!$D$3,IF(C1607=4,K!$D$4,IF(C1607=5,K!$D$5,IF(C1607=6,K!$D$6,IF(C1607=7,K!$D$7,IF(C1607=8,K!$D$8))))))))</f>
        <v>Kultuurtehnikaprojektid</v>
      </c>
      <c r="E1607" s="12" t="s">
        <v>322</v>
      </c>
      <c r="F1607" s="18" t="str">
        <f>LOOKUP(E1607,K!$A$1:$B$19)</f>
        <v>Mäksa vald</v>
      </c>
      <c r="G1607" s="16" t="str">
        <f t="shared" si="118"/>
        <v>MV-1684</v>
      </c>
      <c r="H1607" s="12" t="s">
        <v>32</v>
      </c>
      <c r="I1607" s="14">
        <v>1684</v>
      </c>
      <c r="J1607" s="1" t="s">
        <v>674</v>
      </c>
      <c r="K1607" s="1"/>
      <c r="L1607" s="91" t="str">
        <f t="shared" si="119"/>
        <v>08</v>
      </c>
    </row>
    <row r="1608" spans="1:18" customFormat="1" ht="12.75" customHeight="1" x14ac:dyDescent="0.2">
      <c r="A1608" s="24" t="str">
        <f t="shared" si="117"/>
        <v>03-</v>
      </c>
      <c r="C1608" s="14">
        <v>5</v>
      </c>
      <c r="D1608" s="71" t="str">
        <f>IF(C1608=1,K!$D$1,IF(C1608=2,K!$D$2,IF(C1608=3,K!$D$3,IF(C1608=4,K!$D$4,IF(C1608=5,K!$D$5,IF(C1608=6,K!$D$6,IF(C1608=7,K!$D$7,IF(C1608=8,K!$D$8))))))))</f>
        <v>Muud maap.ehit.projektid</v>
      </c>
      <c r="E1608" s="12" t="s">
        <v>317</v>
      </c>
      <c r="F1608" s="18" t="str">
        <f>LOOKUP(E1608,K!$A$1:$B$19)</f>
        <v>Kambja vald</v>
      </c>
      <c r="G1608" s="16" t="str">
        <f t="shared" si="118"/>
        <v>MV-1697</v>
      </c>
      <c r="H1608" s="12" t="s">
        <v>32</v>
      </c>
      <c r="I1608" s="14">
        <v>1697</v>
      </c>
      <c r="J1608" s="1" t="s">
        <v>675</v>
      </c>
      <c r="K1608" s="1"/>
      <c r="L1608" s="91" t="str">
        <f t="shared" si="119"/>
        <v>03</v>
      </c>
    </row>
    <row r="1609" spans="1:18" customFormat="1" ht="12.75" customHeight="1" x14ac:dyDescent="0.2">
      <c r="A1609" s="24" t="str">
        <f t="shared" si="117"/>
        <v>04-</v>
      </c>
      <c r="C1609" s="14">
        <v>5</v>
      </c>
      <c r="D1609" s="71" t="str">
        <f>IF(C1609=1,K!$D$1,IF(C1609=2,K!$D$2,IF(C1609=3,K!$D$3,IF(C1609=4,K!$D$4,IF(C1609=5,K!$D$5,IF(C1609=6,K!$D$6,IF(C1609=7,K!$D$7,IF(C1609=8,K!$D$8))))))))</f>
        <v>Muud maap.ehit.projektid</v>
      </c>
      <c r="E1609" s="12" t="s">
        <v>318</v>
      </c>
      <c r="F1609" s="18" t="str">
        <f>LOOKUP(E1609,K!$A$1:$B$19)</f>
        <v>Konguta vald</v>
      </c>
      <c r="G1609" s="16" t="str">
        <f t="shared" si="118"/>
        <v>MV-1701</v>
      </c>
      <c r="H1609" s="12" t="s">
        <v>32</v>
      </c>
      <c r="I1609" s="14">
        <v>1701</v>
      </c>
      <c r="J1609" s="1" t="s">
        <v>676</v>
      </c>
      <c r="K1609" s="1"/>
      <c r="L1609" s="91" t="str">
        <f t="shared" si="119"/>
        <v>04</v>
      </c>
    </row>
    <row r="1610" spans="1:18" customFormat="1" ht="25.5" customHeight="1" x14ac:dyDescent="0.2">
      <c r="A1610" s="24" t="str">
        <f t="shared" si="117"/>
        <v>17-</v>
      </c>
      <c r="C1610" s="14">
        <v>5</v>
      </c>
      <c r="D1610" s="71" t="str">
        <f>IF(C1610=1,K!$D$1,IF(C1610=2,K!$D$2,IF(C1610=3,K!$D$3,IF(C1610=4,K!$D$4,IF(C1610=5,K!$D$5,IF(C1610=6,K!$D$6,IF(C1610=7,K!$D$7,IF(C1610=8,K!$D$8))))))))</f>
        <v>Muud maap.ehit.projektid</v>
      </c>
      <c r="E1610" s="12" t="s">
        <v>331</v>
      </c>
      <c r="F1610" s="18" t="str">
        <f>LOOKUP(E1610,K!$A$1:$B$19)</f>
        <v xml:space="preserve">Vara vald </v>
      </c>
      <c r="G1610" s="16" t="str">
        <f t="shared" si="118"/>
        <v>MV-1702</v>
      </c>
      <c r="H1610" s="12" t="s">
        <v>32</v>
      </c>
      <c r="I1610" s="14">
        <v>1702</v>
      </c>
      <c r="J1610" s="1" t="s">
        <v>677</v>
      </c>
      <c r="K1610" s="1"/>
      <c r="L1610" s="91" t="str">
        <f t="shared" si="119"/>
        <v>17</v>
      </c>
    </row>
    <row r="1611" spans="1:18" customFormat="1" ht="12.75" customHeight="1" x14ac:dyDescent="0.2">
      <c r="A1611" s="24" t="str">
        <f t="shared" si="117"/>
        <v>02-</v>
      </c>
      <c r="C1611" s="14">
        <v>6</v>
      </c>
      <c r="D1611" s="71" t="str">
        <f>IF(C1611=1,K!$D$1,IF(C1611=2,K!$D$2,IF(C1611=3,K!$D$3,IF(C1611=4,K!$D$4,IF(C1611=5,K!$D$5,IF(C1611=6,K!$D$6,IF(C1611=7,K!$D$7,IF(C1611=8,K!$D$8))))))))</f>
        <v>Kultuurtehnikaprojektid</v>
      </c>
      <c r="E1611" s="12" t="s">
        <v>294</v>
      </c>
      <c r="F1611" s="18" t="str">
        <f>LOOKUP(E1611,K!$A$1:$B$19)</f>
        <v>Haaslava vald</v>
      </c>
      <c r="G1611" s="16" t="str">
        <f t="shared" si="118"/>
        <v>MV-1707</v>
      </c>
      <c r="H1611" s="12" t="s">
        <v>32</v>
      </c>
      <c r="I1611" s="14">
        <v>1707</v>
      </c>
      <c r="J1611" s="1" t="s">
        <v>679</v>
      </c>
      <c r="K1611" s="1"/>
      <c r="L1611" s="91" t="str">
        <f t="shared" si="119"/>
        <v>02</v>
      </c>
    </row>
    <row r="1612" spans="1:18" customFormat="1" ht="12.75" customHeight="1" x14ac:dyDescent="0.2">
      <c r="A1612" s="24" t="str">
        <f t="shared" si="117"/>
        <v>02-</v>
      </c>
      <c r="C1612" s="14">
        <v>5</v>
      </c>
      <c r="D1612" s="71" t="str">
        <f>IF(C1612=1,K!$D$1,IF(C1612=2,K!$D$2,IF(C1612=3,K!$D$3,IF(C1612=4,K!$D$4,IF(C1612=5,K!$D$5,IF(C1612=6,K!$D$6,IF(C1612=7,K!$D$7,IF(C1612=8,K!$D$8))))))))</f>
        <v>Muud maap.ehit.projektid</v>
      </c>
      <c r="E1612" s="12" t="s">
        <v>294</v>
      </c>
      <c r="F1612" s="18" t="str">
        <f>LOOKUP(E1612,K!$A$1:$B$19)</f>
        <v>Haaslava vald</v>
      </c>
      <c r="G1612" s="16" t="str">
        <f t="shared" si="118"/>
        <v>MV-1738</v>
      </c>
      <c r="H1612" s="12" t="s">
        <v>32</v>
      </c>
      <c r="I1612" s="14">
        <v>1738</v>
      </c>
      <c r="J1612" s="1" t="s">
        <v>680</v>
      </c>
      <c r="K1612" s="1"/>
      <c r="L1612" s="91" t="str">
        <f t="shared" si="119"/>
        <v>02</v>
      </c>
    </row>
    <row r="1613" spans="1:18" customFormat="1" ht="12.75" customHeight="1" x14ac:dyDescent="0.2">
      <c r="A1613" s="24" t="str">
        <f t="shared" si="117"/>
        <v>17-</v>
      </c>
      <c r="C1613" s="14">
        <v>2</v>
      </c>
      <c r="D1613" s="71" t="str">
        <f>IF(C1613=1,K!$D$1,IF(C1613=2,K!$D$2,IF(C1613=3,K!$D$3,IF(C1613=4,K!$D$4,IF(C1613=5,K!$D$5,IF(C1613=6,K!$D$6,IF(C1613=7,K!$D$7,IF(C1613=8,K!$D$8))))))))</f>
        <v xml:space="preserve">Maaparanduse rek </v>
      </c>
      <c r="E1613" s="12" t="s">
        <v>331</v>
      </c>
      <c r="F1613" s="18" t="str">
        <f>LOOKUP(E1613,K!$A$1:$B$19)</f>
        <v xml:space="preserve">Vara vald </v>
      </c>
      <c r="G1613" s="16" t="str">
        <f t="shared" si="118"/>
        <v>MV-1745</v>
      </c>
      <c r="H1613" s="12" t="s">
        <v>32</v>
      </c>
      <c r="I1613" s="14">
        <v>1745</v>
      </c>
      <c r="J1613" s="1" t="s">
        <v>681</v>
      </c>
      <c r="K1613" s="1"/>
      <c r="L1613" s="91" t="str">
        <f t="shared" si="119"/>
        <v>17</v>
      </c>
    </row>
    <row r="1614" spans="1:18" customFormat="1" ht="12.75" customHeight="1" x14ac:dyDescent="0.2">
      <c r="A1614" s="24" t="str">
        <f t="shared" si="117"/>
        <v>03-</v>
      </c>
      <c r="C1614" s="14">
        <v>6</v>
      </c>
      <c r="D1614" s="71" t="str">
        <f>IF(C1614=1,K!$D$1,IF(C1614=2,K!$D$2,IF(C1614=3,K!$D$3,IF(C1614=4,K!$D$4,IF(C1614=5,K!$D$5,IF(C1614=6,K!$D$6,IF(C1614=7,K!$D$7,IF(C1614=8,K!$D$8))))))))</f>
        <v>Kultuurtehnikaprojektid</v>
      </c>
      <c r="E1614" s="12" t="s">
        <v>317</v>
      </c>
      <c r="F1614" s="18" t="str">
        <f>LOOKUP(E1614,K!$A$1:$B$19)</f>
        <v>Kambja vald</v>
      </c>
      <c r="G1614" s="16" t="str">
        <f t="shared" si="118"/>
        <v>MV-1803</v>
      </c>
      <c r="H1614" s="12" t="s">
        <v>32</v>
      </c>
      <c r="I1614" s="14">
        <v>1803</v>
      </c>
      <c r="J1614" s="46" t="s">
        <v>2233</v>
      </c>
      <c r="K1614" s="1" t="s">
        <v>2232</v>
      </c>
      <c r="L1614" s="91" t="str">
        <f t="shared" si="119"/>
        <v>03</v>
      </c>
      <c r="M1614">
        <v>1988</v>
      </c>
      <c r="N1614">
        <v>14</v>
      </c>
    </row>
    <row r="1615" spans="1:18" customFormat="1" ht="12.75" customHeight="1" x14ac:dyDescent="0.2">
      <c r="A1615" s="24" t="str">
        <f t="shared" ref="A1615:A1678" si="120">CONCATENATE(E1615,"-",B1615)</f>
        <v>17-</v>
      </c>
      <c r="C1615" s="14">
        <v>4</v>
      </c>
      <c r="D1615" s="71" t="str">
        <f>IF(C1615=1,K!$D$1,IF(C1615=2,K!$D$2,IF(C1615=3,K!$D$3,IF(C1615=4,K!$D$4,IF(C1615=5,K!$D$5,IF(C1615=6,K!$D$6,IF(C1615=7,K!$D$7,IF(C1615=8,K!$D$8))))))))</f>
        <v>Polder</v>
      </c>
      <c r="E1615" s="12" t="s">
        <v>331</v>
      </c>
      <c r="F1615" s="18" t="str">
        <f>LOOKUP(E1615,K!$A$1:$B$19)</f>
        <v xml:space="preserve">Vara vald </v>
      </c>
      <c r="G1615" s="16" t="str">
        <f t="shared" ref="G1615:G1678" si="121">CONCATENATE(H1615,"-",I1615)</f>
        <v>MV-1853</v>
      </c>
      <c r="H1615" s="12" t="s">
        <v>32</v>
      </c>
      <c r="I1615" s="14">
        <v>1853</v>
      </c>
      <c r="J1615" s="1" t="s">
        <v>685</v>
      </c>
      <c r="K1615" s="160" t="s">
        <v>5042</v>
      </c>
      <c r="L1615" s="91" t="str">
        <f t="shared" si="119"/>
        <v>17</v>
      </c>
    </row>
    <row r="1616" spans="1:18" customFormat="1" ht="12.75" customHeight="1" x14ac:dyDescent="0.2">
      <c r="A1616" s="24" t="str">
        <f t="shared" si="120"/>
        <v>02-</v>
      </c>
      <c r="C1616" s="14">
        <v>6</v>
      </c>
      <c r="D1616" s="71" t="str">
        <f>IF(C1616=1,K!$D$1,IF(C1616=2,K!$D$2,IF(C1616=3,K!$D$3,IF(C1616=4,K!$D$4,IF(C1616=5,K!$D$5,IF(C1616=6,K!$D$6,IF(C1616=7,K!$D$7,IF(C1616=8,K!$D$8))))))))</f>
        <v>Kultuurtehnikaprojektid</v>
      </c>
      <c r="E1616" s="12" t="s">
        <v>294</v>
      </c>
      <c r="F1616" s="18" t="str">
        <f>LOOKUP(E1616,K!$A$1:$B$19)</f>
        <v>Haaslava vald</v>
      </c>
      <c r="G1616" s="16" t="str">
        <f t="shared" si="121"/>
        <v>MV-1864</v>
      </c>
      <c r="H1616" s="12" t="s">
        <v>32</v>
      </c>
      <c r="I1616" s="14">
        <v>1864</v>
      </c>
      <c r="J1616" s="1" t="s">
        <v>686</v>
      </c>
      <c r="K1616" s="1"/>
      <c r="L1616" s="91" t="str">
        <f t="shared" si="119"/>
        <v>02</v>
      </c>
      <c r="Q1616">
        <v>5</v>
      </c>
      <c r="R1616" t="s">
        <v>4916</v>
      </c>
    </row>
    <row r="1617" spans="1:16" customFormat="1" ht="12.75" customHeight="1" x14ac:dyDescent="0.2">
      <c r="A1617" s="24" t="str">
        <f t="shared" si="120"/>
        <v>17-</v>
      </c>
      <c r="C1617" s="14">
        <v>6</v>
      </c>
      <c r="D1617" s="71" t="str">
        <f>IF(C1617=1,K!$D$1,IF(C1617=2,K!$D$2,IF(C1617=3,K!$D$3,IF(C1617=4,K!$D$4,IF(C1617=5,K!$D$5,IF(C1617=6,K!$D$6,IF(C1617=7,K!$D$7,IF(C1617=8,K!$D$8))))))))</f>
        <v>Kultuurtehnikaprojektid</v>
      </c>
      <c r="E1617" s="12" t="s">
        <v>331</v>
      </c>
      <c r="F1617" s="18" t="str">
        <f>LOOKUP(E1617,K!$A$1:$B$19)</f>
        <v xml:space="preserve">Vara vald </v>
      </c>
      <c r="G1617" s="16" t="str">
        <f t="shared" si="121"/>
        <v>MV-1866</v>
      </c>
      <c r="H1617" s="12" t="s">
        <v>32</v>
      </c>
      <c r="I1617" s="14">
        <v>1866</v>
      </c>
      <c r="J1617" s="1" t="s">
        <v>687</v>
      </c>
      <c r="K1617" s="1"/>
      <c r="L1617" s="91" t="str">
        <f t="shared" si="119"/>
        <v>17</v>
      </c>
    </row>
    <row r="1618" spans="1:16" customFormat="1" ht="12.75" customHeight="1" x14ac:dyDescent="0.2">
      <c r="A1618" s="24" t="str">
        <f t="shared" si="120"/>
        <v>08-</v>
      </c>
      <c r="C1618" s="14">
        <v>1</v>
      </c>
      <c r="D1618" s="71" t="str">
        <f>IF(C1618=1,K!$D$1,IF(C1618=2,K!$D$2,IF(C1618=3,K!$D$3,IF(C1618=4,K!$D$4,IF(C1618=5,K!$D$5,IF(C1618=6,K!$D$6,IF(C1618=7,K!$D$7,IF(C1618=8,K!$D$8))))))))</f>
        <v>Maaparandus</v>
      </c>
      <c r="E1618" s="12" t="s">
        <v>322</v>
      </c>
      <c r="F1618" s="18" t="str">
        <f>LOOKUP(E1618,K!$A$1:$B$19)</f>
        <v>Mäksa vald</v>
      </c>
      <c r="G1618" s="16" t="str">
        <f t="shared" si="121"/>
        <v>MV-1875</v>
      </c>
      <c r="H1618" s="12" t="s">
        <v>32</v>
      </c>
      <c r="I1618" s="14">
        <v>1875</v>
      </c>
      <c r="J1618" s="1" t="s">
        <v>688</v>
      </c>
      <c r="K1618" s="1"/>
      <c r="L1618" s="91" t="str">
        <f t="shared" si="119"/>
        <v>08</v>
      </c>
    </row>
    <row r="1619" spans="1:16" customFormat="1" ht="12.75" customHeight="1" x14ac:dyDescent="0.2">
      <c r="A1619" s="24" t="str">
        <f t="shared" si="120"/>
        <v>01-</v>
      </c>
      <c r="C1619" s="14">
        <v>1</v>
      </c>
      <c r="D1619" s="71" t="str">
        <f>IF(C1619=1,K!$D$1,IF(C1619=2,K!$D$2,IF(C1619=3,K!$D$3,IF(C1619=4,K!$D$4,IF(C1619=5,K!$D$5,IF(C1619=6,K!$D$6,IF(C1619=7,K!$D$7,IF(C1619=8,K!$D$8))))))))</f>
        <v>Maaparandus</v>
      </c>
      <c r="E1619" s="12" t="s">
        <v>291</v>
      </c>
      <c r="F1619" s="18" t="str">
        <f>LOOKUP(E1619,K!$A$1:$B$19)</f>
        <v>Alatskivi vald</v>
      </c>
      <c r="G1619" s="16" t="str">
        <f t="shared" si="121"/>
        <v>MV-107</v>
      </c>
      <c r="H1619" s="12" t="s">
        <v>32</v>
      </c>
      <c r="I1619" s="14">
        <v>107</v>
      </c>
      <c r="J1619" s="1" t="s">
        <v>692</v>
      </c>
      <c r="K1619" s="1"/>
      <c r="L1619" s="91" t="str">
        <f t="shared" si="119"/>
        <v>01</v>
      </c>
    </row>
    <row r="1620" spans="1:16" customFormat="1" ht="12.75" customHeight="1" x14ac:dyDescent="0.2">
      <c r="A1620" s="24" t="str">
        <f t="shared" si="120"/>
        <v>16-</v>
      </c>
      <c r="C1620" s="14">
        <v>1</v>
      </c>
      <c r="D1620" s="71" t="str">
        <f>IF(C1620=1,K!$D$1,IF(C1620=2,K!$D$2,IF(C1620=3,K!$D$3,IF(C1620=4,K!$D$4,IF(C1620=5,K!$D$5,IF(C1620=6,K!$D$6,IF(C1620=7,K!$D$7,IF(C1620=8,K!$D$8))))))))</f>
        <v>Maaparandus</v>
      </c>
      <c r="E1620" s="12" t="s">
        <v>330</v>
      </c>
      <c r="F1620" s="18" t="str">
        <f>LOOKUP(E1620,K!$A$1:$B$19)</f>
        <v>Tähtvere vald</v>
      </c>
      <c r="G1620" s="16" t="str">
        <f t="shared" si="121"/>
        <v>MV-234</v>
      </c>
      <c r="H1620" s="12" t="s">
        <v>32</v>
      </c>
      <c r="I1620" s="14">
        <v>234</v>
      </c>
      <c r="J1620" s="1" t="s">
        <v>693</v>
      </c>
      <c r="K1620" s="1"/>
      <c r="L1620" s="91" t="str">
        <f t="shared" si="119"/>
        <v>16</v>
      </c>
    </row>
    <row r="1621" spans="1:16" customFormat="1" ht="12.75" customHeight="1" x14ac:dyDescent="0.2">
      <c r="A1621" s="24" t="str">
        <f t="shared" si="120"/>
        <v>04-</v>
      </c>
      <c r="C1621" s="14">
        <v>1</v>
      </c>
      <c r="D1621" s="71" t="str">
        <f>IF(C1621=1,K!$D$1,IF(C1621=2,K!$D$2,IF(C1621=3,K!$D$3,IF(C1621=4,K!$D$4,IF(C1621=5,K!$D$5,IF(C1621=6,K!$D$6,IF(C1621=7,K!$D$7,IF(C1621=8,K!$D$8))))))))</f>
        <v>Maaparandus</v>
      </c>
      <c r="E1621" s="12" t="s">
        <v>318</v>
      </c>
      <c r="F1621" s="18" t="str">
        <f>LOOKUP(E1621,K!$A$1:$B$19)</f>
        <v>Konguta vald</v>
      </c>
      <c r="G1621" s="16" t="str">
        <f t="shared" si="121"/>
        <v>MV-239</v>
      </c>
      <c r="H1621" s="12" t="s">
        <v>32</v>
      </c>
      <c r="I1621" s="14">
        <v>239</v>
      </c>
      <c r="J1621" s="1" t="s">
        <v>695</v>
      </c>
      <c r="K1621" s="1"/>
      <c r="L1621" s="91" t="str">
        <f t="shared" si="119"/>
        <v>04</v>
      </c>
    </row>
    <row r="1622" spans="1:16" customFormat="1" ht="12.75" customHeight="1" x14ac:dyDescent="0.2">
      <c r="A1622" s="24" t="str">
        <f t="shared" si="120"/>
        <v>13-</v>
      </c>
      <c r="C1622" s="14">
        <v>1</v>
      </c>
      <c r="D1622" s="71" t="str">
        <f>IF(C1622=1,K!$D$1,IF(C1622=2,K!$D$2,IF(C1622=3,K!$D$3,IF(C1622=4,K!$D$4,IF(C1622=5,K!$D$5,IF(C1622=6,K!$D$6,IF(C1622=7,K!$D$7,IF(C1622=8,K!$D$8))))))))</f>
        <v>Maaparandus</v>
      </c>
      <c r="E1622" s="12" t="s">
        <v>327</v>
      </c>
      <c r="F1622" s="18" t="str">
        <f>LOOKUP(E1622,K!$A$1:$B$19)</f>
        <v>Rannu vald</v>
      </c>
      <c r="G1622" s="16" t="str">
        <f t="shared" si="121"/>
        <v>MV-431</v>
      </c>
      <c r="H1622" s="12" t="s">
        <v>32</v>
      </c>
      <c r="I1622" s="14">
        <v>431</v>
      </c>
      <c r="J1622" s="1" t="s">
        <v>478</v>
      </c>
      <c r="K1622" s="1"/>
      <c r="L1622" s="91" t="str">
        <f t="shared" si="119"/>
        <v>13</v>
      </c>
    </row>
    <row r="1623" spans="1:16" customFormat="1" ht="12.75" customHeight="1" x14ac:dyDescent="0.2">
      <c r="A1623" s="24" t="str">
        <f t="shared" si="120"/>
        <v>04-</v>
      </c>
      <c r="C1623" s="14">
        <v>6</v>
      </c>
      <c r="D1623" s="71" t="str">
        <f>IF(C1623=1,K!$D$1,IF(C1623=2,K!$D$2,IF(C1623=3,K!$D$3,IF(C1623=4,K!$D$4,IF(C1623=5,K!$D$5,IF(C1623=6,K!$D$6,IF(C1623=7,K!$D$7,IF(C1623=8,K!$D$8))))))))</f>
        <v>Kultuurtehnikaprojektid</v>
      </c>
      <c r="E1623" s="12" t="s">
        <v>318</v>
      </c>
      <c r="F1623" s="18" t="str">
        <f>LOOKUP(E1623,K!$A$1:$B$19)</f>
        <v>Konguta vald</v>
      </c>
      <c r="G1623" s="16" t="str">
        <f t="shared" si="121"/>
        <v>MV-473</v>
      </c>
      <c r="H1623" s="12" t="s">
        <v>32</v>
      </c>
      <c r="I1623" s="14">
        <v>473</v>
      </c>
      <c r="J1623" s="1" t="s">
        <v>479</v>
      </c>
      <c r="K1623" s="1"/>
      <c r="L1623" s="91" t="str">
        <f t="shared" si="119"/>
        <v>04</v>
      </c>
    </row>
    <row r="1624" spans="1:16" customFormat="1" ht="12.75" customHeight="1" x14ac:dyDescent="0.2">
      <c r="A1624" s="24" t="str">
        <f t="shared" si="120"/>
        <v>06-</v>
      </c>
      <c r="C1624" s="14">
        <v>6</v>
      </c>
      <c r="D1624" s="71" t="str">
        <f>IF(C1624=1,K!$D$1,IF(C1624=2,K!$D$2,IF(C1624=3,K!$D$3,IF(C1624=4,K!$D$4,IF(C1624=5,K!$D$5,IF(C1624=6,K!$D$6,IF(C1624=7,K!$D$7,IF(C1624=8,K!$D$8))))))))</f>
        <v>Kultuurtehnikaprojektid</v>
      </c>
      <c r="E1624" s="12" t="s">
        <v>320</v>
      </c>
      <c r="F1624" s="18" t="str">
        <f>LOOKUP(E1624,K!$A$1:$B$19)</f>
        <v>Luunja vald</v>
      </c>
      <c r="G1624" s="16" t="str">
        <f t="shared" si="121"/>
        <v>MV-551</v>
      </c>
      <c r="H1624" s="12" t="s">
        <v>32</v>
      </c>
      <c r="I1624" s="14">
        <v>551</v>
      </c>
      <c r="J1624" s="1" t="s">
        <v>480</v>
      </c>
      <c r="K1624" s="1"/>
      <c r="L1624" s="91" t="str">
        <f t="shared" si="119"/>
        <v>06</v>
      </c>
    </row>
    <row r="1625" spans="1:16" customFormat="1" ht="12.75" customHeight="1" x14ac:dyDescent="0.2">
      <c r="A1625" s="24" t="str">
        <f t="shared" si="120"/>
        <v>13-</v>
      </c>
      <c r="C1625" s="14">
        <v>6</v>
      </c>
      <c r="D1625" s="71" t="str">
        <f>IF(C1625=1,K!$D$1,IF(C1625=2,K!$D$2,IF(C1625=3,K!$D$3,IF(C1625=4,K!$D$4,IF(C1625=5,K!$D$5,IF(C1625=6,K!$D$6,IF(C1625=7,K!$D$7,IF(C1625=8,K!$D$8))))))))</f>
        <v>Kultuurtehnikaprojektid</v>
      </c>
      <c r="E1625" s="12" t="s">
        <v>327</v>
      </c>
      <c r="F1625" s="18" t="str">
        <f>LOOKUP(E1625,K!$A$1:$B$19)</f>
        <v>Rannu vald</v>
      </c>
      <c r="G1625" s="16" t="str">
        <f t="shared" si="121"/>
        <v>MV-591</v>
      </c>
      <c r="H1625" s="12" t="s">
        <v>32</v>
      </c>
      <c r="I1625" s="14">
        <v>591</v>
      </c>
      <c r="J1625" s="1" t="s">
        <v>481</v>
      </c>
      <c r="K1625" s="1"/>
      <c r="L1625" s="91" t="str">
        <f t="shared" si="119"/>
        <v>13</v>
      </c>
      <c r="P1625" t="s">
        <v>3065</v>
      </c>
    </row>
    <row r="1626" spans="1:16" customFormat="1" ht="12.75" customHeight="1" x14ac:dyDescent="0.2">
      <c r="A1626" s="24" t="str">
        <f t="shared" si="120"/>
        <v>06-</v>
      </c>
      <c r="C1626" s="14">
        <v>6</v>
      </c>
      <c r="D1626" s="71" t="str">
        <f>IF(C1626=1,K!$D$1,IF(C1626=2,K!$D$2,IF(C1626=3,K!$D$3,IF(C1626=4,K!$D$4,IF(C1626=5,K!$D$5,IF(C1626=6,K!$D$6,IF(C1626=7,K!$D$7,IF(C1626=8,K!$D$8))))))))</f>
        <v>Kultuurtehnikaprojektid</v>
      </c>
      <c r="E1626" s="12" t="s">
        <v>320</v>
      </c>
      <c r="F1626" s="18" t="str">
        <f>LOOKUP(E1626,K!$A$1:$B$19)</f>
        <v>Luunja vald</v>
      </c>
      <c r="G1626" s="16" t="str">
        <f t="shared" si="121"/>
        <v>MV-622</v>
      </c>
      <c r="H1626" s="12" t="s">
        <v>32</v>
      </c>
      <c r="I1626" s="14">
        <v>622</v>
      </c>
      <c r="J1626" s="1" t="s">
        <v>482</v>
      </c>
      <c r="K1626" s="1"/>
      <c r="L1626" s="91" t="str">
        <f t="shared" si="119"/>
        <v>06</v>
      </c>
    </row>
    <row r="1627" spans="1:16" customFormat="1" ht="12.75" customHeight="1" x14ac:dyDescent="0.2">
      <c r="A1627" s="24" t="str">
        <f t="shared" si="120"/>
        <v>06-</v>
      </c>
      <c r="C1627" s="14">
        <v>6</v>
      </c>
      <c r="D1627" s="71" t="str">
        <f>IF(C1627=1,K!$D$1,IF(C1627=2,K!$D$2,IF(C1627=3,K!$D$3,IF(C1627=4,K!$D$4,IF(C1627=5,K!$D$5,IF(C1627=6,K!$D$6,IF(C1627=7,K!$D$7,IF(C1627=8,K!$D$8))))))))</f>
        <v>Kultuurtehnikaprojektid</v>
      </c>
      <c r="E1627" s="12" t="s">
        <v>320</v>
      </c>
      <c r="F1627" s="18" t="str">
        <f>LOOKUP(E1627,K!$A$1:$B$19)</f>
        <v>Luunja vald</v>
      </c>
      <c r="G1627" s="16" t="str">
        <f t="shared" si="121"/>
        <v>MV-623</v>
      </c>
      <c r="H1627" s="12" t="s">
        <v>32</v>
      </c>
      <c r="I1627" s="14">
        <v>623</v>
      </c>
      <c r="J1627" s="1" t="s">
        <v>483</v>
      </c>
      <c r="K1627" s="1"/>
      <c r="L1627" s="91" t="str">
        <f t="shared" si="119"/>
        <v>06</v>
      </c>
    </row>
    <row r="1628" spans="1:16" customFormat="1" ht="12.75" customHeight="1" x14ac:dyDescent="0.2">
      <c r="A1628" s="24" t="str">
        <f t="shared" si="120"/>
        <v>04-</v>
      </c>
      <c r="C1628" s="14">
        <v>6</v>
      </c>
      <c r="D1628" s="71" t="str">
        <f>IF(C1628=1,K!$D$1,IF(C1628=2,K!$D$2,IF(C1628=3,K!$D$3,IF(C1628=4,K!$D$4,IF(C1628=5,K!$D$5,IF(C1628=6,K!$D$6,IF(C1628=7,K!$D$7,IF(C1628=8,K!$D$8))))))))</f>
        <v>Kultuurtehnikaprojektid</v>
      </c>
      <c r="E1628" s="12" t="s">
        <v>318</v>
      </c>
      <c r="F1628" s="18" t="str">
        <f>LOOKUP(E1628,K!$A$1:$B$19)</f>
        <v>Konguta vald</v>
      </c>
      <c r="G1628" s="16" t="str">
        <f t="shared" si="121"/>
        <v>MV-629</v>
      </c>
      <c r="H1628" s="12" t="s">
        <v>32</v>
      </c>
      <c r="I1628" s="14">
        <v>629</v>
      </c>
      <c r="J1628" s="1" t="s">
        <v>484</v>
      </c>
      <c r="K1628" s="1"/>
      <c r="L1628" s="91" t="str">
        <f t="shared" si="119"/>
        <v>04</v>
      </c>
    </row>
    <row r="1629" spans="1:16" customFormat="1" ht="12.75" customHeight="1" x14ac:dyDescent="0.2">
      <c r="A1629" s="24" t="str">
        <f t="shared" si="120"/>
        <v>06-</v>
      </c>
      <c r="C1629" s="14">
        <v>6</v>
      </c>
      <c r="D1629" s="71" t="str">
        <f>IF(C1629=1,K!$D$1,IF(C1629=2,K!$D$2,IF(C1629=3,K!$D$3,IF(C1629=4,K!$D$4,IF(C1629=5,K!$D$5,IF(C1629=6,K!$D$6,IF(C1629=7,K!$D$7,IF(C1629=8,K!$D$8))))))))</f>
        <v>Kultuurtehnikaprojektid</v>
      </c>
      <c r="E1629" s="12" t="s">
        <v>320</v>
      </c>
      <c r="F1629" s="18" t="str">
        <f>LOOKUP(E1629,K!$A$1:$B$19)</f>
        <v>Luunja vald</v>
      </c>
      <c r="G1629" s="16" t="str">
        <f t="shared" si="121"/>
        <v>MV-632</v>
      </c>
      <c r="H1629" s="12" t="s">
        <v>32</v>
      </c>
      <c r="I1629" s="14">
        <v>632</v>
      </c>
      <c r="J1629" s="1" t="s">
        <v>485</v>
      </c>
      <c r="K1629" s="1"/>
      <c r="L1629" s="91" t="str">
        <f t="shared" si="119"/>
        <v>06</v>
      </c>
    </row>
    <row r="1630" spans="1:16" customFormat="1" ht="12.75" customHeight="1" x14ac:dyDescent="0.2">
      <c r="A1630" s="24" t="str">
        <f t="shared" si="120"/>
        <v>06-</v>
      </c>
      <c r="C1630" s="14">
        <v>6</v>
      </c>
      <c r="D1630" s="71" t="str">
        <f>IF(C1630=1,K!$D$1,IF(C1630=2,K!$D$2,IF(C1630=3,K!$D$3,IF(C1630=4,K!$D$4,IF(C1630=5,K!$D$5,IF(C1630=6,K!$D$6,IF(C1630=7,K!$D$7,IF(C1630=8,K!$D$8))))))))</f>
        <v>Kultuurtehnikaprojektid</v>
      </c>
      <c r="E1630" s="12" t="s">
        <v>320</v>
      </c>
      <c r="F1630" s="18" t="str">
        <f>LOOKUP(E1630,K!$A$1:$B$19)</f>
        <v>Luunja vald</v>
      </c>
      <c r="G1630" s="16" t="str">
        <f t="shared" si="121"/>
        <v>MV-652</v>
      </c>
      <c r="H1630" s="12" t="s">
        <v>32</v>
      </c>
      <c r="I1630" s="14">
        <v>652</v>
      </c>
      <c r="J1630" s="1" t="s">
        <v>486</v>
      </c>
      <c r="K1630" s="1"/>
      <c r="L1630" s="91" t="str">
        <f t="shared" si="119"/>
        <v>06</v>
      </c>
    </row>
    <row r="1631" spans="1:16" customFormat="1" ht="12.75" customHeight="1" x14ac:dyDescent="0.2">
      <c r="A1631" s="24" t="str">
        <f t="shared" si="120"/>
        <v>05-</v>
      </c>
      <c r="C1631" s="14">
        <v>6</v>
      </c>
      <c r="D1631" s="71" t="str">
        <f>IF(C1631=1,K!$D$1,IF(C1631=2,K!$D$2,IF(C1631=3,K!$D$3,IF(C1631=4,K!$D$4,IF(C1631=5,K!$D$5,IF(C1631=6,K!$D$6,IF(C1631=7,K!$D$7,IF(C1631=8,K!$D$8))))))))</f>
        <v>Kultuurtehnikaprojektid</v>
      </c>
      <c r="E1631" s="12" t="s">
        <v>319</v>
      </c>
      <c r="F1631" s="18" t="str">
        <f>LOOKUP(E1631,K!$A$1:$B$19)</f>
        <v xml:space="preserve">Laeva vald </v>
      </c>
      <c r="G1631" s="16" t="str">
        <f t="shared" si="121"/>
        <v>MV-611</v>
      </c>
      <c r="H1631" s="12" t="s">
        <v>32</v>
      </c>
      <c r="I1631" s="14">
        <v>611</v>
      </c>
      <c r="J1631" s="1" t="s">
        <v>487</v>
      </c>
      <c r="K1631" s="1"/>
      <c r="L1631" s="91" t="str">
        <f t="shared" ref="L1631:L1694" si="122">E1631</f>
        <v>05</v>
      </c>
      <c r="P1631" t="s">
        <v>2302</v>
      </c>
    </row>
    <row r="1632" spans="1:16" customFormat="1" ht="12.75" customHeight="1" x14ac:dyDescent="0.2">
      <c r="A1632" s="24" t="str">
        <f t="shared" si="120"/>
        <v>06-</v>
      </c>
      <c r="C1632" s="14">
        <v>6</v>
      </c>
      <c r="D1632" s="71" t="str">
        <f>IF(C1632=1,K!$D$1,IF(C1632=2,K!$D$2,IF(C1632=3,K!$D$3,IF(C1632=4,K!$D$4,IF(C1632=5,K!$D$5,IF(C1632=6,K!$D$6,IF(C1632=7,K!$D$7,IF(C1632=8,K!$D$8))))))))</f>
        <v>Kultuurtehnikaprojektid</v>
      </c>
      <c r="E1632" s="12" t="s">
        <v>320</v>
      </c>
      <c r="F1632" s="18" t="str">
        <f>LOOKUP(E1632,K!$A$1:$B$19)</f>
        <v>Luunja vald</v>
      </c>
      <c r="G1632" s="16" t="str">
        <f t="shared" si="121"/>
        <v>MV-701</v>
      </c>
      <c r="H1632" s="12" t="s">
        <v>32</v>
      </c>
      <c r="I1632" s="14">
        <v>701</v>
      </c>
      <c r="J1632" s="1" t="s">
        <v>488</v>
      </c>
      <c r="K1632" s="1"/>
      <c r="L1632" s="91" t="str">
        <f t="shared" si="122"/>
        <v>06</v>
      </c>
    </row>
    <row r="1633" spans="1:16" customFormat="1" ht="12.75" customHeight="1" x14ac:dyDescent="0.2">
      <c r="A1633" s="24" t="str">
        <f t="shared" si="120"/>
        <v>05-</v>
      </c>
      <c r="C1633" s="14">
        <v>6</v>
      </c>
      <c r="D1633" s="71" t="str">
        <f>IF(C1633=1,K!$D$1,IF(C1633=2,K!$D$2,IF(C1633=3,K!$D$3,IF(C1633=4,K!$D$4,IF(C1633=5,K!$D$5,IF(C1633=6,K!$D$6,IF(C1633=7,K!$D$7,IF(C1633=8,K!$D$8))))))))</f>
        <v>Kultuurtehnikaprojektid</v>
      </c>
      <c r="E1633" s="12" t="s">
        <v>319</v>
      </c>
      <c r="F1633" s="18" t="str">
        <f>LOOKUP(E1633,K!$A$1:$B$19)</f>
        <v xml:space="preserve">Laeva vald </v>
      </c>
      <c r="G1633" s="16" t="str">
        <f t="shared" si="121"/>
        <v>MV-743</v>
      </c>
      <c r="H1633" s="12" t="s">
        <v>32</v>
      </c>
      <c r="I1633" s="14">
        <v>743</v>
      </c>
      <c r="J1633" s="1" t="s">
        <v>489</v>
      </c>
      <c r="K1633" s="1"/>
      <c r="L1633" s="91" t="str">
        <f t="shared" si="122"/>
        <v>05</v>
      </c>
    </row>
    <row r="1634" spans="1:16" customFormat="1" ht="12.75" customHeight="1" x14ac:dyDescent="0.2">
      <c r="A1634" s="24" t="str">
        <f t="shared" si="120"/>
        <v>05-</v>
      </c>
      <c r="C1634" s="14">
        <v>6</v>
      </c>
      <c r="D1634" s="71" t="str">
        <f>IF(C1634=1,K!$D$1,IF(C1634=2,K!$D$2,IF(C1634=3,K!$D$3,IF(C1634=4,K!$D$4,IF(C1634=5,K!$D$5,IF(C1634=6,K!$D$6,IF(C1634=7,K!$D$7,IF(C1634=8,K!$D$8))))))))</f>
        <v>Kultuurtehnikaprojektid</v>
      </c>
      <c r="E1634" s="12" t="s">
        <v>319</v>
      </c>
      <c r="F1634" s="18" t="str">
        <f>LOOKUP(E1634,K!$A$1:$B$19)</f>
        <v xml:space="preserve">Laeva vald </v>
      </c>
      <c r="G1634" s="16" t="str">
        <f t="shared" si="121"/>
        <v>MV-745</v>
      </c>
      <c r="H1634" s="12" t="s">
        <v>32</v>
      </c>
      <c r="I1634" s="14">
        <v>745</v>
      </c>
      <c r="J1634" s="1" t="s">
        <v>490</v>
      </c>
      <c r="K1634" s="1"/>
      <c r="L1634" s="91" t="str">
        <f t="shared" si="122"/>
        <v>05</v>
      </c>
    </row>
    <row r="1635" spans="1:16" customFormat="1" ht="12.75" customHeight="1" x14ac:dyDescent="0.2">
      <c r="A1635" s="24" t="str">
        <f t="shared" si="120"/>
        <v>06-</v>
      </c>
      <c r="C1635" s="14">
        <v>6</v>
      </c>
      <c r="D1635" s="71" t="str">
        <f>IF(C1635=1,K!$D$1,IF(C1635=2,K!$D$2,IF(C1635=3,K!$D$3,IF(C1635=4,K!$D$4,IF(C1635=5,K!$D$5,IF(C1635=6,K!$D$6,IF(C1635=7,K!$D$7,IF(C1635=8,K!$D$8))))))))</f>
        <v>Kultuurtehnikaprojektid</v>
      </c>
      <c r="E1635" s="12" t="s">
        <v>320</v>
      </c>
      <c r="F1635" s="18" t="str">
        <f>LOOKUP(E1635,K!$A$1:$B$19)</f>
        <v>Luunja vald</v>
      </c>
      <c r="G1635" s="16" t="str">
        <f t="shared" si="121"/>
        <v>MV-760</v>
      </c>
      <c r="H1635" s="12" t="s">
        <v>32</v>
      </c>
      <c r="I1635" s="14">
        <v>760</v>
      </c>
      <c r="J1635" s="1" t="s">
        <v>491</v>
      </c>
      <c r="K1635" s="1"/>
      <c r="L1635" s="91" t="str">
        <f t="shared" si="122"/>
        <v>06</v>
      </c>
    </row>
    <row r="1636" spans="1:16" customFormat="1" ht="12.75" customHeight="1" x14ac:dyDescent="0.2">
      <c r="A1636" s="24" t="str">
        <f t="shared" si="120"/>
        <v>05-</v>
      </c>
      <c r="C1636" s="14">
        <v>1</v>
      </c>
      <c r="D1636" s="71" t="str">
        <f>IF(C1636=1,K!$D$1,IF(C1636=2,K!$D$2,IF(C1636=3,K!$D$3,IF(C1636=4,K!$D$4,IF(C1636=5,K!$D$5,IF(C1636=6,K!$D$6,IF(C1636=7,K!$D$7,IF(C1636=8,K!$D$8))))))))</f>
        <v>Maaparandus</v>
      </c>
      <c r="E1636" s="12" t="s">
        <v>319</v>
      </c>
      <c r="F1636" s="18" t="str">
        <f>LOOKUP(E1636,K!$A$1:$B$19)</f>
        <v xml:space="preserve">Laeva vald </v>
      </c>
      <c r="G1636" s="16" t="str">
        <f t="shared" si="121"/>
        <v>MV-782</v>
      </c>
      <c r="H1636" s="12" t="s">
        <v>32</v>
      </c>
      <c r="I1636" s="14">
        <v>782</v>
      </c>
      <c r="J1636" s="1" t="s">
        <v>492</v>
      </c>
      <c r="K1636" s="1"/>
      <c r="L1636" s="91" t="str">
        <f t="shared" si="122"/>
        <v>05</v>
      </c>
    </row>
    <row r="1637" spans="1:16" customFormat="1" ht="12.75" customHeight="1" x14ac:dyDescent="0.2">
      <c r="A1637" s="24" t="str">
        <f t="shared" si="120"/>
        <v>06-</v>
      </c>
      <c r="C1637" s="14">
        <v>3</v>
      </c>
      <c r="D1637" s="71" t="str">
        <f>IF(C1637=1,K!$D$1,IF(C1637=2,K!$D$2,IF(C1637=3,K!$D$3,IF(C1637=4,K!$D$4,IF(C1637=5,K!$D$5,IF(C1637=6,K!$D$6,IF(C1637=7,K!$D$7,IF(C1637=8,K!$D$8))))))))</f>
        <v>Vihmutus</v>
      </c>
      <c r="E1637" s="12" t="s">
        <v>320</v>
      </c>
      <c r="F1637" s="18" t="str">
        <f>LOOKUP(E1637,K!$A$1:$B$19)</f>
        <v>Luunja vald</v>
      </c>
      <c r="G1637" s="16" t="str">
        <f t="shared" si="121"/>
        <v>MV-786</v>
      </c>
      <c r="H1637" s="12" t="s">
        <v>32</v>
      </c>
      <c r="I1637" s="14">
        <v>786</v>
      </c>
      <c r="J1637" s="1" t="s">
        <v>493</v>
      </c>
      <c r="K1637" s="1"/>
      <c r="L1637" s="91" t="str">
        <f t="shared" si="122"/>
        <v>06</v>
      </c>
      <c r="P1637" t="s">
        <v>2338</v>
      </c>
    </row>
    <row r="1638" spans="1:16" customFormat="1" ht="12.75" customHeight="1" x14ac:dyDescent="0.2">
      <c r="A1638" s="24" t="str">
        <f t="shared" si="120"/>
        <v>13-</v>
      </c>
      <c r="C1638" s="14">
        <v>6</v>
      </c>
      <c r="D1638" s="71" t="str">
        <f>IF(C1638=1,K!$D$1,IF(C1638=2,K!$D$2,IF(C1638=3,K!$D$3,IF(C1638=4,K!$D$4,IF(C1638=5,K!$D$5,IF(C1638=6,K!$D$6,IF(C1638=7,K!$D$7,IF(C1638=8,K!$D$8))))))))</f>
        <v>Kultuurtehnikaprojektid</v>
      </c>
      <c r="E1638" s="12" t="s">
        <v>327</v>
      </c>
      <c r="F1638" s="18" t="str">
        <f>LOOKUP(E1638,K!$A$1:$B$19)</f>
        <v>Rannu vald</v>
      </c>
      <c r="G1638" s="16" t="str">
        <f t="shared" si="121"/>
        <v>MV-771</v>
      </c>
      <c r="H1638" s="12" t="s">
        <v>32</v>
      </c>
      <c r="I1638" s="14">
        <v>771</v>
      </c>
      <c r="J1638" s="1" t="s">
        <v>494</v>
      </c>
      <c r="K1638" s="1"/>
      <c r="L1638" s="91" t="str">
        <f t="shared" si="122"/>
        <v>13</v>
      </c>
    </row>
    <row r="1639" spans="1:16" customFormat="1" ht="12.75" customHeight="1" x14ac:dyDescent="0.2">
      <c r="A1639" s="24" t="str">
        <f t="shared" si="120"/>
        <v>07-</v>
      </c>
      <c r="C1639" s="14">
        <v>6</v>
      </c>
      <c r="D1639" s="71" t="str">
        <f>IF(C1639=1,K!$D$1,IF(C1639=2,K!$D$2,IF(C1639=3,K!$D$3,IF(C1639=4,K!$D$4,IF(C1639=5,K!$D$5,IF(C1639=6,K!$D$6,IF(C1639=7,K!$D$7,IF(C1639=8,K!$D$8))))))))</f>
        <v>Kultuurtehnikaprojektid</v>
      </c>
      <c r="E1639" s="12" t="s">
        <v>321</v>
      </c>
      <c r="F1639" s="18" t="str">
        <f>LOOKUP(E1639,K!$A$1:$B$19)</f>
        <v>Meeksi vald</v>
      </c>
      <c r="G1639" s="16" t="str">
        <f t="shared" si="121"/>
        <v>MV-828</v>
      </c>
      <c r="H1639" s="12" t="s">
        <v>32</v>
      </c>
      <c r="I1639" s="14">
        <v>828</v>
      </c>
      <c r="J1639" s="1" t="s">
        <v>495</v>
      </c>
      <c r="K1639" s="1"/>
      <c r="L1639" s="91" t="str">
        <f t="shared" si="122"/>
        <v>07</v>
      </c>
      <c r="P1639" t="s">
        <v>2347</v>
      </c>
    </row>
    <row r="1640" spans="1:16" customFormat="1" ht="12.75" customHeight="1" x14ac:dyDescent="0.2">
      <c r="A1640" s="24" t="str">
        <f t="shared" si="120"/>
        <v>05-</v>
      </c>
      <c r="C1640" s="14">
        <v>6</v>
      </c>
      <c r="D1640" s="71" t="str">
        <f>IF(C1640=1,K!$D$1,IF(C1640=2,K!$D$2,IF(C1640=3,K!$D$3,IF(C1640=4,K!$D$4,IF(C1640=5,K!$D$5,IF(C1640=6,K!$D$6,IF(C1640=7,K!$D$7,IF(C1640=8,K!$D$8))))))))</f>
        <v>Kultuurtehnikaprojektid</v>
      </c>
      <c r="E1640" s="12" t="s">
        <v>319</v>
      </c>
      <c r="F1640" s="18" t="str">
        <f>LOOKUP(E1640,K!$A$1:$B$19)</f>
        <v xml:space="preserve">Laeva vald </v>
      </c>
      <c r="G1640" s="16" t="str">
        <f t="shared" si="121"/>
        <v>MV-896</v>
      </c>
      <c r="H1640" s="12" t="s">
        <v>32</v>
      </c>
      <c r="I1640" s="14">
        <v>896</v>
      </c>
      <c r="J1640" s="1" t="s">
        <v>497</v>
      </c>
      <c r="K1640" s="1"/>
      <c r="L1640" s="91" t="str">
        <f t="shared" si="122"/>
        <v>05</v>
      </c>
    </row>
    <row r="1641" spans="1:16" customFormat="1" ht="12.75" customHeight="1" x14ac:dyDescent="0.2">
      <c r="A1641" s="24" t="str">
        <f t="shared" si="120"/>
        <v>05-</v>
      </c>
      <c r="C1641" s="14">
        <v>6</v>
      </c>
      <c r="D1641" s="71" t="str">
        <f>IF(C1641=1,K!$D$1,IF(C1641=2,K!$D$2,IF(C1641=3,K!$D$3,IF(C1641=4,K!$D$4,IF(C1641=5,K!$D$5,IF(C1641=6,K!$D$6,IF(C1641=7,K!$D$7,IF(C1641=8,K!$D$8))))))))</f>
        <v>Kultuurtehnikaprojektid</v>
      </c>
      <c r="E1641" s="12" t="s">
        <v>319</v>
      </c>
      <c r="F1641" s="18" t="str">
        <f>LOOKUP(E1641,K!$A$1:$B$19)</f>
        <v xml:space="preserve">Laeva vald </v>
      </c>
      <c r="G1641" s="16" t="str">
        <f t="shared" si="121"/>
        <v>MV-897</v>
      </c>
      <c r="H1641" s="12" t="s">
        <v>32</v>
      </c>
      <c r="I1641" s="14">
        <v>897</v>
      </c>
      <c r="J1641" s="1" t="s">
        <v>498</v>
      </c>
      <c r="K1641" s="1"/>
      <c r="L1641" s="91" t="str">
        <f t="shared" si="122"/>
        <v>05</v>
      </c>
    </row>
    <row r="1642" spans="1:16" customFormat="1" ht="12.75" customHeight="1" x14ac:dyDescent="0.2">
      <c r="A1642" s="24" t="str">
        <f t="shared" si="120"/>
        <v>06-</v>
      </c>
      <c r="C1642" s="14">
        <v>6</v>
      </c>
      <c r="D1642" s="71" t="str">
        <f>IF(C1642=1,K!$D$1,IF(C1642=2,K!$D$2,IF(C1642=3,K!$D$3,IF(C1642=4,K!$D$4,IF(C1642=5,K!$D$5,IF(C1642=6,K!$D$6,IF(C1642=7,K!$D$7,IF(C1642=8,K!$D$8))))))))</f>
        <v>Kultuurtehnikaprojektid</v>
      </c>
      <c r="E1642" s="12" t="s">
        <v>320</v>
      </c>
      <c r="F1642" s="18" t="str">
        <f>LOOKUP(E1642,K!$A$1:$B$19)</f>
        <v>Luunja vald</v>
      </c>
      <c r="G1642" s="16" t="str">
        <f t="shared" si="121"/>
        <v>MV-985</v>
      </c>
      <c r="H1642" s="12" t="s">
        <v>32</v>
      </c>
      <c r="I1642" s="14">
        <v>985</v>
      </c>
      <c r="J1642" s="1" t="s">
        <v>499</v>
      </c>
      <c r="K1642" s="1"/>
      <c r="L1642" s="91" t="str">
        <f t="shared" si="122"/>
        <v>06</v>
      </c>
    </row>
    <row r="1643" spans="1:16" customFormat="1" ht="12.75" customHeight="1" x14ac:dyDescent="0.2">
      <c r="A1643" s="24" t="str">
        <f t="shared" si="120"/>
        <v>06-</v>
      </c>
      <c r="C1643" s="14">
        <v>6</v>
      </c>
      <c r="D1643" s="71" t="str">
        <f>IF(C1643=1,K!$D$1,IF(C1643=2,K!$D$2,IF(C1643=3,K!$D$3,IF(C1643=4,K!$D$4,IF(C1643=5,K!$D$5,IF(C1643=6,K!$D$6,IF(C1643=7,K!$D$7,IF(C1643=8,K!$D$8))))))))</f>
        <v>Kultuurtehnikaprojektid</v>
      </c>
      <c r="E1643" s="12" t="s">
        <v>320</v>
      </c>
      <c r="F1643" s="18" t="str">
        <f>LOOKUP(E1643,K!$A$1:$B$19)</f>
        <v>Luunja vald</v>
      </c>
      <c r="G1643" s="16" t="str">
        <f t="shared" si="121"/>
        <v>MV-984</v>
      </c>
      <c r="H1643" s="12" t="s">
        <v>32</v>
      </c>
      <c r="I1643" s="14">
        <v>984</v>
      </c>
      <c r="J1643" s="1" t="s">
        <v>500</v>
      </c>
      <c r="K1643" s="1"/>
      <c r="L1643" s="91" t="str">
        <f t="shared" si="122"/>
        <v>06</v>
      </c>
    </row>
    <row r="1644" spans="1:16" customFormat="1" ht="12.75" customHeight="1" x14ac:dyDescent="0.2">
      <c r="A1644" s="24" t="str">
        <f t="shared" si="120"/>
        <v>05-</v>
      </c>
      <c r="C1644" s="14">
        <v>6</v>
      </c>
      <c r="D1644" s="71" t="str">
        <f>IF(C1644=1,K!$D$1,IF(C1644=2,K!$D$2,IF(C1644=3,K!$D$3,IF(C1644=4,K!$D$4,IF(C1644=5,K!$D$5,IF(C1644=6,K!$D$6,IF(C1644=7,K!$D$7,IF(C1644=8,K!$D$8))))))))</f>
        <v>Kultuurtehnikaprojektid</v>
      </c>
      <c r="E1644" s="12" t="s">
        <v>319</v>
      </c>
      <c r="F1644" s="18" t="str">
        <f>LOOKUP(E1644,K!$A$1:$B$19)</f>
        <v xml:space="preserve">Laeva vald </v>
      </c>
      <c r="G1644" s="16" t="str">
        <f t="shared" si="121"/>
        <v>MV-983</v>
      </c>
      <c r="H1644" s="12" t="s">
        <v>32</v>
      </c>
      <c r="I1644" s="14">
        <v>983</v>
      </c>
      <c r="J1644" s="1" t="s">
        <v>501</v>
      </c>
      <c r="K1644" s="1"/>
      <c r="L1644" s="91" t="str">
        <f t="shared" si="122"/>
        <v>05</v>
      </c>
    </row>
    <row r="1645" spans="1:16" customFormat="1" ht="12.75" customHeight="1" x14ac:dyDescent="0.2">
      <c r="A1645" s="24" t="str">
        <f t="shared" si="120"/>
        <v>05-</v>
      </c>
      <c r="C1645" s="14">
        <v>5</v>
      </c>
      <c r="D1645" s="71" t="str">
        <f>IF(C1645=1,K!$D$1,IF(C1645=2,K!$D$2,IF(C1645=3,K!$D$3,IF(C1645=4,K!$D$4,IF(C1645=5,K!$D$5,IF(C1645=6,K!$D$6,IF(C1645=7,K!$D$7,IF(C1645=8,K!$D$8))))))))</f>
        <v>Muud maap.ehit.projektid</v>
      </c>
      <c r="E1645" s="12" t="s">
        <v>319</v>
      </c>
      <c r="F1645" s="18" t="str">
        <f>LOOKUP(E1645,K!$A$1:$B$19)</f>
        <v xml:space="preserve">Laeva vald </v>
      </c>
      <c r="G1645" s="16" t="str">
        <f t="shared" si="121"/>
        <v>MV-1044</v>
      </c>
      <c r="H1645" s="12" t="s">
        <v>32</v>
      </c>
      <c r="I1645" s="14">
        <v>1044</v>
      </c>
      <c r="J1645" s="1" t="s">
        <v>502</v>
      </c>
      <c r="K1645" s="1"/>
      <c r="L1645" s="91" t="str">
        <f t="shared" si="122"/>
        <v>05</v>
      </c>
    </row>
    <row r="1646" spans="1:16" customFormat="1" ht="12.75" customHeight="1" x14ac:dyDescent="0.2">
      <c r="A1646" s="24" t="str">
        <f t="shared" si="120"/>
        <v>13-</v>
      </c>
      <c r="C1646" s="14">
        <v>4</v>
      </c>
      <c r="D1646" s="71" t="str">
        <f>IF(C1646=1,K!$D$1,IF(C1646=2,K!$D$2,IF(C1646=3,K!$D$3,IF(C1646=4,K!$D$4,IF(C1646=5,K!$D$5,IF(C1646=6,K!$D$6,IF(C1646=7,K!$D$7,IF(C1646=8,K!$D$8))))))))</f>
        <v>Polder</v>
      </c>
      <c r="E1646" s="12" t="s">
        <v>327</v>
      </c>
      <c r="F1646" s="18" t="str">
        <f>LOOKUP(E1646,K!$A$1:$B$19)</f>
        <v>Rannu vald</v>
      </c>
      <c r="G1646" s="16" t="str">
        <f t="shared" si="121"/>
        <v>MV-1130</v>
      </c>
      <c r="H1646" s="12" t="s">
        <v>32</v>
      </c>
      <c r="I1646" s="14">
        <v>1130</v>
      </c>
      <c r="J1646" s="1" t="s">
        <v>503</v>
      </c>
      <c r="K1646" s="160" t="s">
        <v>7917</v>
      </c>
      <c r="L1646" s="91" t="str">
        <f t="shared" si="122"/>
        <v>13</v>
      </c>
    </row>
    <row r="1647" spans="1:16" customFormat="1" ht="12.75" customHeight="1" x14ac:dyDescent="0.2">
      <c r="A1647" s="24" t="str">
        <f t="shared" si="120"/>
        <v>05-</v>
      </c>
      <c r="C1647" s="14">
        <v>6</v>
      </c>
      <c r="D1647" s="71" t="str">
        <f>IF(C1647=1,K!$D$1,IF(C1647=2,K!$D$2,IF(C1647=3,K!$D$3,IF(C1647=4,K!$D$4,IF(C1647=5,K!$D$5,IF(C1647=6,K!$D$6,IF(C1647=7,K!$D$7,IF(C1647=8,K!$D$8))))))))</f>
        <v>Kultuurtehnikaprojektid</v>
      </c>
      <c r="E1647" s="12" t="s">
        <v>319</v>
      </c>
      <c r="F1647" s="18" t="str">
        <f>LOOKUP(E1647,K!$A$1:$B$19)</f>
        <v xml:space="preserve">Laeva vald </v>
      </c>
      <c r="G1647" s="16" t="str">
        <f t="shared" si="121"/>
        <v>MV-1160</v>
      </c>
      <c r="H1647" s="12" t="s">
        <v>32</v>
      </c>
      <c r="I1647" s="14">
        <v>1160</v>
      </c>
      <c r="J1647" s="1" t="s">
        <v>504</v>
      </c>
      <c r="K1647" s="1"/>
      <c r="L1647" s="91" t="str">
        <f t="shared" si="122"/>
        <v>05</v>
      </c>
    </row>
    <row r="1648" spans="1:16" customFormat="1" ht="12.75" customHeight="1" x14ac:dyDescent="0.2">
      <c r="A1648" s="24" t="str">
        <f t="shared" si="120"/>
        <v>13-</v>
      </c>
      <c r="C1648" s="14">
        <v>6</v>
      </c>
      <c r="D1648" s="71" t="str">
        <f>IF(C1648=1,K!$D$1,IF(C1648=2,K!$D$2,IF(C1648=3,K!$D$3,IF(C1648=4,K!$D$4,IF(C1648=5,K!$D$5,IF(C1648=6,K!$D$6,IF(C1648=7,K!$D$7,IF(C1648=8,K!$D$8))))))))</f>
        <v>Kultuurtehnikaprojektid</v>
      </c>
      <c r="E1648" s="12" t="s">
        <v>327</v>
      </c>
      <c r="F1648" s="18" t="str">
        <f>LOOKUP(E1648,K!$A$1:$B$19)</f>
        <v>Rannu vald</v>
      </c>
      <c r="G1648" s="16" t="str">
        <f t="shared" si="121"/>
        <v>MV-1161</v>
      </c>
      <c r="H1648" s="12" t="s">
        <v>32</v>
      </c>
      <c r="I1648" s="14">
        <v>1161</v>
      </c>
      <c r="J1648" s="1" t="s">
        <v>505</v>
      </c>
      <c r="K1648" s="1"/>
      <c r="L1648" s="91" t="str">
        <f t="shared" si="122"/>
        <v>13</v>
      </c>
    </row>
    <row r="1649" spans="1:18" customFormat="1" ht="12.75" customHeight="1" x14ac:dyDescent="0.2">
      <c r="A1649" s="24" t="str">
        <f t="shared" si="120"/>
        <v>05-</v>
      </c>
      <c r="C1649" s="14">
        <v>6</v>
      </c>
      <c r="D1649" s="71" t="str">
        <f>IF(C1649=1,K!$D$1,IF(C1649=2,K!$D$2,IF(C1649=3,K!$D$3,IF(C1649=4,K!$D$4,IF(C1649=5,K!$D$5,IF(C1649=6,K!$D$6,IF(C1649=7,K!$D$7,IF(C1649=8,K!$D$8))))))))</f>
        <v>Kultuurtehnikaprojektid</v>
      </c>
      <c r="E1649" s="12" t="s">
        <v>319</v>
      </c>
      <c r="F1649" s="18" t="str">
        <f>LOOKUP(E1649,K!$A$1:$B$19)</f>
        <v xml:space="preserve">Laeva vald </v>
      </c>
      <c r="G1649" s="16" t="str">
        <f t="shared" si="121"/>
        <v>MV-1201</v>
      </c>
      <c r="H1649" s="12" t="s">
        <v>32</v>
      </c>
      <c r="I1649" s="14">
        <v>1201</v>
      </c>
      <c r="J1649" s="1" t="s">
        <v>506</v>
      </c>
      <c r="K1649" s="1"/>
      <c r="L1649" s="91" t="str">
        <f t="shared" si="122"/>
        <v>05</v>
      </c>
    </row>
    <row r="1650" spans="1:18" customFormat="1" ht="12.75" customHeight="1" x14ac:dyDescent="0.2">
      <c r="A1650" s="24" t="str">
        <f t="shared" si="120"/>
        <v>13-</v>
      </c>
      <c r="C1650" s="14">
        <v>6</v>
      </c>
      <c r="D1650" s="71" t="str">
        <f>IF(C1650=1,K!$D$1,IF(C1650=2,K!$D$2,IF(C1650=3,K!$D$3,IF(C1650=4,K!$D$4,IF(C1650=5,K!$D$5,IF(C1650=6,K!$D$6,IF(C1650=7,K!$D$7,IF(C1650=8,K!$D$8))))))))</f>
        <v>Kultuurtehnikaprojektid</v>
      </c>
      <c r="E1650" s="12" t="s">
        <v>327</v>
      </c>
      <c r="F1650" s="18" t="str">
        <f>LOOKUP(E1650,K!$A$1:$B$19)</f>
        <v>Rannu vald</v>
      </c>
      <c r="G1650" s="16" t="str">
        <f t="shared" si="121"/>
        <v>MV-1196</v>
      </c>
      <c r="H1650" s="12" t="s">
        <v>32</v>
      </c>
      <c r="I1650" s="14">
        <v>1196</v>
      </c>
      <c r="J1650" s="1" t="s">
        <v>507</v>
      </c>
      <c r="K1650" s="1"/>
      <c r="L1650" s="91" t="str">
        <f t="shared" si="122"/>
        <v>13</v>
      </c>
    </row>
    <row r="1651" spans="1:18" customFormat="1" ht="12.75" customHeight="1" x14ac:dyDescent="0.2">
      <c r="A1651" s="24" t="str">
        <f t="shared" si="120"/>
        <v>06-</v>
      </c>
      <c r="C1651" s="14">
        <v>6</v>
      </c>
      <c r="D1651" s="71" t="str">
        <f>IF(C1651=1,K!$D$1,IF(C1651=2,K!$D$2,IF(C1651=3,K!$D$3,IF(C1651=4,K!$D$4,IF(C1651=5,K!$D$5,IF(C1651=6,K!$D$6,IF(C1651=7,K!$D$7,IF(C1651=8,K!$D$8))))))))</f>
        <v>Kultuurtehnikaprojektid</v>
      </c>
      <c r="E1651" s="12" t="s">
        <v>320</v>
      </c>
      <c r="F1651" s="18" t="str">
        <f>LOOKUP(E1651,K!$A$1:$B$19)</f>
        <v>Luunja vald</v>
      </c>
      <c r="G1651" s="16" t="str">
        <f t="shared" si="121"/>
        <v>MV-1184</v>
      </c>
      <c r="H1651" s="12" t="s">
        <v>32</v>
      </c>
      <c r="I1651" s="14">
        <v>1184</v>
      </c>
      <c r="J1651" s="1" t="s">
        <v>508</v>
      </c>
      <c r="K1651" s="1"/>
      <c r="L1651" s="91" t="str">
        <f t="shared" si="122"/>
        <v>06</v>
      </c>
    </row>
    <row r="1652" spans="1:18" customFormat="1" ht="12.75" customHeight="1" x14ac:dyDescent="0.2">
      <c r="A1652" s="24" t="str">
        <f t="shared" si="120"/>
        <v>05-</v>
      </c>
      <c r="C1652" s="14">
        <v>6</v>
      </c>
      <c r="D1652" s="71" t="str">
        <f>IF(C1652=1,K!$D$1,IF(C1652=2,K!$D$2,IF(C1652=3,K!$D$3,IF(C1652=4,K!$D$4,IF(C1652=5,K!$D$5,IF(C1652=6,K!$D$6,IF(C1652=7,K!$D$7,IF(C1652=8,K!$D$8))))))))</f>
        <v>Kultuurtehnikaprojektid</v>
      </c>
      <c r="E1652" s="12" t="s">
        <v>319</v>
      </c>
      <c r="F1652" s="18" t="str">
        <f>LOOKUP(E1652,K!$A$1:$B$19)</f>
        <v xml:space="preserve">Laeva vald </v>
      </c>
      <c r="G1652" s="16" t="str">
        <f t="shared" si="121"/>
        <v>MV-1172</v>
      </c>
      <c r="H1652" s="12" t="s">
        <v>32</v>
      </c>
      <c r="I1652" s="14">
        <v>1172</v>
      </c>
      <c r="J1652" s="1" t="s">
        <v>509</v>
      </c>
      <c r="K1652" s="1"/>
      <c r="L1652" s="91" t="str">
        <f t="shared" si="122"/>
        <v>05</v>
      </c>
      <c r="P1652" t="s">
        <v>2454</v>
      </c>
    </row>
    <row r="1653" spans="1:18" customFormat="1" ht="12.75" customHeight="1" x14ac:dyDescent="0.2">
      <c r="A1653" s="24" t="str">
        <f t="shared" si="120"/>
        <v>05-</v>
      </c>
      <c r="C1653" s="14">
        <v>6</v>
      </c>
      <c r="D1653" s="71" t="str">
        <f>IF(C1653=1,K!$D$1,IF(C1653=2,K!$D$2,IF(C1653=3,K!$D$3,IF(C1653=4,K!$D$4,IF(C1653=5,K!$D$5,IF(C1653=6,K!$D$6,IF(C1653=7,K!$D$7,IF(C1653=8,K!$D$8))))))))</f>
        <v>Kultuurtehnikaprojektid</v>
      </c>
      <c r="E1653" s="12" t="s">
        <v>319</v>
      </c>
      <c r="F1653" s="18" t="str">
        <f>LOOKUP(E1653,K!$A$1:$B$19)</f>
        <v xml:space="preserve">Laeva vald </v>
      </c>
      <c r="G1653" s="16" t="str">
        <f t="shared" si="121"/>
        <v>MV-1211</v>
      </c>
      <c r="H1653" s="12" t="s">
        <v>32</v>
      </c>
      <c r="I1653" s="14">
        <v>1211</v>
      </c>
      <c r="J1653" s="1" t="s">
        <v>510</v>
      </c>
      <c r="K1653" s="1"/>
      <c r="L1653" s="91" t="str">
        <f t="shared" si="122"/>
        <v>05</v>
      </c>
    </row>
    <row r="1654" spans="1:18" customFormat="1" ht="12.75" customHeight="1" x14ac:dyDescent="0.2">
      <c r="A1654" s="24" t="str">
        <f t="shared" si="120"/>
        <v>13-</v>
      </c>
      <c r="C1654" s="14">
        <v>6</v>
      </c>
      <c r="D1654" s="71" t="str">
        <f>IF(C1654=1,K!$D$1,IF(C1654=2,K!$D$2,IF(C1654=3,K!$D$3,IF(C1654=4,K!$D$4,IF(C1654=5,K!$D$5,IF(C1654=6,K!$D$6,IF(C1654=7,K!$D$7,IF(C1654=8,K!$D$8))))))))</f>
        <v>Kultuurtehnikaprojektid</v>
      </c>
      <c r="E1654" s="12" t="s">
        <v>327</v>
      </c>
      <c r="F1654" s="18" t="str">
        <f>LOOKUP(E1654,K!$A$1:$B$19)</f>
        <v>Rannu vald</v>
      </c>
      <c r="G1654" s="16" t="str">
        <f t="shared" si="121"/>
        <v>MV-1217</v>
      </c>
      <c r="H1654" s="12" t="s">
        <v>32</v>
      </c>
      <c r="I1654" s="14">
        <v>1217</v>
      </c>
      <c r="J1654" s="1" t="s">
        <v>511</v>
      </c>
      <c r="K1654" s="1"/>
      <c r="L1654" s="91" t="str">
        <f t="shared" si="122"/>
        <v>13</v>
      </c>
    </row>
    <row r="1655" spans="1:18" customFormat="1" ht="12.75" customHeight="1" x14ac:dyDescent="0.2">
      <c r="A1655" s="24" t="str">
        <f t="shared" si="120"/>
        <v>13-</v>
      </c>
      <c r="C1655" s="14">
        <v>1</v>
      </c>
      <c r="D1655" s="71" t="str">
        <f>IF(C1655=1,K!$D$1,IF(C1655=2,K!$D$2,IF(C1655=3,K!$D$3,IF(C1655=4,K!$D$4,IF(C1655=5,K!$D$5,IF(C1655=6,K!$D$6,IF(C1655=7,K!$D$7,IF(C1655=8,K!$D$8))))))))</f>
        <v>Maaparandus</v>
      </c>
      <c r="E1655" s="12" t="s">
        <v>327</v>
      </c>
      <c r="F1655" s="18" t="str">
        <f>LOOKUP(E1655,K!$A$1:$B$19)</f>
        <v>Rannu vald</v>
      </c>
      <c r="G1655" s="16" t="str">
        <f t="shared" si="121"/>
        <v>MV-1224</v>
      </c>
      <c r="H1655" s="12" t="s">
        <v>32</v>
      </c>
      <c r="I1655" s="14">
        <v>1224</v>
      </c>
      <c r="J1655" s="1" t="s">
        <v>74</v>
      </c>
      <c r="K1655" s="1"/>
      <c r="L1655" s="91" t="str">
        <f t="shared" si="122"/>
        <v>13</v>
      </c>
    </row>
    <row r="1656" spans="1:18" customFormat="1" ht="12.75" customHeight="1" x14ac:dyDescent="0.2">
      <c r="A1656" s="24" t="str">
        <f t="shared" si="120"/>
        <v>05-</v>
      </c>
      <c r="C1656" s="14">
        <v>2</v>
      </c>
      <c r="D1656" s="71" t="str">
        <f>IF(C1656=1,K!$D$1,IF(C1656=2,K!$D$2,IF(C1656=3,K!$D$3,IF(C1656=4,K!$D$4,IF(C1656=5,K!$D$5,IF(C1656=6,K!$D$6,IF(C1656=7,K!$D$7,IF(C1656=8,K!$D$8))))))))</f>
        <v xml:space="preserve">Maaparanduse rek </v>
      </c>
      <c r="E1656" s="12" t="s">
        <v>319</v>
      </c>
      <c r="F1656" s="18" t="str">
        <f>LOOKUP(E1656,K!$A$1:$B$19)</f>
        <v xml:space="preserve">Laeva vald </v>
      </c>
      <c r="G1656" s="16" t="str">
        <f t="shared" si="121"/>
        <v>MV-1239</v>
      </c>
      <c r="H1656" s="12" t="s">
        <v>32</v>
      </c>
      <c r="I1656" s="14">
        <v>1239</v>
      </c>
      <c r="J1656" s="1" t="s">
        <v>75</v>
      </c>
      <c r="K1656" s="1"/>
      <c r="L1656" s="91" t="str">
        <f t="shared" si="122"/>
        <v>05</v>
      </c>
    </row>
    <row r="1657" spans="1:18" customFormat="1" ht="12.75" customHeight="1" x14ac:dyDescent="0.2">
      <c r="A1657" s="24" t="str">
        <f t="shared" si="120"/>
        <v>13-</v>
      </c>
      <c r="C1657" s="14">
        <v>6</v>
      </c>
      <c r="D1657" s="71" t="str">
        <f>IF(C1657=1,K!$D$1,IF(C1657=2,K!$D$2,IF(C1657=3,K!$D$3,IF(C1657=4,K!$D$4,IF(C1657=5,K!$D$5,IF(C1657=6,K!$D$6,IF(C1657=7,K!$D$7,IF(C1657=8,K!$D$8))))))))</f>
        <v>Kultuurtehnikaprojektid</v>
      </c>
      <c r="E1657" s="12" t="s">
        <v>327</v>
      </c>
      <c r="F1657" s="18" t="str">
        <f>LOOKUP(E1657,K!$A$1:$B$19)</f>
        <v>Rannu vald</v>
      </c>
      <c r="G1657" s="16" t="str">
        <f t="shared" si="121"/>
        <v>MV-1275</v>
      </c>
      <c r="H1657" s="12" t="s">
        <v>32</v>
      </c>
      <c r="I1657" s="14">
        <v>1275</v>
      </c>
      <c r="J1657" s="1" t="s">
        <v>76</v>
      </c>
      <c r="K1657" s="1"/>
      <c r="L1657" s="91" t="str">
        <f t="shared" si="122"/>
        <v>13</v>
      </c>
    </row>
    <row r="1658" spans="1:18" customFormat="1" ht="12.75" customHeight="1" x14ac:dyDescent="0.2">
      <c r="A1658" s="24" t="str">
        <f t="shared" si="120"/>
        <v>13-</v>
      </c>
      <c r="C1658" s="14">
        <v>5</v>
      </c>
      <c r="D1658" s="71" t="str">
        <f>IF(C1658=1,K!$D$1,IF(C1658=2,K!$D$2,IF(C1658=3,K!$D$3,IF(C1658=4,K!$D$4,IF(C1658=5,K!$D$5,IF(C1658=6,K!$D$6,IF(C1658=7,K!$D$7,IF(C1658=8,K!$D$8))))))))</f>
        <v>Muud maap.ehit.projektid</v>
      </c>
      <c r="E1658" s="12" t="s">
        <v>327</v>
      </c>
      <c r="F1658" s="18" t="str">
        <f>LOOKUP(E1658,K!$A$1:$B$19)</f>
        <v>Rannu vald</v>
      </c>
      <c r="G1658" s="16" t="str">
        <f t="shared" si="121"/>
        <v>MV-1278</v>
      </c>
      <c r="H1658" s="12" t="s">
        <v>32</v>
      </c>
      <c r="I1658" s="14">
        <v>1278</v>
      </c>
      <c r="J1658" s="1" t="s">
        <v>77</v>
      </c>
      <c r="K1658" s="1"/>
      <c r="L1658" s="91" t="str">
        <f t="shared" si="122"/>
        <v>13</v>
      </c>
    </row>
    <row r="1659" spans="1:18" customFormat="1" x14ac:dyDescent="0.2">
      <c r="A1659" s="24" t="str">
        <f t="shared" si="120"/>
        <v>13-</v>
      </c>
      <c r="C1659" s="14">
        <v>6</v>
      </c>
      <c r="D1659" s="71" t="str">
        <f>IF(C1659=1,K!$D$1,IF(C1659=2,K!$D$2,IF(C1659=3,K!$D$3,IF(C1659=4,K!$D$4,IF(C1659=5,K!$D$5,IF(C1659=6,K!$D$6,IF(C1659=7,K!$D$7,IF(C1659=8,K!$D$8))))))))</f>
        <v>Kultuurtehnikaprojektid</v>
      </c>
      <c r="E1659" s="12" t="s">
        <v>327</v>
      </c>
      <c r="F1659" s="18" t="str">
        <f>LOOKUP(E1659,K!$A$1:$B$19)</f>
        <v>Rannu vald</v>
      </c>
      <c r="G1659" s="16" t="str">
        <f t="shared" si="121"/>
        <v>MV-1298</v>
      </c>
      <c r="H1659" s="12" t="s">
        <v>32</v>
      </c>
      <c r="I1659" s="14">
        <v>1298</v>
      </c>
      <c r="J1659" s="1" t="s">
        <v>78</v>
      </c>
      <c r="K1659" s="1"/>
      <c r="L1659" s="91" t="str">
        <f t="shared" si="122"/>
        <v>13</v>
      </c>
      <c r="R1659" s="94"/>
    </row>
    <row r="1660" spans="1:18" customFormat="1" ht="12.75" customHeight="1" x14ac:dyDescent="0.2">
      <c r="A1660" s="24" t="str">
        <f t="shared" si="120"/>
        <v>13-</v>
      </c>
      <c r="C1660" s="14">
        <v>6</v>
      </c>
      <c r="D1660" s="71" t="str">
        <f>IF(C1660=1,K!$D$1,IF(C1660=2,K!$D$2,IF(C1660=3,K!$D$3,IF(C1660=4,K!$D$4,IF(C1660=5,K!$D$5,IF(C1660=6,K!$D$6,IF(C1660=7,K!$D$7,IF(C1660=8,K!$D$8))))))))</f>
        <v>Kultuurtehnikaprojektid</v>
      </c>
      <c r="E1660" s="12" t="s">
        <v>327</v>
      </c>
      <c r="F1660" s="18" t="str">
        <f>LOOKUP(E1660,K!$A$1:$B$19)</f>
        <v>Rannu vald</v>
      </c>
      <c r="G1660" s="16" t="str">
        <f t="shared" si="121"/>
        <v>MV-1306</v>
      </c>
      <c r="H1660" s="12" t="s">
        <v>32</v>
      </c>
      <c r="I1660" s="14">
        <v>1306</v>
      </c>
      <c r="J1660" s="1" t="s">
        <v>79</v>
      </c>
      <c r="K1660" s="1"/>
      <c r="L1660" s="91" t="str">
        <f t="shared" si="122"/>
        <v>13</v>
      </c>
    </row>
    <row r="1661" spans="1:18" customFormat="1" ht="12.75" customHeight="1" x14ac:dyDescent="0.2">
      <c r="A1661" s="24" t="str">
        <f t="shared" si="120"/>
        <v>13-</v>
      </c>
      <c r="C1661" s="14">
        <v>2</v>
      </c>
      <c r="D1661" s="71" t="str">
        <f>IF(C1661=1,K!$D$1,IF(C1661=2,K!$D$2,IF(C1661=3,K!$D$3,IF(C1661=4,K!$D$4,IF(C1661=5,K!$D$5,IF(C1661=6,K!$D$6,IF(C1661=7,K!$D$7,IF(C1661=8,K!$D$8))))))))</f>
        <v xml:space="preserve">Maaparanduse rek </v>
      </c>
      <c r="E1661" s="12" t="s">
        <v>327</v>
      </c>
      <c r="F1661" s="18" t="str">
        <f>LOOKUP(E1661,K!$A$1:$B$19)</f>
        <v>Rannu vald</v>
      </c>
      <c r="G1661" s="16" t="str">
        <f t="shared" si="121"/>
        <v>MV-1322</v>
      </c>
      <c r="H1661" s="12" t="s">
        <v>32</v>
      </c>
      <c r="I1661" s="14">
        <v>1322</v>
      </c>
      <c r="J1661" s="1" t="s">
        <v>80</v>
      </c>
      <c r="K1661" s="1"/>
      <c r="L1661" s="91" t="str">
        <f t="shared" si="122"/>
        <v>13</v>
      </c>
    </row>
    <row r="1662" spans="1:18" customFormat="1" ht="12.75" customHeight="1" x14ac:dyDescent="0.2">
      <c r="A1662" s="24" t="str">
        <f t="shared" si="120"/>
        <v>13-</v>
      </c>
      <c r="C1662" s="14">
        <v>6</v>
      </c>
      <c r="D1662" s="71" t="str">
        <f>IF(C1662=1,K!$D$1,IF(C1662=2,K!$D$2,IF(C1662=3,K!$D$3,IF(C1662=4,K!$D$4,IF(C1662=5,K!$D$5,IF(C1662=6,K!$D$6,IF(C1662=7,K!$D$7,IF(C1662=8,K!$D$8))))))))</f>
        <v>Kultuurtehnikaprojektid</v>
      </c>
      <c r="E1662" s="12" t="s">
        <v>327</v>
      </c>
      <c r="F1662" s="18" t="str">
        <f>LOOKUP(E1662,K!$A$1:$B$19)</f>
        <v>Rannu vald</v>
      </c>
      <c r="G1662" s="16" t="str">
        <f t="shared" si="121"/>
        <v>MV-1317</v>
      </c>
      <c r="H1662" s="12" t="s">
        <v>32</v>
      </c>
      <c r="I1662" s="14">
        <v>1317</v>
      </c>
      <c r="J1662" s="1" t="s">
        <v>81</v>
      </c>
      <c r="K1662" s="1"/>
      <c r="L1662" s="91" t="str">
        <f t="shared" si="122"/>
        <v>13</v>
      </c>
    </row>
    <row r="1663" spans="1:18" customFormat="1" ht="12.75" customHeight="1" x14ac:dyDescent="0.2">
      <c r="A1663" s="24" t="str">
        <f t="shared" si="120"/>
        <v>13-</v>
      </c>
      <c r="C1663" s="14">
        <v>2</v>
      </c>
      <c r="D1663" s="71" t="str">
        <f>IF(C1663=1,K!$D$1,IF(C1663=2,K!$D$2,IF(C1663=3,K!$D$3,IF(C1663=4,K!$D$4,IF(C1663=5,K!$D$5,IF(C1663=6,K!$D$6,IF(C1663=7,K!$D$7,IF(C1663=8,K!$D$8))))))))</f>
        <v xml:space="preserve">Maaparanduse rek </v>
      </c>
      <c r="E1663" s="12" t="s">
        <v>327</v>
      </c>
      <c r="F1663" s="18" t="str">
        <f>LOOKUP(E1663,K!$A$1:$B$19)</f>
        <v>Rannu vald</v>
      </c>
      <c r="G1663" s="16" t="str">
        <f t="shared" si="121"/>
        <v>MV-1328</v>
      </c>
      <c r="H1663" s="12" t="s">
        <v>32</v>
      </c>
      <c r="I1663" s="14">
        <v>1328</v>
      </c>
      <c r="J1663" s="1" t="s">
        <v>82</v>
      </c>
      <c r="K1663" s="1"/>
      <c r="L1663" s="91" t="str">
        <f t="shared" si="122"/>
        <v>13</v>
      </c>
    </row>
    <row r="1664" spans="1:18" customFormat="1" ht="12.75" customHeight="1" x14ac:dyDescent="0.2">
      <c r="A1664" s="24" t="str">
        <f t="shared" si="120"/>
        <v>06-</v>
      </c>
      <c r="C1664" s="14">
        <v>6</v>
      </c>
      <c r="D1664" s="71" t="str">
        <f>IF(C1664=1,K!$D$1,IF(C1664=2,K!$D$2,IF(C1664=3,K!$D$3,IF(C1664=4,K!$D$4,IF(C1664=5,K!$D$5,IF(C1664=6,K!$D$6,IF(C1664=7,K!$D$7,IF(C1664=8,K!$D$8))))))))</f>
        <v>Kultuurtehnikaprojektid</v>
      </c>
      <c r="E1664" s="12" t="s">
        <v>320</v>
      </c>
      <c r="F1664" s="18" t="str">
        <f>LOOKUP(E1664,K!$A$1:$B$19)</f>
        <v>Luunja vald</v>
      </c>
      <c r="G1664" s="16" t="str">
        <f t="shared" si="121"/>
        <v>MV-1343</v>
      </c>
      <c r="H1664" s="12" t="s">
        <v>32</v>
      </c>
      <c r="I1664" s="14">
        <v>1343</v>
      </c>
      <c r="J1664" s="1" t="s">
        <v>83</v>
      </c>
      <c r="K1664" s="1"/>
      <c r="L1664" s="91" t="str">
        <f t="shared" si="122"/>
        <v>06</v>
      </c>
    </row>
    <row r="1665" spans="1:12" customFormat="1" ht="25.5" customHeight="1" x14ac:dyDescent="0.2">
      <c r="A1665" s="24" t="str">
        <f t="shared" si="120"/>
        <v>06-</v>
      </c>
      <c r="C1665" s="14">
        <v>6</v>
      </c>
      <c r="D1665" s="71" t="str">
        <f>IF(C1665=1,K!$D$1,IF(C1665=2,K!$D$2,IF(C1665=3,K!$D$3,IF(C1665=4,K!$D$4,IF(C1665=5,K!$D$5,IF(C1665=6,K!$D$6,IF(C1665=7,K!$D$7,IF(C1665=8,K!$D$8))))))))</f>
        <v>Kultuurtehnikaprojektid</v>
      </c>
      <c r="E1665" s="12" t="s">
        <v>320</v>
      </c>
      <c r="F1665" s="18" t="str">
        <f>LOOKUP(E1665,K!$A$1:$B$19)</f>
        <v>Luunja vald</v>
      </c>
      <c r="G1665" s="16" t="str">
        <f t="shared" si="121"/>
        <v>MV-1346</v>
      </c>
      <c r="H1665" s="12" t="s">
        <v>32</v>
      </c>
      <c r="I1665" s="14">
        <v>1346</v>
      </c>
      <c r="J1665" s="1" t="s">
        <v>84</v>
      </c>
      <c r="K1665" s="1"/>
      <c r="L1665" s="91" t="str">
        <f t="shared" si="122"/>
        <v>06</v>
      </c>
    </row>
    <row r="1666" spans="1:12" customFormat="1" ht="12.75" customHeight="1" x14ac:dyDescent="0.2">
      <c r="A1666" s="24" t="str">
        <f t="shared" si="120"/>
        <v>13-</v>
      </c>
      <c r="C1666" s="14">
        <v>6</v>
      </c>
      <c r="D1666" s="71" t="str">
        <f>IF(C1666=1,K!$D$1,IF(C1666=2,K!$D$2,IF(C1666=3,K!$D$3,IF(C1666=4,K!$D$4,IF(C1666=5,K!$D$5,IF(C1666=6,K!$D$6,IF(C1666=7,K!$D$7,IF(C1666=8,K!$D$8))))))))</f>
        <v>Kultuurtehnikaprojektid</v>
      </c>
      <c r="E1666" s="12" t="s">
        <v>327</v>
      </c>
      <c r="F1666" s="18" t="str">
        <f>LOOKUP(E1666,K!$A$1:$B$19)</f>
        <v>Rannu vald</v>
      </c>
      <c r="G1666" s="16" t="str">
        <f t="shared" si="121"/>
        <v>MV-1362</v>
      </c>
      <c r="H1666" s="12" t="s">
        <v>32</v>
      </c>
      <c r="I1666" s="14">
        <v>1362</v>
      </c>
      <c r="J1666" s="1" t="s">
        <v>85</v>
      </c>
      <c r="K1666" s="1"/>
      <c r="L1666" s="91" t="str">
        <f t="shared" si="122"/>
        <v>13</v>
      </c>
    </row>
    <row r="1667" spans="1:12" customFormat="1" ht="12.75" customHeight="1" x14ac:dyDescent="0.2">
      <c r="A1667" s="24" t="str">
        <f t="shared" si="120"/>
        <v>13-</v>
      </c>
      <c r="C1667" s="14">
        <v>6</v>
      </c>
      <c r="D1667" s="71" t="str">
        <f>IF(C1667=1,K!$D$1,IF(C1667=2,K!$D$2,IF(C1667=3,K!$D$3,IF(C1667=4,K!$D$4,IF(C1667=5,K!$D$5,IF(C1667=6,K!$D$6,IF(C1667=7,K!$D$7,IF(C1667=8,K!$D$8))))))))</f>
        <v>Kultuurtehnikaprojektid</v>
      </c>
      <c r="E1667" s="12" t="s">
        <v>327</v>
      </c>
      <c r="F1667" s="18" t="str">
        <f>LOOKUP(E1667,K!$A$1:$B$19)</f>
        <v>Rannu vald</v>
      </c>
      <c r="G1667" s="16" t="str">
        <f t="shared" si="121"/>
        <v>MV-1363</v>
      </c>
      <c r="H1667" s="12" t="s">
        <v>32</v>
      </c>
      <c r="I1667" s="14">
        <v>1363</v>
      </c>
      <c r="J1667" s="1" t="s">
        <v>86</v>
      </c>
      <c r="K1667" s="1"/>
      <c r="L1667" s="91" t="str">
        <f t="shared" si="122"/>
        <v>13</v>
      </c>
    </row>
    <row r="1668" spans="1:12" customFormat="1" ht="12.75" customHeight="1" x14ac:dyDescent="0.2">
      <c r="A1668" s="24" t="str">
        <f t="shared" si="120"/>
        <v>06-</v>
      </c>
      <c r="C1668" s="14">
        <v>6</v>
      </c>
      <c r="D1668" s="71" t="str">
        <f>IF(C1668=1,K!$D$1,IF(C1668=2,K!$D$2,IF(C1668=3,K!$D$3,IF(C1668=4,K!$D$4,IF(C1668=5,K!$D$5,IF(C1668=6,K!$D$6,IF(C1668=7,K!$D$7,IF(C1668=8,K!$D$8))))))))</f>
        <v>Kultuurtehnikaprojektid</v>
      </c>
      <c r="E1668" s="12" t="s">
        <v>320</v>
      </c>
      <c r="F1668" s="18" t="str">
        <f>LOOKUP(E1668,K!$A$1:$B$19)</f>
        <v>Luunja vald</v>
      </c>
      <c r="G1668" s="16" t="str">
        <f t="shared" si="121"/>
        <v>MV-1403</v>
      </c>
      <c r="H1668" s="12" t="s">
        <v>32</v>
      </c>
      <c r="I1668" s="14">
        <v>1403</v>
      </c>
      <c r="J1668" s="1" t="s">
        <v>87</v>
      </c>
      <c r="K1668" s="1"/>
      <c r="L1668" s="91" t="str">
        <f t="shared" si="122"/>
        <v>06</v>
      </c>
    </row>
    <row r="1669" spans="1:12" customFormat="1" ht="25.5" customHeight="1" x14ac:dyDescent="0.2">
      <c r="A1669" s="24" t="str">
        <f t="shared" si="120"/>
        <v>13-</v>
      </c>
      <c r="C1669" s="14">
        <v>2</v>
      </c>
      <c r="D1669" s="71" t="str">
        <f>IF(C1669=1,K!$D$1,IF(C1669=2,K!$D$2,IF(C1669=3,K!$D$3,IF(C1669=4,K!$D$4,IF(C1669=5,K!$D$5,IF(C1669=6,K!$D$6,IF(C1669=7,K!$D$7,IF(C1669=8,K!$D$8))))))))</f>
        <v xml:space="preserve">Maaparanduse rek </v>
      </c>
      <c r="E1669" s="12" t="s">
        <v>327</v>
      </c>
      <c r="F1669" s="18" t="str">
        <f>LOOKUP(E1669,K!$A$1:$B$19)</f>
        <v>Rannu vald</v>
      </c>
      <c r="G1669" s="16" t="str">
        <f t="shared" si="121"/>
        <v>MV-1392</v>
      </c>
      <c r="H1669" s="12" t="s">
        <v>32</v>
      </c>
      <c r="I1669" s="14">
        <v>1392</v>
      </c>
      <c r="J1669" s="1" t="s">
        <v>88</v>
      </c>
      <c r="K1669" s="1"/>
      <c r="L1669" s="91" t="str">
        <f t="shared" si="122"/>
        <v>13</v>
      </c>
    </row>
    <row r="1670" spans="1:12" customFormat="1" ht="25.5" customHeight="1" x14ac:dyDescent="0.2">
      <c r="A1670" s="24" t="str">
        <f t="shared" si="120"/>
        <v>13-</v>
      </c>
      <c r="C1670" s="14">
        <v>6</v>
      </c>
      <c r="D1670" s="71" t="str">
        <f>IF(C1670=1,K!$D$1,IF(C1670=2,K!$D$2,IF(C1670=3,K!$D$3,IF(C1670=4,K!$D$4,IF(C1670=5,K!$D$5,IF(C1670=6,K!$D$6,IF(C1670=7,K!$D$7,IF(C1670=8,K!$D$8))))))))</f>
        <v>Kultuurtehnikaprojektid</v>
      </c>
      <c r="E1670" s="12" t="s">
        <v>327</v>
      </c>
      <c r="F1670" s="18" t="str">
        <f>LOOKUP(E1670,K!$A$1:$B$19)</f>
        <v>Rannu vald</v>
      </c>
      <c r="G1670" s="16" t="str">
        <f t="shared" si="121"/>
        <v>MV-1453</v>
      </c>
      <c r="H1670" s="12" t="s">
        <v>32</v>
      </c>
      <c r="I1670" s="14">
        <v>1453</v>
      </c>
      <c r="J1670" s="1" t="s">
        <v>89</v>
      </c>
      <c r="K1670" s="1"/>
      <c r="L1670" s="91" t="str">
        <f t="shared" si="122"/>
        <v>13</v>
      </c>
    </row>
    <row r="1671" spans="1:12" customFormat="1" ht="12.75" customHeight="1" x14ac:dyDescent="0.2">
      <c r="A1671" s="24" t="str">
        <f t="shared" si="120"/>
        <v>05-</v>
      </c>
      <c r="C1671" s="14">
        <v>6</v>
      </c>
      <c r="D1671" s="71" t="str">
        <f>IF(C1671=1,K!$D$1,IF(C1671=2,K!$D$2,IF(C1671=3,K!$D$3,IF(C1671=4,K!$D$4,IF(C1671=5,K!$D$5,IF(C1671=6,K!$D$6,IF(C1671=7,K!$D$7,IF(C1671=8,K!$D$8))))))))</f>
        <v>Kultuurtehnikaprojektid</v>
      </c>
      <c r="E1671" s="12" t="s">
        <v>319</v>
      </c>
      <c r="F1671" s="18" t="str">
        <f>LOOKUP(E1671,K!$A$1:$B$19)</f>
        <v xml:space="preserve">Laeva vald </v>
      </c>
      <c r="G1671" s="16" t="str">
        <f t="shared" si="121"/>
        <v>MV-1467</v>
      </c>
      <c r="H1671" s="12" t="s">
        <v>32</v>
      </c>
      <c r="I1671" s="14">
        <v>1467</v>
      </c>
      <c r="J1671" s="1" t="s">
        <v>506</v>
      </c>
      <c r="K1671" s="1"/>
      <c r="L1671" s="91" t="str">
        <f t="shared" si="122"/>
        <v>05</v>
      </c>
    </row>
    <row r="1672" spans="1:12" customFormat="1" ht="12.75" customHeight="1" x14ac:dyDescent="0.2">
      <c r="A1672" s="24" t="str">
        <f t="shared" si="120"/>
        <v>13-</v>
      </c>
      <c r="C1672" s="14">
        <v>1</v>
      </c>
      <c r="D1672" s="71" t="str">
        <f>IF(C1672=1,K!$D$1,IF(C1672=2,K!$D$2,IF(C1672=3,K!$D$3,IF(C1672=4,K!$D$4,IF(C1672=5,K!$D$5,IF(C1672=6,K!$D$6,IF(C1672=7,K!$D$7,IF(C1672=8,K!$D$8))))))))</f>
        <v>Maaparandus</v>
      </c>
      <c r="E1672" s="12" t="s">
        <v>327</v>
      </c>
      <c r="F1672" s="18" t="str">
        <f>LOOKUP(E1672,K!$A$1:$B$19)</f>
        <v>Rannu vald</v>
      </c>
      <c r="G1672" s="16" t="str">
        <f t="shared" si="121"/>
        <v>MV-1474</v>
      </c>
      <c r="H1672" s="12" t="s">
        <v>32</v>
      </c>
      <c r="I1672" s="14">
        <v>1474</v>
      </c>
      <c r="J1672" s="1" t="s">
        <v>90</v>
      </c>
      <c r="K1672" s="1"/>
      <c r="L1672" s="91" t="str">
        <f t="shared" si="122"/>
        <v>13</v>
      </c>
    </row>
    <row r="1673" spans="1:12" customFormat="1" ht="12.75" customHeight="1" x14ac:dyDescent="0.2">
      <c r="A1673" s="24" t="str">
        <f t="shared" si="120"/>
        <v>06-</v>
      </c>
      <c r="C1673" s="14">
        <v>6</v>
      </c>
      <c r="D1673" s="71" t="str">
        <f>IF(C1673=1,K!$D$1,IF(C1673=2,K!$D$2,IF(C1673=3,K!$D$3,IF(C1673=4,K!$D$4,IF(C1673=5,K!$D$5,IF(C1673=6,K!$D$6,IF(C1673=7,K!$D$7,IF(C1673=8,K!$D$8))))))))</f>
        <v>Kultuurtehnikaprojektid</v>
      </c>
      <c r="E1673" s="12" t="s">
        <v>320</v>
      </c>
      <c r="F1673" s="18" t="str">
        <f>LOOKUP(E1673,K!$A$1:$B$19)</f>
        <v>Luunja vald</v>
      </c>
      <c r="G1673" s="16" t="str">
        <f t="shared" si="121"/>
        <v>MV-1485</v>
      </c>
      <c r="H1673" s="12" t="s">
        <v>32</v>
      </c>
      <c r="I1673" s="14">
        <v>1485</v>
      </c>
      <c r="J1673" s="1" t="s">
        <v>91</v>
      </c>
      <c r="K1673" s="1"/>
      <c r="L1673" s="91" t="str">
        <f t="shared" si="122"/>
        <v>06</v>
      </c>
    </row>
    <row r="1674" spans="1:12" customFormat="1" ht="12.75" customHeight="1" x14ac:dyDescent="0.2">
      <c r="A1674" s="24" t="str">
        <f t="shared" si="120"/>
        <v>06-</v>
      </c>
      <c r="C1674" s="14">
        <v>5</v>
      </c>
      <c r="D1674" s="71" t="str">
        <f>IF(C1674=1,K!$D$1,IF(C1674=2,K!$D$2,IF(C1674=3,K!$D$3,IF(C1674=4,K!$D$4,IF(C1674=5,K!$D$5,IF(C1674=6,K!$D$6,IF(C1674=7,K!$D$7,IF(C1674=8,K!$D$8))))))))</f>
        <v>Muud maap.ehit.projektid</v>
      </c>
      <c r="E1674" s="12" t="s">
        <v>320</v>
      </c>
      <c r="F1674" s="18" t="str">
        <f>LOOKUP(E1674,K!$A$1:$B$19)</f>
        <v>Luunja vald</v>
      </c>
      <c r="G1674" s="16" t="str">
        <f t="shared" si="121"/>
        <v>MV-1537</v>
      </c>
      <c r="H1674" s="12" t="s">
        <v>32</v>
      </c>
      <c r="I1674" s="14">
        <v>1537</v>
      </c>
      <c r="J1674" s="1" t="s">
        <v>92</v>
      </c>
      <c r="K1674" s="1"/>
      <c r="L1674" s="91" t="str">
        <f t="shared" si="122"/>
        <v>06</v>
      </c>
    </row>
    <row r="1675" spans="1:12" customFormat="1" ht="12.75" customHeight="1" x14ac:dyDescent="0.2">
      <c r="A1675" s="24" t="str">
        <f t="shared" si="120"/>
        <v>13-</v>
      </c>
      <c r="C1675" s="14">
        <v>6</v>
      </c>
      <c r="D1675" s="71" t="str">
        <f>IF(C1675=1,K!$D$1,IF(C1675=2,K!$D$2,IF(C1675=3,K!$D$3,IF(C1675=4,K!$D$4,IF(C1675=5,K!$D$5,IF(C1675=6,K!$D$6,IF(C1675=7,K!$D$7,IF(C1675=8,K!$D$8))))))))</f>
        <v>Kultuurtehnikaprojektid</v>
      </c>
      <c r="E1675" s="12" t="s">
        <v>327</v>
      </c>
      <c r="F1675" s="18" t="str">
        <f>LOOKUP(E1675,K!$A$1:$B$19)</f>
        <v>Rannu vald</v>
      </c>
      <c r="G1675" s="16" t="str">
        <f t="shared" si="121"/>
        <v>MV-1544</v>
      </c>
      <c r="H1675" s="12" t="s">
        <v>32</v>
      </c>
      <c r="I1675" s="14">
        <v>1544</v>
      </c>
      <c r="J1675" s="1" t="s">
        <v>93</v>
      </c>
      <c r="K1675" s="1"/>
      <c r="L1675" s="91" t="str">
        <f t="shared" si="122"/>
        <v>13</v>
      </c>
    </row>
    <row r="1676" spans="1:12" customFormat="1" ht="12.75" customHeight="1" x14ac:dyDescent="0.2">
      <c r="A1676" s="24" t="str">
        <f t="shared" si="120"/>
        <v>05-</v>
      </c>
      <c r="C1676" s="14">
        <v>6</v>
      </c>
      <c r="D1676" s="71" t="str">
        <f>IF(C1676=1,K!$D$1,IF(C1676=2,K!$D$2,IF(C1676=3,K!$D$3,IF(C1676=4,K!$D$4,IF(C1676=5,K!$D$5,IF(C1676=6,K!$D$6,IF(C1676=7,K!$D$7,IF(C1676=8,K!$D$8))))))))</f>
        <v>Kultuurtehnikaprojektid</v>
      </c>
      <c r="E1676" s="12" t="s">
        <v>319</v>
      </c>
      <c r="F1676" s="18" t="str">
        <f>LOOKUP(E1676,K!$A$1:$B$19)</f>
        <v xml:space="preserve">Laeva vald </v>
      </c>
      <c r="G1676" s="16" t="str">
        <f t="shared" si="121"/>
        <v>MV-1553</v>
      </c>
      <c r="H1676" s="12" t="s">
        <v>32</v>
      </c>
      <c r="I1676" s="14">
        <v>1553</v>
      </c>
      <c r="J1676" s="1" t="s">
        <v>94</v>
      </c>
      <c r="K1676" s="1"/>
      <c r="L1676" s="91" t="str">
        <f t="shared" si="122"/>
        <v>05</v>
      </c>
    </row>
    <row r="1677" spans="1:12" customFormat="1" ht="12.75" customHeight="1" x14ac:dyDescent="0.2">
      <c r="A1677" s="24" t="str">
        <f t="shared" si="120"/>
        <v>05-</v>
      </c>
      <c r="C1677" s="14">
        <v>6</v>
      </c>
      <c r="D1677" s="71" t="str">
        <f>IF(C1677=1,K!$D$1,IF(C1677=2,K!$D$2,IF(C1677=3,K!$D$3,IF(C1677=4,K!$D$4,IF(C1677=5,K!$D$5,IF(C1677=6,K!$D$6,IF(C1677=7,K!$D$7,IF(C1677=8,K!$D$8))))))))</f>
        <v>Kultuurtehnikaprojektid</v>
      </c>
      <c r="E1677" s="12" t="s">
        <v>319</v>
      </c>
      <c r="F1677" s="18" t="str">
        <f>LOOKUP(E1677,K!$A$1:$B$19)</f>
        <v xml:space="preserve">Laeva vald </v>
      </c>
      <c r="G1677" s="16" t="str">
        <f t="shared" si="121"/>
        <v>MV-1554</v>
      </c>
      <c r="H1677" s="12" t="s">
        <v>32</v>
      </c>
      <c r="I1677" s="14">
        <v>1554</v>
      </c>
      <c r="J1677" s="1" t="s">
        <v>498</v>
      </c>
      <c r="K1677" s="1"/>
      <c r="L1677" s="91" t="str">
        <f t="shared" si="122"/>
        <v>05</v>
      </c>
    </row>
    <row r="1678" spans="1:12" customFormat="1" ht="12.75" customHeight="1" x14ac:dyDescent="0.2">
      <c r="A1678" s="24" t="str">
        <f t="shared" si="120"/>
        <v>13-</v>
      </c>
      <c r="C1678" s="14">
        <v>6</v>
      </c>
      <c r="D1678" s="71" t="str">
        <f>IF(C1678=1,K!$D$1,IF(C1678=2,K!$D$2,IF(C1678=3,K!$D$3,IF(C1678=4,K!$D$4,IF(C1678=5,K!$D$5,IF(C1678=6,K!$D$6,IF(C1678=7,K!$D$7,IF(C1678=8,K!$D$8))))))))</f>
        <v>Kultuurtehnikaprojektid</v>
      </c>
      <c r="E1678" s="12" t="s">
        <v>327</v>
      </c>
      <c r="F1678" s="18" t="str">
        <f>LOOKUP(E1678,K!$A$1:$B$19)</f>
        <v>Rannu vald</v>
      </c>
      <c r="G1678" s="16" t="str">
        <f t="shared" si="121"/>
        <v>MV-1573</v>
      </c>
      <c r="H1678" s="12" t="s">
        <v>32</v>
      </c>
      <c r="I1678" s="14">
        <v>1573</v>
      </c>
      <c r="J1678" s="1" t="s">
        <v>95</v>
      </c>
      <c r="K1678" s="1"/>
      <c r="L1678" s="91" t="str">
        <f t="shared" si="122"/>
        <v>13</v>
      </c>
    </row>
    <row r="1679" spans="1:12" customFormat="1" ht="12.75" customHeight="1" x14ac:dyDescent="0.2">
      <c r="A1679" s="24" t="str">
        <f t="shared" ref="A1679:A1742" si="123">CONCATENATE(E1679,"-",B1679)</f>
        <v>13-</v>
      </c>
      <c r="C1679" s="14">
        <v>6</v>
      </c>
      <c r="D1679" s="71" t="str">
        <f>IF(C1679=1,K!$D$1,IF(C1679=2,K!$D$2,IF(C1679=3,K!$D$3,IF(C1679=4,K!$D$4,IF(C1679=5,K!$D$5,IF(C1679=6,K!$D$6,IF(C1679=7,K!$D$7,IF(C1679=8,K!$D$8))))))))</f>
        <v>Kultuurtehnikaprojektid</v>
      </c>
      <c r="E1679" s="12" t="s">
        <v>327</v>
      </c>
      <c r="F1679" s="18" t="str">
        <f>LOOKUP(E1679,K!$A$1:$B$19)</f>
        <v>Rannu vald</v>
      </c>
      <c r="G1679" s="16" t="str">
        <f t="shared" ref="G1679:G1742" si="124">CONCATENATE(H1679,"-",I1679)</f>
        <v>MV-1645</v>
      </c>
      <c r="H1679" s="12" t="s">
        <v>32</v>
      </c>
      <c r="I1679" s="14">
        <v>1645</v>
      </c>
      <c r="J1679" s="1" t="s">
        <v>96</v>
      </c>
      <c r="K1679" s="1"/>
      <c r="L1679" s="91" t="str">
        <f t="shared" si="122"/>
        <v>13</v>
      </c>
    </row>
    <row r="1680" spans="1:12" customFormat="1" ht="12.75" customHeight="1" x14ac:dyDescent="0.2">
      <c r="A1680" s="24" t="str">
        <f t="shared" si="123"/>
        <v>05-</v>
      </c>
      <c r="C1680" s="14">
        <v>6</v>
      </c>
      <c r="D1680" s="71" t="str">
        <f>IF(C1680=1,K!$D$1,IF(C1680=2,K!$D$2,IF(C1680=3,K!$D$3,IF(C1680=4,K!$D$4,IF(C1680=5,K!$D$5,IF(C1680=6,K!$D$6,IF(C1680=7,K!$D$7,IF(C1680=8,K!$D$8))))))))</f>
        <v>Kultuurtehnikaprojektid</v>
      </c>
      <c r="E1680" s="12" t="s">
        <v>319</v>
      </c>
      <c r="F1680" s="18" t="str">
        <f>LOOKUP(E1680,K!$A$1:$B$19)</f>
        <v xml:space="preserve">Laeva vald </v>
      </c>
      <c r="G1680" s="16" t="str">
        <f t="shared" si="124"/>
        <v>MV-1687</v>
      </c>
      <c r="H1680" s="12" t="s">
        <v>32</v>
      </c>
      <c r="I1680" s="14">
        <v>1687</v>
      </c>
      <c r="J1680" s="1" t="s">
        <v>97</v>
      </c>
      <c r="K1680" s="1"/>
      <c r="L1680" s="91" t="str">
        <f t="shared" si="122"/>
        <v>05</v>
      </c>
    </row>
    <row r="1681" spans="1:16" customFormat="1" ht="12.75" customHeight="1" x14ac:dyDescent="0.2">
      <c r="A1681" s="24" t="str">
        <f t="shared" si="123"/>
        <v>13-</v>
      </c>
      <c r="C1681" s="14">
        <v>2</v>
      </c>
      <c r="D1681" s="71" t="str">
        <f>IF(C1681=1,K!$D$1,IF(C1681=2,K!$D$2,IF(C1681=3,K!$D$3,IF(C1681=4,K!$D$4,IF(C1681=5,K!$D$5,IF(C1681=6,K!$D$6,IF(C1681=7,K!$D$7,IF(C1681=8,K!$D$8))))))))</f>
        <v xml:space="preserve">Maaparanduse rek </v>
      </c>
      <c r="E1681" s="12" t="s">
        <v>327</v>
      </c>
      <c r="F1681" s="18" t="str">
        <f>LOOKUP(E1681,K!$A$1:$B$19)</f>
        <v>Rannu vald</v>
      </c>
      <c r="G1681" s="16" t="str">
        <f t="shared" si="124"/>
        <v>MV-1692</v>
      </c>
      <c r="H1681" s="12" t="s">
        <v>32</v>
      </c>
      <c r="I1681" s="14">
        <v>1692</v>
      </c>
      <c r="J1681" s="1" t="s">
        <v>98</v>
      </c>
      <c r="K1681" s="1"/>
      <c r="L1681" s="91" t="str">
        <f t="shared" si="122"/>
        <v>13</v>
      </c>
    </row>
    <row r="1682" spans="1:16" customFormat="1" ht="12.75" customHeight="1" x14ac:dyDescent="0.2">
      <c r="A1682" s="24" t="str">
        <f t="shared" si="123"/>
        <v>05-</v>
      </c>
      <c r="C1682" s="14">
        <v>6</v>
      </c>
      <c r="D1682" s="71" t="str">
        <f>IF(C1682=1,K!$D$1,IF(C1682=2,K!$D$2,IF(C1682=3,K!$D$3,IF(C1682=4,K!$D$4,IF(C1682=5,K!$D$5,IF(C1682=6,K!$D$6,IF(C1682=7,K!$D$7,IF(C1682=8,K!$D$8))))))))</f>
        <v>Kultuurtehnikaprojektid</v>
      </c>
      <c r="E1682" s="12" t="s">
        <v>319</v>
      </c>
      <c r="F1682" s="18" t="str">
        <f>LOOKUP(E1682,K!$A$1:$B$19)</f>
        <v xml:space="preserve">Laeva vald </v>
      </c>
      <c r="G1682" s="16" t="str">
        <f t="shared" si="124"/>
        <v>MV-1730</v>
      </c>
      <c r="H1682" s="12" t="s">
        <v>32</v>
      </c>
      <c r="I1682" s="14">
        <v>1730</v>
      </c>
      <c r="J1682" s="1" t="s">
        <v>99</v>
      </c>
      <c r="K1682" s="1"/>
      <c r="L1682" s="91" t="str">
        <f t="shared" si="122"/>
        <v>05</v>
      </c>
    </row>
    <row r="1683" spans="1:16" customFormat="1" ht="12.75" customHeight="1" x14ac:dyDescent="0.2">
      <c r="A1683" s="24" t="str">
        <f t="shared" si="123"/>
        <v>05-</v>
      </c>
      <c r="C1683" s="14">
        <v>6</v>
      </c>
      <c r="D1683" s="71" t="str">
        <f>IF(C1683=1,K!$D$1,IF(C1683=2,K!$D$2,IF(C1683=3,K!$D$3,IF(C1683=4,K!$D$4,IF(C1683=5,K!$D$5,IF(C1683=6,K!$D$6,IF(C1683=7,K!$D$7,IF(C1683=8,K!$D$8))))))))</f>
        <v>Kultuurtehnikaprojektid</v>
      </c>
      <c r="E1683" s="12" t="s">
        <v>319</v>
      </c>
      <c r="F1683" s="18" t="str">
        <f>LOOKUP(E1683,K!$A$1:$B$19)</f>
        <v xml:space="preserve">Laeva vald </v>
      </c>
      <c r="G1683" s="16" t="str">
        <f t="shared" si="124"/>
        <v>MV-1731</v>
      </c>
      <c r="H1683" s="12" t="s">
        <v>32</v>
      </c>
      <c r="I1683" s="14">
        <v>1731</v>
      </c>
      <c r="J1683" s="1" t="s">
        <v>100</v>
      </c>
      <c r="K1683" s="1"/>
      <c r="L1683" s="91" t="str">
        <f t="shared" si="122"/>
        <v>05</v>
      </c>
      <c r="P1683" t="s">
        <v>3834</v>
      </c>
    </row>
    <row r="1684" spans="1:16" customFormat="1" ht="12.75" customHeight="1" x14ac:dyDescent="0.2">
      <c r="A1684" s="24" t="str">
        <f t="shared" si="123"/>
        <v>13-</v>
      </c>
      <c r="C1684" s="14">
        <v>2</v>
      </c>
      <c r="D1684" s="71" t="str">
        <f>IF(C1684=1,K!$D$1,IF(C1684=2,K!$D$2,IF(C1684=3,K!$D$3,IF(C1684=4,K!$D$4,IF(C1684=5,K!$D$5,IF(C1684=6,K!$D$6,IF(C1684=7,K!$D$7,IF(C1684=8,K!$D$8))))))))</f>
        <v xml:space="preserve">Maaparanduse rek </v>
      </c>
      <c r="E1684" s="12" t="s">
        <v>327</v>
      </c>
      <c r="F1684" s="18" t="str">
        <f>LOOKUP(E1684,K!$A$1:$B$19)</f>
        <v>Rannu vald</v>
      </c>
      <c r="G1684" s="16" t="str">
        <f t="shared" si="124"/>
        <v>MV-1753</v>
      </c>
      <c r="H1684" s="12" t="s">
        <v>32</v>
      </c>
      <c r="I1684" s="14">
        <v>1753</v>
      </c>
      <c r="J1684" s="1" t="s">
        <v>101</v>
      </c>
      <c r="K1684" s="1"/>
      <c r="L1684" s="91" t="str">
        <f t="shared" si="122"/>
        <v>13</v>
      </c>
    </row>
    <row r="1685" spans="1:16" customFormat="1" ht="12.75" customHeight="1" x14ac:dyDescent="0.2">
      <c r="A1685" s="24" t="str">
        <f t="shared" si="123"/>
        <v>13-</v>
      </c>
      <c r="C1685" s="14">
        <v>6</v>
      </c>
      <c r="D1685" s="71" t="str">
        <f>IF(C1685=1,K!$D$1,IF(C1685=2,K!$D$2,IF(C1685=3,K!$D$3,IF(C1685=4,K!$D$4,IF(C1685=5,K!$D$5,IF(C1685=6,K!$D$6,IF(C1685=7,K!$D$7,IF(C1685=8,K!$D$8))))))))</f>
        <v>Kultuurtehnikaprojektid</v>
      </c>
      <c r="E1685" s="12" t="s">
        <v>327</v>
      </c>
      <c r="F1685" s="18" t="str">
        <f>LOOKUP(E1685,K!$A$1:$B$19)</f>
        <v>Rannu vald</v>
      </c>
      <c r="G1685" s="16" t="str">
        <f t="shared" si="124"/>
        <v>MV-1764</v>
      </c>
      <c r="H1685" s="12" t="s">
        <v>32</v>
      </c>
      <c r="I1685" s="14">
        <v>1764</v>
      </c>
      <c r="J1685" s="1" t="s">
        <v>102</v>
      </c>
      <c r="K1685" s="1"/>
      <c r="L1685" s="91" t="str">
        <f t="shared" si="122"/>
        <v>13</v>
      </c>
      <c r="P1685" s="47" t="s">
        <v>3813</v>
      </c>
    </row>
    <row r="1686" spans="1:16" customFormat="1" ht="12.75" customHeight="1" x14ac:dyDescent="0.2">
      <c r="A1686" s="24" t="str">
        <f t="shared" si="123"/>
        <v>05-</v>
      </c>
      <c r="C1686" s="14">
        <v>6</v>
      </c>
      <c r="D1686" s="71" t="str">
        <f>IF(C1686=1,K!$D$1,IF(C1686=2,K!$D$2,IF(C1686=3,K!$D$3,IF(C1686=4,K!$D$4,IF(C1686=5,K!$D$5,IF(C1686=6,K!$D$6,IF(C1686=7,K!$D$7,IF(C1686=8,K!$D$8))))))))</f>
        <v>Kultuurtehnikaprojektid</v>
      </c>
      <c r="E1686" s="12" t="s">
        <v>319</v>
      </c>
      <c r="F1686" s="18" t="str">
        <f>LOOKUP(E1686,K!$A$1:$B$19)</f>
        <v xml:space="preserve">Laeva vald </v>
      </c>
      <c r="G1686" s="16" t="str">
        <f t="shared" si="124"/>
        <v>MV-1774</v>
      </c>
      <c r="H1686" s="12" t="s">
        <v>32</v>
      </c>
      <c r="I1686" s="14">
        <v>1774</v>
      </c>
      <c r="J1686" s="1" t="s">
        <v>103</v>
      </c>
      <c r="K1686" s="1"/>
      <c r="L1686" s="91" t="str">
        <f t="shared" si="122"/>
        <v>05</v>
      </c>
    </row>
    <row r="1687" spans="1:16" customFormat="1" ht="25.5" customHeight="1" x14ac:dyDescent="0.2">
      <c r="A1687" s="24" t="str">
        <f t="shared" si="123"/>
        <v>05-</v>
      </c>
      <c r="C1687" s="14">
        <v>6</v>
      </c>
      <c r="D1687" s="71" t="str">
        <f>IF(C1687=1,K!$D$1,IF(C1687=2,K!$D$2,IF(C1687=3,K!$D$3,IF(C1687=4,K!$D$4,IF(C1687=5,K!$D$5,IF(C1687=6,K!$D$6,IF(C1687=7,K!$D$7,IF(C1687=8,K!$D$8))))))))</f>
        <v>Kultuurtehnikaprojektid</v>
      </c>
      <c r="E1687" s="12" t="s">
        <v>319</v>
      </c>
      <c r="F1687" s="18" t="str">
        <f>LOOKUP(E1687,K!$A$1:$B$19)</f>
        <v xml:space="preserve">Laeva vald </v>
      </c>
      <c r="G1687" s="16" t="str">
        <f t="shared" si="124"/>
        <v>MV-1807</v>
      </c>
      <c r="H1687" s="12" t="s">
        <v>32</v>
      </c>
      <c r="I1687" s="14">
        <v>1807</v>
      </c>
      <c r="J1687" s="1" t="s">
        <v>104</v>
      </c>
      <c r="K1687" s="1"/>
      <c r="L1687" s="91" t="str">
        <f t="shared" si="122"/>
        <v>05</v>
      </c>
      <c r="P1687" t="s">
        <v>3825</v>
      </c>
    </row>
    <row r="1688" spans="1:16" customFormat="1" ht="12.75" customHeight="1" x14ac:dyDescent="0.2">
      <c r="A1688" s="24" t="str">
        <f t="shared" si="123"/>
        <v>05-</v>
      </c>
      <c r="C1688" s="14">
        <v>6</v>
      </c>
      <c r="D1688" s="71" t="str">
        <f>IF(C1688=1,K!$D$1,IF(C1688=2,K!$D$2,IF(C1688=3,K!$D$3,IF(C1688=4,K!$D$4,IF(C1688=5,K!$D$5,IF(C1688=6,K!$D$6,IF(C1688=7,K!$D$7,IF(C1688=8,K!$D$8))))))))</f>
        <v>Kultuurtehnikaprojektid</v>
      </c>
      <c r="E1688" s="12" t="s">
        <v>319</v>
      </c>
      <c r="F1688" s="18" t="str">
        <f>LOOKUP(E1688,K!$A$1:$B$19)</f>
        <v xml:space="preserve">Laeva vald </v>
      </c>
      <c r="G1688" s="16" t="str">
        <f t="shared" si="124"/>
        <v>MV-1847</v>
      </c>
      <c r="H1688" s="12" t="s">
        <v>32</v>
      </c>
      <c r="I1688" s="14">
        <v>1847</v>
      </c>
      <c r="J1688" s="1" t="s">
        <v>105</v>
      </c>
      <c r="K1688" s="1"/>
      <c r="L1688" s="91" t="str">
        <f t="shared" si="122"/>
        <v>05</v>
      </c>
    </row>
    <row r="1689" spans="1:16" customFormat="1" ht="12.75" customHeight="1" x14ac:dyDescent="0.2">
      <c r="A1689" s="24" t="str">
        <f t="shared" si="123"/>
        <v>05-</v>
      </c>
      <c r="C1689" s="14">
        <v>1</v>
      </c>
      <c r="D1689" s="71" t="str">
        <f>IF(C1689=1,K!$D$1,IF(C1689=2,K!$D$2,IF(C1689=3,K!$D$3,IF(C1689=4,K!$D$4,IF(C1689=5,K!$D$5,IF(C1689=6,K!$D$6,IF(C1689=7,K!$D$7,IF(C1689=8,K!$D$8))))))))</f>
        <v>Maaparandus</v>
      </c>
      <c r="E1689" s="12" t="s">
        <v>319</v>
      </c>
      <c r="F1689" s="18" t="str">
        <f>LOOKUP(E1689,K!$A$1:$B$19)</f>
        <v xml:space="preserve">Laeva vald </v>
      </c>
      <c r="G1689" s="16" t="str">
        <f t="shared" si="124"/>
        <v>MV-1860</v>
      </c>
      <c r="H1689" s="12" t="s">
        <v>32</v>
      </c>
      <c r="I1689" s="14">
        <v>1860</v>
      </c>
      <c r="J1689" s="1" t="s">
        <v>106</v>
      </c>
      <c r="K1689" s="1"/>
      <c r="L1689" s="91" t="str">
        <f t="shared" si="122"/>
        <v>05</v>
      </c>
    </row>
    <row r="1690" spans="1:16" customFormat="1" ht="12.75" customHeight="1" x14ac:dyDescent="0.2">
      <c r="A1690" s="24" t="str">
        <f t="shared" si="123"/>
        <v>09-</v>
      </c>
      <c r="C1690" s="14">
        <v>1</v>
      </c>
      <c r="D1690" s="71" t="str">
        <f>IF(C1690=1,K!$D$1,IF(C1690=2,K!$D$2,IF(C1690=3,K!$D$3,IF(C1690=4,K!$D$4,IF(C1690=5,K!$D$5,IF(C1690=6,K!$D$6,IF(C1690=7,K!$D$7,IF(C1690=8,K!$D$8))))))))</f>
        <v>Maaparandus</v>
      </c>
      <c r="E1690" s="12" t="s">
        <v>323</v>
      </c>
      <c r="F1690" s="18" t="str">
        <f>LOOKUP(E1690,K!$A$1:$B$19)</f>
        <v>Nõo vald</v>
      </c>
      <c r="G1690" s="16" t="str">
        <f t="shared" si="124"/>
        <v>MV-124</v>
      </c>
      <c r="H1690" s="12" t="s">
        <v>32</v>
      </c>
      <c r="I1690" s="14">
        <v>124</v>
      </c>
      <c r="J1690" s="1" t="s">
        <v>107</v>
      </c>
      <c r="K1690" s="1"/>
      <c r="L1690" s="91" t="str">
        <f t="shared" si="122"/>
        <v>09</v>
      </c>
      <c r="P1690" t="s">
        <v>3826</v>
      </c>
    </row>
    <row r="1691" spans="1:16" customFormat="1" ht="12.75" customHeight="1" x14ac:dyDescent="0.2">
      <c r="A1691" s="24" t="str">
        <f t="shared" si="123"/>
        <v>15-</v>
      </c>
      <c r="C1691" s="14">
        <v>2</v>
      </c>
      <c r="D1691" s="71" t="str">
        <f>IF(C1691=1,K!$D$1,IF(C1691=2,K!$D$2,IF(C1691=3,K!$D$3,IF(C1691=4,K!$D$4,IF(C1691=5,K!$D$5,IF(C1691=6,K!$D$6,IF(C1691=7,K!$D$7,IF(C1691=8,K!$D$8))))))))</f>
        <v xml:space="preserve">Maaparanduse rek </v>
      </c>
      <c r="E1691" s="12" t="s">
        <v>329</v>
      </c>
      <c r="F1691" s="18" t="str">
        <f>LOOKUP(E1691,K!$A$1:$B$19)</f>
        <v>Tartu vald</v>
      </c>
      <c r="G1691" s="16" t="str">
        <f t="shared" si="124"/>
        <v>PP-463A</v>
      </c>
      <c r="H1691" s="12" t="s">
        <v>11</v>
      </c>
      <c r="I1691" s="14" t="s">
        <v>232</v>
      </c>
      <c r="J1691" s="1" t="s">
        <v>452</v>
      </c>
      <c r="K1691" s="1"/>
      <c r="L1691" s="91" t="str">
        <f t="shared" si="122"/>
        <v>15</v>
      </c>
    </row>
    <row r="1692" spans="1:16" customFormat="1" ht="12.75" customHeight="1" x14ac:dyDescent="0.2">
      <c r="A1692" s="24" t="str">
        <f t="shared" si="123"/>
        <v>15-</v>
      </c>
      <c r="C1692" s="14">
        <v>1</v>
      </c>
      <c r="D1692" s="71" t="str">
        <f>IF(C1692=1,K!$D$1,IF(C1692=2,K!$D$2,IF(C1692=3,K!$D$3,IF(C1692=4,K!$D$4,IF(C1692=5,K!$D$5,IF(C1692=6,K!$D$6,IF(C1692=7,K!$D$7,IF(C1692=8,K!$D$8))))))))</f>
        <v>Maaparandus</v>
      </c>
      <c r="E1692" s="12" t="s">
        <v>329</v>
      </c>
      <c r="F1692" s="18" t="str">
        <f>LOOKUP(E1692,K!$A$1:$B$19)</f>
        <v>Tartu vald</v>
      </c>
      <c r="G1692" s="16" t="str">
        <f t="shared" si="124"/>
        <v>PP-627</v>
      </c>
      <c r="H1692" s="12" t="s">
        <v>11</v>
      </c>
      <c r="I1692" s="14">
        <v>627</v>
      </c>
      <c r="J1692" s="1" t="s">
        <v>1411</v>
      </c>
      <c r="K1692" s="1"/>
      <c r="L1692" s="91" t="str">
        <f t="shared" si="122"/>
        <v>15</v>
      </c>
      <c r="P1692">
        <v>8509</v>
      </c>
    </row>
    <row r="1693" spans="1:16" customFormat="1" ht="12.75" customHeight="1" x14ac:dyDescent="0.2">
      <c r="A1693" s="24" t="str">
        <f t="shared" si="123"/>
        <v>15-</v>
      </c>
      <c r="C1693" s="14">
        <v>1</v>
      </c>
      <c r="D1693" s="71" t="str">
        <f>IF(C1693=1,K!$D$1,IF(C1693=2,K!$D$2,IF(C1693=3,K!$D$3,IF(C1693=4,K!$D$4,IF(C1693=5,K!$D$5,IF(C1693=6,K!$D$6,IF(C1693=7,K!$D$7,IF(C1693=8,K!$D$8))))))))</f>
        <v>Maaparandus</v>
      </c>
      <c r="E1693" s="12" t="s">
        <v>329</v>
      </c>
      <c r="F1693" s="18" t="str">
        <f>LOOKUP(E1693,K!$A$1:$B$19)</f>
        <v>Tartu vald</v>
      </c>
      <c r="G1693" s="16" t="str">
        <f t="shared" si="124"/>
        <v>PP-642</v>
      </c>
      <c r="H1693" s="12" t="s">
        <v>11</v>
      </c>
      <c r="I1693" s="14">
        <v>642</v>
      </c>
      <c r="J1693" s="1" t="s">
        <v>1412</v>
      </c>
      <c r="K1693" s="1"/>
      <c r="L1693" s="91" t="str">
        <f t="shared" si="122"/>
        <v>15</v>
      </c>
    </row>
    <row r="1694" spans="1:16" customFormat="1" ht="12.75" customHeight="1" x14ac:dyDescent="0.2">
      <c r="A1694" s="24" t="str">
        <f t="shared" si="123"/>
        <v>13-</v>
      </c>
      <c r="C1694" s="14">
        <v>1</v>
      </c>
      <c r="D1694" s="71" t="str">
        <f>IF(C1694=1,K!$D$1,IF(C1694=2,K!$D$2,IF(C1694=3,K!$D$3,IF(C1694=4,K!$D$4,IF(C1694=5,K!$D$5,IF(C1694=6,K!$D$6,IF(C1694=7,K!$D$7,IF(C1694=8,K!$D$8))))))))</f>
        <v>Maaparandus</v>
      </c>
      <c r="E1694" s="12" t="s">
        <v>327</v>
      </c>
      <c r="F1694" s="18" t="str">
        <f>LOOKUP(E1694,K!$A$1:$B$19)</f>
        <v>Rannu vald</v>
      </c>
      <c r="G1694" s="16" t="str">
        <f t="shared" si="124"/>
        <v>MV-46</v>
      </c>
      <c r="H1694" s="12" t="s">
        <v>32</v>
      </c>
      <c r="I1694" s="14">
        <v>46</v>
      </c>
      <c r="J1694" s="1" t="s">
        <v>109</v>
      </c>
      <c r="K1694" s="1"/>
      <c r="L1694" s="91" t="str">
        <f t="shared" si="122"/>
        <v>13</v>
      </c>
    </row>
    <row r="1695" spans="1:16" customFormat="1" ht="12.75" customHeight="1" x14ac:dyDescent="0.2">
      <c r="A1695" s="24" t="str">
        <f t="shared" si="123"/>
        <v>17-</v>
      </c>
      <c r="C1695" s="14">
        <v>1</v>
      </c>
      <c r="D1695" s="71" t="str">
        <f>IF(C1695=1,K!$D$1,IF(C1695=2,K!$D$2,IF(C1695=3,K!$D$3,IF(C1695=4,K!$D$4,IF(C1695=5,K!$D$5,IF(C1695=6,K!$D$6,IF(C1695=7,K!$D$7,IF(C1695=8,K!$D$8))))))))</f>
        <v>Maaparandus</v>
      </c>
      <c r="E1695" s="12" t="s">
        <v>331</v>
      </c>
      <c r="F1695" s="18" t="str">
        <f>LOOKUP(E1695,K!$A$1:$B$19)</f>
        <v xml:space="preserve">Vara vald </v>
      </c>
      <c r="G1695" s="16" t="str">
        <f t="shared" si="124"/>
        <v>MV-32</v>
      </c>
      <c r="H1695" s="12" t="s">
        <v>32</v>
      </c>
      <c r="I1695" s="14">
        <v>32</v>
      </c>
      <c r="J1695" s="1" t="s">
        <v>1341</v>
      </c>
      <c r="K1695" s="1"/>
      <c r="L1695" s="91" t="str">
        <f t="shared" ref="L1695:L1758" si="125">E1695</f>
        <v>17</v>
      </c>
    </row>
    <row r="1696" spans="1:16" customFormat="1" ht="12.75" customHeight="1" x14ac:dyDescent="0.2">
      <c r="A1696" s="24" t="str">
        <f t="shared" si="123"/>
        <v>13-</v>
      </c>
      <c r="C1696" s="14">
        <v>1</v>
      </c>
      <c r="D1696" s="71" t="str">
        <f>IF(C1696=1,K!$D$1,IF(C1696=2,K!$D$2,IF(C1696=3,K!$D$3,IF(C1696=4,K!$D$4,IF(C1696=5,K!$D$5,IF(C1696=6,K!$D$6,IF(C1696=7,K!$D$7,IF(C1696=8,K!$D$8))))))))</f>
        <v>Maaparandus</v>
      </c>
      <c r="E1696" s="12" t="s">
        <v>327</v>
      </c>
      <c r="F1696" s="18" t="str">
        <f>LOOKUP(E1696,K!$A$1:$B$19)</f>
        <v>Rannu vald</v>
      </c>
      <c r="G1696" s="16" t="str">
        <f t="shared" si="124"/>
        <v>MV-193</v>
      </c>
      <c r="H1696" s="12" t="s">
        <v>32</v>
      </c>
      <c r="I1696" s="14">
        <v>193</v>
      </c>
      <c r="J1696" s="1" t="s">
        <v>1342</v>
      </c>
      <c r="K1696" s="1"/>
      <c r="L1696" s="91" t="str">
        <f t="shared" si="125"/>
        <v>13</v>
      </c>
    </row>
    <row r="1697" spans="1:16" customFormat="1" ht="12.75" customHeight="1" x14ac:dyDescent="0.2">
      <c r="A1697" s="24" t="str">
        <f t="shared" si="123"/>
        <v>15-</v>
      </c>
      <c r="C1697" s="14">
        <v>1</v>
      </c>
      <c r="D1697" s="71" t="str">
        <f>IF(C1697=1,K!$D$1,IF(C1697=2,K!$D$2,IF(C1697=3,K!$D$3,IF(C1697=4,K!$D$4,IF(C1697=5,K!$D$5,IF(C1697=6,K!$D$6,IF(C1697=7,K!$D$7,IF(C1697=8,K!$D$8))))))))</f>
        <v>Maaparandus</v>
      </c>
      <c r="E1697" s="12" t="s">
        <v>329</v>
      </c>
      <c r="F1697" s="18" t="str">
        <f>LOOKUP(E1697,K!$A$1:$B$19)</f>
        <v>Tartu vald</v>
      </c>
      <c r="G1697" s="16" t="str">
        <f t="shared" si="124"/>
        <v>PP-643</v>
      </c>
      <c r="H1697" s="12" t="s">
        <v>11</v>
      </c>
      <c r="I1697" s="14">
        <v>643</v>
      </c>
      <c r="J1697" s="1" t="s">
        <v>1413</v>
      </c>
      <c r="K1697" s="1"/>
      <c r="L1697" s="91" t="str">
        <f t="shared" si="125"/>
        <v>15</v>
      </c>
    </row>
    <row r="1698" spans="1:16" customFormat="1" ht="12.75" customHeight="1" x14ac:dyDescent="0.2">
      <c r="A1698" s="24" t="str">
        <f t="shared" si="123"/>
        <v>15-</v>
      </c>
      <c r="C1698" s="14">
        <v>1</v>
      </c>
      <c r="D1698" s="71" t="str">
        <f>IF(C1698=1,K!$D$1,IF(C1698=2,K!$D$2,IF(C1698=3,K!$D$3,IF(C1698=4,K!$D$4,IF(C1698=5,K!$D$5,IF(C1698=6,K!$D$6,IF(C1698=7,K!$D$7,IF(C1698=8,K!$D$8))))))))</f>
        <v>Maaparandus</v>
      </c>
      <c r="E1698" s="12" t="s">
        <v>329</v>
      </c>
      <c r="F1698" s="18" t="str">
        <f>LOOKUP(E1698,K!$A$1:$B$19)</f>
        <v>Tartu vald</v>
      </c>
      <c r="G1698" s="16" t="str">
        <f t="shared" si="124"/>
        <v>PP-644</v>
      </c>
      <c r="H1698" s="12" t="s">
        <v>11</v>
      </c>
      <c r="I1698" s="14">
        <v>644</v>
      </c>
      <c r="J1698" s="1" t="s">
        <v>1414</v>
      </c>
      <c r="K1698" s="1"/>
      <c r="L1698" s="91" t="str">
        <f t="shared" si="125"/>
        <v>15</v>
      </c>
    </row>
    <row r="1699" spans="1:16" customFormat="1" ht="12.75" customHeight="1" x14ac:dyDescent="0.2">
      <c r="A1699" s="24" t="str">
        <f t="shared" si="123"/>
        <v>15-</v>
      </c>
      <c r="C1699" s="14">
        <v>1</v>
      </c>
      <c r="D1699" s="71" t="str">
        <f>IF(C1699=1,K!$D$1,IF(C1699=2,K!$D$2,IF(C1699=3,K!$D$3,IF(C1699=4,K!$D$4,IF(C1699=5,K!$D$5,IF(C1699=6,K!$D$6,IF(C1699=7,K!$D$7,IF(C1699=8,K!$D$8))))))))</f>
        <v>Maaparandus</v>
      </c>
      <c r="E1699" s="12" t="s">
        <v>329</v>
      </c>
      <c r="F1699" s="18" t="str">
        <f>LOOKUP(E1699,K!$A$1:$B$19)</f>
        <v>Tartu vald</v>
      </c>
      <c r="G1699" s="16" t="str">
        <f t="shared" si="124"/>
        <v>PP-645</v>
      </c>
      <c r="H1699" s="12" t="s">
        <v>11</v>
      </c>
      <c r="I1699" s="14">
        <v>645</v>
      </c>
      <c r="J1699" s="1" t="s">
        <v>1415</v>
      </c>
      <c r="K1699" s="1"/>
      <c r="L1699" s="91" t="str">
        <f t="shared" si="125"/>
        <v>15</v>
      </c>
    </row>
    <row r="1700" spans="1:16" customFormat="1" ht="12.75" customHeight="1" x14ac:dyDescent="0.2">
      <c r="A1700" s="24" t="str">
        <f t="shared" si="123"/>
        <v>15-</v>
      </c>
      <c r="C1700" s="14">
        <v>1</v>
      </c>
      <c r="D1700" s="71" t="str">
        <f>IF(C1700=1,K!$D$1,IF(C1700=2,K!$D$2,IF(C1700=3,K!$D$3,IF(C1700=4,K!$D$4,IF(C1700=5,K!$D$5,IF(C1700=6,K!$D$6,IF(C1700=7,K!$D$7,IF(C1700=8,K!$D$8))))))))</f>
        <v>Maaparandus</v>
      </c>
      <c r="E1700" s="12" t="s">
        <v>329</v>
      </c>
      <c r="F1700" s="18" t="str">
        <f>LOOKUP(E1700,K!$A$1:$B$19)</f>
        <v>Tartu vald</v>
      </c>
      <c r="G1700" s="16" t="str">
        <f t="shared" si="124"/>
        <v>PP-646</v>
      </c>
      <c r="H1700" s="12" t="s">
        <v>11</v>
      </c>
      <c r="I1700" s="14">
        <v>646</v>
      </c>
      <c r="J1700" s="1" t="s">
        <v>1416</v>
      </c>
      <c r="K1700" s="1"/>
      <c r="L1700" s="91" t="str">
        <f t="shared" si="125"/>
        <v>15</v>
      </c>
      <c r="P1700" t="s">
        <v>3785</v>
      </c>
    </row>
    <row r="1701" spans="1:16" customFormat="1" ht="12.75" customHeight="1" x14ac:dyDescent="0.2">
      <c r="A1701" s="24" t="str">
        <f t="shared" si="123"/>
        <v>15-</v>
      </c>
      <c r="C1701" s="14">
        <v>5</v>
      </c>
      <c r="D1701" s="71" t="str">
        <f>IF(C1701=1,K!$D$1,IF(C1701=2,K!$D$2,IF(C1701=3,K!$D$3,IF(C1701=4,K!$D$4,IF(C1701=5,K!$D$5,IF(C1701=6,K!$D$6,IF(C1701=7,K!$D$7,IF(C1701=8,K!$D$8))))))))</f>
        <v>Muud maap.ehit.projektid</v>
      </c>
      <c r="E1701" s="12" t="s">
        <v>329</v>
      </c>
      <c r="F1701" s="18" t="str">
        <f>LOOKUP(E1701,K!$A$1:$B$19)</f>
        <v>Tartu vald</v>
      </c>
      <c r="G1701" s="16" t="str">
        <f t="shared" si="124"/>
        <v>PP-733</v>
      </c>
      <c r="H1701" s="12" t="s">
        <v>11</v>
      </c>
      <c r="I1701" s="14">
        <v>733</v>
      </c>
      <c r="J1701" s="1" t="s">
        <v>208</v>
      </c>
      <c r="K1701" s="1"/>
      <c r="L1701" s="91" t="str">
        <f t="shared" si="125"/>
        <v>15</v>
      </c>
    </row>
    <row r="1702" spans="1:16" customFormat="1" ht="25.5" customHeight="1" x14ac:dyDescent="0.2">
      <c r="A1702" s="24" t="str">
        <f t="shared" si="123"/>
        <v>15-</v>
      </c>
      <c r="C1702" s="14">
        <v>5</v>
      </c>
      <c r="D1702" s="71" t="str">
        <f>IF(C1702=1,K!$D$1,IF(C1702=2,K!$D$2,IF(C1702=3,K!$D$3,IF(C1702=4,K!$D$4,IF(C1702=5,K!$D$5,IF(C1702=6,K!$D$6,IF(C1702=7,K!$D$7,IF(C1702=8,K!$D$8))))))))</f>
        <v>Muud maap.ehit.projektid</v>
      </c>
      <c r="E1702" s="12" t="s">
        <v>329</v>
      </c>
      <c r="F1702" s="18" t="str">
        <f>LOOKUP(E1702,K!$A$1:$B$19)</f>
        <v>Tartu vald</v>
      </c>
      <c r="G1702" s="16" t="str">
        <f t="shared" si="124"/>
        <v>PP-734</v>
      </c>
      <c r="H1702" s="12" t="s">
        <v>11</v>
      </c>
      <c r="I1702" s="14">
        <v>734</v>
      </c>
      <c r="J1702" s="1" t="s">
        <v>209</v>
      </c>
      <c r="K1702" s="1"/>
      <c r="L1702" s="91" t="str">
        <f t="shared" si="125"/>
        <v>15</v>
      </c>
      <c r="P1702" t="s">
        <v>2508</v>
      </c>
    </row>
    <row r="1703" spans="1:16" customFormat="1" ht="12.75" customHeight="1" x14ac:dyDescent="0.2">
      <c r="A1703" s="24" t="str">
        <f t="shared" si="123"/>
        <v>13-</v>
      </c>
      <c r="C1703" s="14">
        <v>6</v>
      </c>
      <c r="D1703" s="71" t="str">
        <f>IF(C1703=1,K!$D$1,IF(C1703=2,K!$D$2,IF(C1703=3,K!$D$3,IF(C1703=4,K!$D$4,IF(C1703=5,K!$D$5,IF(C1703=6,K!$D$6,IF(C1703=7,K!$D$7,IF(C1703=8,K!$D$8))))))))</f>
        <v>Kultuurtehnikaprojektid</v>
      </c>
      <c r="E1703" s="12" t="s">
        <v>327</v>
      </c>
      <c r="F1703" s="18" t="str">
        <f>LOOKUP(E1703,K!$A$1:$B$19)</f>
        <v>Rannu vald</v>
      </c>
      <c r="G1703" s="16" t="str">
        <f t="shared" si="124"/>
        <v>MV-496</v>
      </c>
      <c r="H1703" s="12" t="s">
        <v>32</v>
      </c>
      <c r="I1703" s="14">
        <v>496</v>
      </c>
      <c r="J1703" s="1" t="s">
        <v>1347</v>
      </c>
      <c r="K1703" s="1"/>
      <c r="L1703" s="91" t="str">
        <f t="shared" si="125"/>
        <v>13</v>
      </c>
    </row>
    <row r="1704" spans="1:16" customFormat="1" ht="12.75" customHeight="1" x14ac:dyDescent="0.2">
      <c r="A1704" s="24" t="str">
        <f t="shared" si="123"/>
        <v>15-</v>
      </c>
      <c r="C1704" s="14">
        <v>5</v>
      </c>
      <c r="D1704" s="71" t="str">
        <f>IF(C1704=1,K!$D$1,IF(C1704=2,K!$D$2,IF(C1704=3,K!$D$3,IF(C1704=4,K!$D$4,IF(C1704=5,K!$D$5,IF(C1704=6,K!$D$6,IF(C1704=7,K!$D$7,IF(C1704=8,K!$D$8))))))))</f>
        <v>Muud maap.ehit.projektid</v>
      </c>
      <c r="E1704" s="12" t="s">
        <v>329</v>
      </c>
      <c r="F1704" s="18" t="str">
        <f>LOOKUP(E1704,K!$A$1:$B$19)</f>
        <v>Tartu vald</v>
      </c>
      <c r="G1704" s="16" t="str">
        <f t="shared" si="124"/>
        <v>PP-868</v>
      </c>
      <c r="H1704" s="12" t="s">
        <v>11</v>
      </c>
      <c r="I1704" s="14">
        <v>868</v>
      </c>
      <c r="J1704" s="1" t="s">
        <v>210</v>
      </c>
      <c r="K1704" s="1"/>
      <c r="L1704" s="91" t="str">
        <f t="shared" si="125"/>
        <v>15</v>
      </c>
    </row>
    <row r="1705" spans="1:16" customFormat="1" ht="12.75" customHeight="1" x14ac:dyDescent="0.2">
      <c r="A1705" s="24" t="str">
        <f t="shared" si="123"/>
        <v>13-</v>
      </c>
      <c r="C1705" s="14">
        <v>6</v>
      </c>
      <c r="D1705" s="71" t="str">
        <f>IF(C1705=1,K!$D$1,IF(C1705=2,K!$D$2,IF(C1705=3,K!$D$3,IF(C1705=4,K!$D$4,IF(C1705=5,K!$D$5,IF(C1705=6,K!$D$6,IF(C1705=7,K!$D$7,IF(C1705=8,K!$D$8))))))))</f>
        <v>Kultuurtehnikaprojektid</v>
      </c>
      <c r="E1705" s="12" t="s">
        <v>327</v>
      </c>
      <c r="F1705" s="18" t="str">
        <f>LOOKUP(E1705,K!$A$1:$B$19)</f>
        <v>Rannu vald</v>
      </c>
      <c r="G1705" s="16" t="str">
        <f t="shared" si="124"/>
        <v>MV-580</v>
      </c>
      <c r="H1705" s="12" t="s">
        <v>32</v>
      </c>
      <c r="I1705" s="14">
        <v>580</v>
      </c>
      <c r="J1705" s="1" t="s">
        <v>1349</v>
      </c>
      <c r="K1705" s="1"/>
      <c r="L1705" s="91" t="str">
        <f t="shared" si="125"/>
        <v>13</v>
      </c>
    </row>
    <row r="1706" spans="1:16" customFormat="1" ht="12.75" customHeight="1" x14ac:dyDescent="0.2">
      <c r="A1706" s="24" t="str">
        <f t="shared" si="123"/>
        <v>15-</v>
      </c>
      <c r="C1706" s="14">
        <v>1</v>
      </c>
      <c r="D1706" s="71" t="str">
        <f>IF(C1706=1,K!$D$1,IF(C1706=2,K!$D$2,IF(C1706=3,K!$D$3,IF(C1706=4,K!$D$4,IF(C1706=5,K!$D$5,IF(C1706=6,K!$D$6,IF(C1706=7,K!$D$7,IF(C1706=8,K!$D$8))))))))</f>
        <v>Maaparandus</v>
      </c>
      <c r="E1706" s="12" t="s">
        <v>329</v>
      </c>
      <c r="F1706" s="18" t="str">
        <f>LOOKUP(E1706,K!$A$1:$B$19)</f>
        <v>Tartu vald</v>
      </c>
      <c r="G1706" s="16" t="str">
        <f t="shared" si="124"/>
        <v>MV-49</v>
      </c>
      <c r="H1706" s="12" t="s">
        <v>32</v>
      </c>
      <c r="I1706" s="14">
        <v>49</v>
      </c>
      <c r="J1706" s="1" t="s">
        <v>1118</v>
      </c>
      <c r="K1706" s="1"/>
      <c r="L1706" s="91" t="str">
        <f t="shared" si="125"/>
        <v>15</v>
      </c>
    </row>
    <row r="1707" spans="1:16" customFormat="1" ht="25.5" customHeight="1" x14ac:dyDescent="0.2">
      <c r="A1707" s="24" t="str">
        <f t="shared" si="123"/>
        <v>13-</v>
      </c>
      <c r="C1707" s="14">
        <v>6</v>
      </c>
      <c r="D1707" s="71" t="str">
        <f>IF(C1707=1,K!$D$1,IF(C1707=2,K!$D$2,IF(C1707=3,K!$D$3,IF(C1707=4,K!$D$4,IF(C1707=5,K!$D$5,IF(C1707=6,K!$D$6,IF(C1707=7,K!$D$7,IF(C1707=8,K!$D$8))))))))</f>
        <v>Kultuurtehnikaprojektid</v>
      </c>
      <c r="E1707" s="12" t="s">
        <v>327</v>
      </c>
      <c r="F1707" s="18" t="str">
        <f>LOOKUP(E1707,K!$A$1:$B$19)</f>
        <v>Rannu vald</v>
      </c>
      <c r="G1707" s="16" t="str">
        <f t="shared" si="124"/>
        <v>MV-661</v>
      </c>
      <c r="H1707" s="12" t="s">
        <v>32</v>
      </c>
      <c r="I1707" s="14">
        <v>661</v>
      </c>
      <c r="J1707" s="1" t="s">
        <v>1352</v>
      </c>
      <c r="K1707" s="1"/>
      <c r="L1707" s="91" t="str">
        <f t="shared" si="125"/>
        <v>13</v>
      </c>
    </row>
    <row r="1708" spans="1:16" customFormat="1" ht="12.75" customHeight="1" x14ac:dyDescent="0.2">
      <c r="A1708" s="24" t="str">
        <f t="shared" si="123"/>
        <v>13-</v>
      </c>
      <c r="C1708" s="14">
        <v>6</v>
      </c>
      <c r="D1708" s="71" t="str">
        <f>IF(C1708=1,K!$D$1,IF(C1708=2,K!$D$2,IF(C1708=3,K!$D$3,IF(C1708=4,K!$D$4,IF(C1708=5,K!$D$5,IF(C1708=6,K!$D$6,IF(C1708=7,K!$D$7,IF(C1708=8,K!$D$8))))))))</f>
        <v>Kultuurtehnikaprojektid</v>
      </c>
      <c r="E1708" s="12" t="s">
        <v>327</v>
      </c>
      <c r="F1708" s="18" t="str">
        <f>LOOKUP(E1708,K!$A$1:$B$19)</f>
        <v>Rannu vald</v>
      </c>
      <c r="G1708" s="16" t="str">
        <f t="shared" si="124"/>
        <v>MV-775</v>
      </c>
      <c r="H1708" s="12" t="s">
        <v>32</v>
      </c>
      <c r="I1708" s="14">
        <v>775</v>
      </c>
      <c r="J1708" s="1" t="s">
        <v>1347</v>
      </c>
      <c r="K1708" s="1"/>
      <c r="L1708" s="91" t="str">
        <f t="shared" si="125"/>
        <v>13</v>
      </c>
    </row>
    <row r="1709" spans="1:16" customFormat="1" ht="12.75" customHeight="1" x14ac:dyDescent="0.2">
      <c r="A1709" s="24" t="str">
        <f t="shared" si="123"/>
        <v>15-</v>
      </c>
      <c r="C1709" s="14">
        <v>1</v>
      </c>
      <c r="D1709" s="71" t="str">
        <f>IF(C1709=1,K!$D$1,IF(C1709=2,K!$D$2,IF(C1709=3,K!$D$3,IF(C1709=4,K!$D$4,IF(C1709=5,K!$D$5,IF(C1709=6,K!$D$6,IF(C1709=7,K!$D$7,IF(C1709=8,K!$D$8))))))))</f>
        <v>Maaparandus</v>
      </c>
      <c r="E1709" s="12" t="s">
        <v>329</v>
      </c>
      <c r="F1709" s="18" t="str">
        <f>LOOKUP(E1709,K!$A$1:$B$19)</f>
        <v>Tartu vald</v>
      </c>
      <c r="G1709" s="16" t="str">
        <f t="shared" si="124"/>
        <v>MV-157</v>
      </c>
      <c r="H1709" s="12" t="s">
        <v>32</v>
      </c>
      <c r="I1709" s="14">
        <v>157</v>
      </c>
      <c r="J1709" s="1" t="s">
        <v>1119</v>
      </c>
      <c r="K1709" s="1"/>
      <c r="L1709" s="91" t="str">
        <f t="shared" si="125"/>
        <v>15</v>
      </c>
    </row>
    <row r="1710" spans="1:16" customFormat="1" ht="12.75" customHeight="1" x14ac:dyDescent="0.2">
      <c r="A1710" s="24" t="str">
        <f t="shared" si="123"/>
        <v>15-</v>
      </c>
      <c r="C1710" s="14">
        <v>6</v>
      </c>
      <c r="D1710" s="71" t="str">
        <f>IF(C1710=1,K!$D$1,IF(C1710=2,K!$D$2,IF(C1710=3,K!$D$3,IF(C1710=4,K!$D$4,IF(C1710=5,K!$D$5,IF(C1710=6,K!$D$6,IF(C1710=7,K!$D$7,IF(C1710=8,K!$D$8))))))))</f>
        <v>Kultuurtehnikaprojektid</v>
      </c>
      <c r="E1710" s="12" t="s">
        <v>329</v>
      </c>
      <c r="F1710" s="18" t="str">
        <f>LOOKUP(E1710,K!$A$1:$B$19)</f>
        <v>Tartu vald</v>
      </c>
      <c r="G1710" s="16" t="str">
        <f t="shared" si="124"/>
        <v>MV-405</v>
      </c>
      <c r="H1710" s="12" t="s">
        <v>32</v>
      </c>
      <c r="I1710" s="14">
        <v>405</v>
      </c>
      <c r="J1710" s="1" t="s">
        <v>1122</v>
      </c>
      <c r="K1710" s="1"/>
      <c r="L1710" s="91" t="str">
        <f t="shared" si="125"/>
        <v>15</v>
      </c>
    </row>
    <row r="1711" spans="1:16" customFormat="1" ht="12.75" customHeight="1" x14ac:dyDescent="0.2">
      <c r="A1711" s="24" t="str">
        <f t="shared" si="123"/>
        <v>15-</v>
      </c>
      <c r="C1711" s="14">
        <v>6</v>
      </c>
      <c r="D1711" s="71" t="str">
        <f>IF(C1711=1,K!$D$1,IF(C1711=2,K!$D$2,IF(C1711=3,K!$D$3,IF(C1711=4,K!$D$4,IF(C1711=5,K!$D$5,IF(C1711=6,K!$D$6,IF(C1711=7,K!$D$7,IF(C1711=8,K!$D$8))))))))</f>
        <v>Kultuurtehnikaprojektid</v>
      </c>
      <c r="E1711" s="12" t="s">
        <v>329</v>
      </c>
      <c r="F1711" s="18" t="str">
        <f>LOOKUP(E1711,K!$A$1:$B$19)</f>
        <v>Tartu vald</v>
      </c>
      <c r="G1711" s="16" t="str">
        <f t="shared" si="124"/>
        <v>MV-439</v>
      </c>
      <c r="H1711" s="12" t="s">
        <v>32</v>
      </c>
      <c r="I1711" s="14">
        <v>439</v>
      </c>
      <c r="J1711" s="1" t="s">
        <v>1123</v>
      </c>
      <c r="K1711" s="1"/>
      <c r="L1711" s="91" t="str">
        <f t="shared" si="125"/>
        <v>15</v>
      </c>
      <c r="P1711" t="s">
        <v>3241</v>
      </c>
    </row>
    <row r="1712" spans="1:16" customFormat="1" ht="12.75" customHeight="1" x14ac:dyDescent="0.2">
      <c r="A1712" s="24" t="str">
        <f t="shared" si="123"/>
        <v>15-</v>
      </c>
      <c r="C1712" s="14">
        <v>1</v>
      </c>
      <c r="D1712" s="71" t="str">
        <f>IF(C1712=1,K!$D$1,IF(C1712=2,K!$D$2,IF(C1712=3,K!$D$3,IF(C1712=4,K!$D$4,IF(C1712=5,K!$D$5,IF(C1712=6,K!$D$6,IF(C1712=7,K!$D$7,IF(C1712=8,K!$D$8))))))))</f>
        <v>Maaparandus</v>
      </c>
      <c r="E1712" s="12" t="s">
        <v>329</v>
      </c>
      <c r="F1712" s="18" t="str">
        <f>LOOKUP(E1712,K!$A$1:$B$19)</f>
        <v>Tartu vald</v>
      </c>
      <c r="G1712" s="16" t="str">
        <f t="shared" si="124"/>
        <v>MV-524</v>
      </c>
      <c r="H1712" s="12" t="s">
        <v>32</v>
      </c>
      <c r="I1712" s="14">
        <v>524</v>
      </c>
      <c r="J1712" s="1" t="s">
        <v>540</v>
      </c>
      <c r="K1712" s="1"/>
      <c r="L1712" s="91" t="str">
        <f t="shared" si="125"/>
        <v>15</v>
      </c>
      <c r="P1712" t="s">
        <v>5171</v>
      </c>
    </row>
    <row r="1713" spans="1:16" customFormat="1" ht="12.75" customHeight="1" x14ac:dyDescent="0.2">
      <c r="A1713" s="24" t="str">
        <f t="shared" si="123"/>
        <v>15-</v>
      </c>
      <c r="C1713" s="14">
        <v>6</v>
      </c>
      <c r="D1713" s="71" t="str">
        <f>IF(C1713=1,K!$D$1,IF(C1713=2,K!$D$2,IF(C1713=3,K!$D$3,IF(C1713=4,K!$D$4,IF(C1713=5,K!$D$5,IF(C1713=6,K!$D$6,IF(C1713=7,K!$D$7,IF(C1713=8,K!$D$8))))))))</f>
        <v>Kultuurtehnikaprojektid</v>
      </c>
      <c r="E1713" s="12" t="s">
        <v>329</v>
      </c>
      <c r="F1713" s="18" t="str">
        <f>LOOKUP(E1713,K!$A$1:$B$19)</f>
        <v>Tartu vald</v>
      </c>
      <c r="G1713" s="16" t="str">
        <f t="shared" si="124"/>
        <v>MV-727</v>
      </c>
      <c r="H1713" s="12" t="s">
        <v>32</v>
      </c>
      <c r="I1713" s="14">
        <v>727</v>
      </c>
      <c r="J1713" s="1" t="s">
        <v>542</v>
      </c>
      <c r="K1713" s="1"/>
      <c r="L1713" s="91" t="str">
        <f t="shared" si="125"/>
        <v>15</v>
      </c>
      <c r="P1713" t="s">
        <v>3540</v>
      </c>
    </row>
    <row r="1714" spans="1:16" customFormat="1" ht="12.75" customHeight="1" x14ac:dyDescent="0.2">
      <c r="A1714" s="24" t="str">
        <f t="shared" si="123"/>
        <v>15-</v>
      </c>
      <c r="C1714" s="14">
        <v>6</v>
      </c>
      <c r="D1714" s="71" t="str">
        <f>IF(C1714=1,K!$D$1,IF(C1714=2,K!$D$2,IF(C1714=3,K!$D$3,IF(C1714=4,K!$D$4,IF(C1714=5,K!$D$5,IF(C1714=6,K!$D$6,IF(C1714=7,K!$D$7,IF(C1714=8,K!$D$8))))))))</f>
        <v>Kultuurtehnikaprojektid</v>
      </c>
      <c r="E1714" s="12" t="s">
        <v>329</v>
      </c>
      <c r="F1714" s="18" t="str">
        <f>LOOKUP(E1714,K!$A$1:$B$19)</f>
        <v>Tartu vald</v>
      </c>
      <c r="G1714" s="16" t="str">
        <f t="shared" si="124"/>
        <v>MV-814</v>
      </c>
      <c r="H1714" s="12" t="s">
        <v>32</v>
      </c>
      <c r="I1714" s="14">
        <v>814</v>
      </c>
      <c r="J1714" s="1" t="s">
        <v>545</v>
      </c>
      <c r="K1714" s="1"/>
      <c r="L1714" s="91" t="str">
        <f t="shared" si="125"/>
        <v>15</v>
      </c>
      <c r="P1714">
        <v>69385</v>
      </c>
    </row>
    <row r="1715" spans="1:16" customFormat="1" ht="12.75" customHeight="1" x14ac:dyDescent="0.2">
      <c r="A1715" s="24" t="str">
        <f t="shared" si="123"/>
        <v>15-</v>
      </c>
      <c r="C1715" s="14">
        <v>1</v>
      </c>
      <c r="D1715" s="71" t="str">
        <f>IF(C1715=1,K!$D$1,IF(C1715=2,K!$D$2,IF(C1715=3,K!$D$3,IF(C1715=4,K!$D$4,IF(C1715=5,K!$D$5,IF(C1715=6,K!$D$6,IF(C1715=7,K!$D$7,IF(C1715=8,K!$D$8))))))))</f>
        <v>Maaparandus</v>
      </c>
      <c r="E1715" s="12" t="s">
        <v>329</v>
      </c>
      <c r="F1715" s="18" t="str">
        <f>LOOKUP(E1715,K!$A$1:$B$19)</f>
        <v>Tartu vald</v>
      </c>
      <c r="G1715" s="16" t="str">
        <f t="shared" si="124"/>
        <v>MV-863</v>
      </c>
      <c r="H1715" s="12" t="s">
        <v>32</v>
      </c>
      <c r="I1715" s="14">
        <v>863</v>
      </c>
      <c r="J1715" s="1" t="s">
        <v>549</v>
      </c>
      <c r="K1715" s="1"/>
      <c r="L1715" s="91" t="str">
        <f t="shared" si="125"/>
        <v>15</v>
      </c>
    </row>
    <row r="1716" spans="1:16" customFormat="1" ht="12.75" customHeight="1" x14ac:dyDescent="0.2">
      <c r="A1716" s="24" t="str">
        <f t="shared" si="123"/>
        <v>15-</v>
      </c>
      <c r="C1716" s="14">
        <v>1</v>
      </c>
      <c r="D1716" s="71" t="str">
        <f>IF(C1716=1,K!$D$1,IF(C1716=2,K!$D$2,IF(C1716=3,K!$D$3,IF(C1716=4,K!$D$4,IF(C1716=5,K!$D$5,IF(C1716=6,K!$D$6,IF(C1716=7,K!$D$7,IF(C1716=8,K!$D$8))))))))</f>
        <v>Maaparandus</v>
      </c>
      <c r="E1716" s="12" t="s">
        <v>329</v>
      </c>
      <c r="F1716" s="18" t="str">
        <f>LOOKUP(E1716,K!$A$1:$B$19)</f>
        <v>Tartu vald</v>
      </c>
      <c r="G1716" s="16" t="str">
        <f t="shared" si="124"/>
        <v>MV-951</v>
      </c>
      <c r="H1716" s="12" t="s">
        <v>32</v>
      </c>
      <c r="I1716" s="14">
        <v>951</v>
      </c>
      <c r="J1716" s="1" t="s">
        <v>6374</v>
      </c>
      <c r="K1716" s="1" t="s">
        <v>6370</v>
      </c>
      <c r="L1716" s="91" t="str">
        <f t="shared" si="125"/>
        <v>15</v>
      </c>
      <c r="M1716">
        <v>1972</v>
      </c>
      <c r="N1716">
        <v>3</v>
      </c>
    </row>
    <row r="1717" spans="1:16" customFormat="1" ht="12.75" customHeight="1" x14ac:dyDescent="0.2">
      <c r="A1717" s="24" t="str">
        <f t="shared" si="123"/>
        <v>15-</v>
      </c>
      <c r="C1717" s="14">
        <v>6</v>
      </c>
      <c r="D1717" s="71" t="str">
        <f>IF(C1717=1,K!$D$1,IF(C1717=2,K!$D$2,IF(C1717=3,K!$D$3,IF(C1717=4,K!$D$4,IF(C1717=5,K!$D$5,IF(C1717=6,K!$D$6,IF(C1717=7,K!$D$7,IF(C1717=8,K!$D$8))))))))</f>
        <v>Kultuurtehnikaprojektid</v>
      </c>
      <c r="E1717" s="12" t="s">
        <v>329</v>
      </c>
      <c r="F1717" s="18" t="str">
        <f>LOOKUP(E1717,K!$A$1:$B$19)</f>
        <v>Tartu vald</v>
      </c>
      <c r="G1717" s="16" t="str">
        <f t="shared" si="124"/>
        <v>MV-968</v>
      </c>
      <c r="H1717" s="12" t="s">
        <v>32</v>
      </c>
      <c r="I1717" s="14">
        <v>968</v>
      </c>
      <c r="J1717" s="1" t="s">
        <v>552</v>
      </c>
      <c r="K1717" s="1"/>
      <c r="L1717" s="91" t="str">
        <f t="shared" si="125"/>
        <v>15</v>
      </c>
      <c r="P1717">
        <v>72030</v>
      </c>
    </row>
    <row r="1718" spans="1:16" customFormat="1" ht="12.75" customHeight="1" x14ac:dyDescent="0.2">
      <c r="A1718" s="24" t="str">
        <f t="shared" si="123"/>
        <v>15-</v>
      </c>
      <c r="C1718" s="14">
        <v>6</v>
      </c>
      <c r="D1718" s="71" t="str">
        <f>IF(C1718=1,K!$D$1,IF(C1718=2,K!$D$2,IF(C1718=3,K!$D$3,IF(C1718=4,K!$D$4,IF(C1718=5,K!$D$5,IF(C1718=6,K!$D$6,IF(C1718=7,K!$D$7,IF(C1718=8,K!$D$8))))))))</f>
        <v>Kultuurtehnikaprojektid</v>
      </c>
      <c r="E1718" s="12" t="s">
        <v>329</v>
      </c>
      <c r="F1718" s="18" t="str">
        <f>LOOKUP(E1718,K!$A$1:$B$19)</f>
        <v>Tartu vald</v>
      </c>
      <c r="G1718" s="16" t="str">
        <f t="shared" si="124"/>
        <v>MV-967</v>
      </c>
      <c r="H1718" s="12" t="s">
        <v>32</v>
      </c>
      <c r="I1718" s="14">
        <v>967</v>
      </c>
      <c r="J1718" s="1" t="s">
        <v>553</v>
      </c>
      <c r="K1718" s="1"/>
      <c r="L1718" s="91" t="str">
        <f t="shared" si="125"/>
        <v>15</v>
      </c>
    </row>
    <row r="1719" spans="1:16" customFormat="1" ht="12.75" customHeight="1" x14ac:dyDescent="0.2">
      <c r="A1719" s="24" t="str">
        <f t="shared" si="123"/>
        <v>15-</v>
      </c>
      <c r="C1719" s="14">
        <v>6</v>
      </c>
      <c r="D1719" s="71" t="str">
        <f>IF(C1719=1,K!$D$1,IF(C1719=2,K!$D$2,IF(C1719=3,K!$D$3,IF(C1719=4,K!$D$4,IF(C1719=5,K!$D$5,IF(C1719=6,K!$D$6,IF(C1719=7,K!$D$7,IF(C1719=8,K!$D$8))))))))</f>
        <v>Kultuurtehnikaprojektid</v>
      </c>
      <c r="E1719" s="12" t="s">
        <v>329</v>
      </c>
      <c r="F1719" s="18" t="str">
        <f>LOOKUP(E1719,K!$A$1:$B$19)</f>
        <v>Tartu vald</v>
      </c>
      <c r="G1719" s="16" t="str">
        <f t="shared" si="124"/>
        <v>MV-966</v>
      </c>
      <c r="H1719" s="12" t="s">
        <v>32</v>
      </c>
      <c r="I1719" s="14">
        <v>966</v>
      </c>
      <c r="J1719" s="1" t="s">
        <v>554</v>
      </c>
      <c r="K1719" s="1"/>
      <c r="L1719" s="91" t="str">
        <f t="shared" si="125"/>
        <v>15</v>
      </c>
      <c r="P1719">
        <v>73022</v>
      </c>
    </row>
    <row r="1720" spans="1:16" customFormat="1" ht="12.75" customHeight="1" x14ac:dyDescent="0.2">
      <c r="A1720" s="24" t="str">
        <f t="shared" si="123"/>
        <v>15-</v>
      </c>
      <c r="C1720" s="14">
        <v>6</v>
      </c>
      <c r="D1720" s="71" t="str">
        <f>IF(C1720=1,K!$D$1,IF(C1720=2,K!$D$2,IF(C1720=3,K!$D$3,IF(C1720=4,K!$D$4,IF(C1720=5,K!$D$5,IF(C1720=6,K!$D$6,IF(C1720=7,K!$D$7,IF(C1720=8,K!$D$8))))))))</f>
        <v>Kultuurtehnikaprojektid</v>
      </c>
      <c r="E1720" s="12" t="s">
        <v>329</v>
      </c>
      <c r="F1720" s="18" t="str">
        <f>LOOKUP(E1720,K!$A$1:$B$19)</f>
        <v>Tartu vald</v>
      </c>
      <c r="G1720" s="16" t="str">
        <f t="shared" si="124"/>
        <v>MV-965</v>
      </c>
      <c r="H1720" s="12" t="s">
        <v>32</v>
      </c>
      <c r="I1720" s="14">
        <v>965</v>
      </c>
      <c r="J1720" s="1" t="s">
        <v>555</v>
      </c>
      <c r="K1720" s="1"/>
      <c r="L1720" s="91" t="str">
        <f t="shared" si="125"/>
        <v>15</v>
      </c>
      <c r="P1720">
        <v>74339</v>
      </c>
    </row>
    <row r="1721" spans="1:16" customFormat="1" ht="12.75" customHeight="1" x14ac:dyDescent="0.2">
      <c r="A1721" s="24" t="str">
        <f t="shared" si="123"/>
        <v>15-</v>
      </c>
      <c r="C1721" s="14">
        <v>6</v>
      </c>
      <c r="D1721" s="71" t="str">
        <f>IF(C1721=1,K!$D$1,IF(C1721=2,K!$D$2,IF(C1721=3,K!$D$3,IF(C1721=4,K!$D$4,IF(C1721=5,K!$D$5,IF(C1721=6,K!$D$6,IF(C1721=7,K!$D$7,IF(C1721=8,K!$D$8))))))))</f>
        <v>Kultuurtehnikaprojektid</v>
      </c>
      <c r="E1721" s="12" t="s">
        <v>329</v>
      </c>
      <c r="F1721" s="18" t="str">
        <f>LOOKUP(E1721,K!$A$1:$B$19)</f>
        <v>Tartu vald</v>
      </c>
      <c r="G1721" s="16" t="str">
        <f t="shared" si="124"/>
        <v>MV-964</v>
      </c>
      <c r="H1721" s="12" t="s">
        <v>32</v>
      </c>
      <c r="I1721" s="14">
        <v>964</v>
      </c>
      <c r="J1721" s="1" t="s">
        <v>556</v>
      </c>
      <c r="K1721" s="1"/>
      <c r="L1721" s="91" t="str">
        <f t="shared" si="125"/>
        <v>15</v>
      </c>
      <c r="P1721">
        <v>77117</v>
      </c>
    </row>
    <row r="1722" spans="1:16" customFormat="1" ht="12.75" customHeight="1" x14ac:dyDescent="0.2">
      <c r="A1722" s="24" t="str">
        <f t="shared" si="123"/>
        <v>15-</v>
      </c>
      <c r="C1722" s="14">
        <v>6</v>
      </c>
      <c r="D1722" s="71" t="str">
        <f>IF(C1722=1,K!$D$1,IF(C1722=2,K!$D$2,IF(C1722=3,K!$D$3,IF(C1722=4,K!$D$4,IF(C1722=5,K!$D$5,IF(C1722=6,K!$D$6,IF(C1722=7,K!$D$7,IF(C1722=8,K!$D$8))))))))</f>
        <v>Kultuurtehnikaprojektid</v>
      </c>
      <c r="E1722" s="12" t="s">
        <v>329</v>
      </c>
      <c r="F1722" s="18" t="str">
        <f>LOOKUP(E1722,K!$A$1:$B$19)</f>
        <v>Tartu vald</v>
      </c>
      <c r="G1722" s="16" t="str">
        <f t="shared" si="124"/>
        <v>MV-963</v>
      </c>
      <c r="H1722" s="12" t="s">
        <v>32</v>
      </c>
      <c r="I1722" s="14">
        <v>963</v>
      </c>
      <c r="J1722" s="1" t="s">
        <v>557</v>
      </c>
      <c r="K1722" s="1"/>
      <c r="L1722" s="91" t="str">
        <f t="shared" si="125"/>
        <v>15</v>
      </c>
      <c r="P1722">
        <v>77117</v>
      </c>
    </row>
    <row r="1723" spans="1:16" customFormat="1" ht="12.75" customHeight="1" x14ac:dyDescent="0.2">
      <c r="A1723" s="24" t="str">
        <f t="shared" si="123"/>
        <v>15-</v>
      </c>
      <c r="C1723" s="14">
        <v>6</v>
      </c>
      <c r="D1723" s="71" t="str">
        <f>IF(C1723=1,K!$D$1,IF(C1723=2,K!$D$2,IF(C1723=3,K!$D$3,IF(C1723=4,K!$D$4,IF(C1723=5,K!$D$5,IF(C1723=6,K!$D$6,IF(C1723=7,K!$D$7,IF(C1723=8,K!$D$8))))))))</f>
        <v>Kultuurtehnikaprojektid</v>
      </c>
      <c r="E1723" s="12" t="s">
        <v>329</v>
      </c>
      <c r="F1723" s="18" t="str">
        <f>LOOKUP(E1723,K!$A$1:$B$19)</f>
        <v>Tartu vald</v>
      </c>
      <c r="G1723" s="16" t="str">
        <f t="shared" si="124"/>
        <v>MV-1039</v>
      </c>
      <c r="H1723" s="12" t="s">
        <v>32</v>
      </c>
      <c r="I1723" s="14">
        <v>1039</v>
      </c>
      <c r="J1723" s="1" t="s">
        <v>558</v>
      </c>
      <c r="K1723" s="1"/>
      <c r="L1723" s="91" t="str">
        <f t="shared" si="125"/>
        <v>15</v>
      </c>
    </row>
    <row r="1724" spans="1:16" customFormat="1" ht="12.75" customHeight="1" x14ac:dyDescent="0.2">
      <c r="A1724" s="24" t="str">
        <f t="shared" si="123"/>
        <v>15-</v>
      </c>
      <c r="C1724" s="14">
        <v>6</v>
      </c>
      <c r="D1724" s="71" t="str">
        <f>IF(C1724=1,K!$D$1,IF(C1724=2,K!$D$2,IF(C1724=3,K!$D$3,IF(C1724=4,K!$D$4,IF(C1724=5,K!$D$5,IF(C1724=6,K!$D$6,IF(C1724=7,K!$D$7,IF(C1724=8,K!$D$8))))))))</f>
        <v>Kultuurtehnikaprojektid</v>
      </c>
      <c r="E1724" s="12" t="s">
        <v>329</v>
      </c>
      <c r="F1724" s="18" t="str">
        <f>LOOKUP(E1724,K!$A$1:$B$19)</f>
        <v>Tartu vald</v>
      </c>
      <c r="G1724" s="16" t="str">
        <f t="shared" si="124"/>
        <v>MV-1047</v>
      </c>
      <c r="H1724" s="12" t="s">
        <v>32</v>
      </c>
      <c r="I1724" s="14">
        <v>1047</v>
      </c>
      <c r="J1724" s="1" t="s">
        <v>559</v>
      </c>
      <c r="K1724" s="1"/>
      <c r="L1724" s="91" t="str">
        <f t="shared" si="125"/>
        <v>15</v>
      </c>
    </row>
    <row r="1725" spans="1:16" customFormat="1" ht="25.5" customHeight="1" x14ac:dyDescent="0.2">
      <c r="A1725" s="24" t="str">
        <f t="shared" si="123"/>
        <v>13-</v>
      </c>
      <c r="C1725" s="14">
        <v>5</v>
      </c>
      <c r="D1725" s="71" t="str">
        <f>IF(C1725=1,K!$D$1,IF(C1725=2,K!$D$2,IF(C1725=3,K!$D$3,IF(C1725=4,K!$D$4,IF(C1725=5,K!$D$5,IF(C1725=6,K!$D$6,IF(C1725=7,K!$D$7,IF(C1725=8,K!$D$8))))))))</f>
        <v>Muud maap.ehit.projektid</v>
      </c>
      <c r="E1725" s="12" t="s">
        <v>327</v>
      </c>
      <c r="F1725" s="18" t="str">
        <f>LOOKUP(E1725,K!$A$1:$B$19)</f>
        <v>Rannu vald</v>
      </c>
      <c r="G1725" s="16" t="str">
        <f t="shared" si="124"/>
        <v>MV-168</v>
      </c>
      <c r="H1725" s="12" t="s">
        <v>32</v>
      </c>
      <c r="I1725" s="14">
        <v>168</v>
      </c>
      <c r="J1725" s="1" t="s">
        <v>1368</v>
      </c>
      <c r="K1725" s="1"/>
      <c r="L1725" s="91" t="str">
        <f t="shared" si="125"/>
        <v>13</v>
      </c>
    </row>
    <row r="1726" spans="1:16" customFormat="1" ht="12.75" customHeight="1" x14ac:dyDescent="0.2">
      <c r="A1726" s="24" t="str">
        <f t="shared" si="123"/>
        <v>15-</v>
      </c>
      <c r="C1726" s="14">
        <v>6</v>
      </c>
      <c r="D1726" s="71" t="str">
        <f>IF(C1726=1,K!$D$1,IF(C1726=2,K!$D$2,IF(C1726=3,K!$D$3,IF(C1726=4,K!$D$4,IF(C1726=5,K!$D$5,IF(C1726=6,K!$D$6,IF(C1726=7,K!$D$7,IF(C1726=8,K!$D$8))))))))</f>
        <v>Kultuurtehnikaprojektid</v>
      </c>
      <c r="E1726" s="12" t="s">
        <v>329</v>
      </c>
      <c r="F1726" s="18" t="str">
        <f>LOOKUP(E1726,K!$A$1:$B$19)</f>
        <v>Tartu vald</v>
      </c>
      <c r="G1726" s="16" t="str">
        <f t="shared" si="124"/>
        <v>MV-1107</v>
      </c>
      <c r="H1726" s="12" t="s">
        <v>32</v>
      </c>
      <c r="I1726" s="14">
        <v>1107</v>
      </c>
      <c r="J1726" s="1" t="s">
        <v>560</v>
      </c>
      <c r="K1726" s="1"/>
      <c r="L1726" s="91" t="str">
        <f t="shared" si="125"/>
        <v>15</v>
      </c>
      <c r="P1726">
        <v>1236851</v>
      </c>
    </row>
    <row r="1727" spans="1:16" customFormat="1" ht="12.75" customHeight="1" x14ac:dyDescent="0.2">
      <c r="A1727" s="24" t="str">
        <f t="shared" si="123"/>
        <v>13-</v>
      </c>
      <c r="C1727" s="14">
        <v>1</v>
      </c>
      <c r="D1727" s="71" t="str">
        <f>IF(C1727=1,K!$D$1,IF(C1727=2,K!$D$2,IF(C1727=3,K!$D$3,IF(C1727=4,K!$D$4,IF(C1727=5,K!$D$5,IF(C1727=6,K!$D$6,IF(C1727=7,K!$D$7,IF(C1727=8,K!$D$8))))))))</f>
        <v>Maaparandus</v>
      </c>
      <c r="E1727" s="12" t="s">
        <v>327</v>
      </c>
      <c r="F1727" s="18" t="str">
        <f>LOOKUP(E1727,K!$A$1:$B$19)</f>
        <v>Rannu vald</v>
      </c>
      <c r="G1727" s="16" t="str">
        <f t="shared" si="124"/>
        <v>MV-29</v>
      </c>
      <c r="H1727" s="12" t="s">
        <v>32</v>
      </c>
      <c r="I1727" s="14">
        <v>29</v>
      </c>
      <c r="J1727" s="1" t="s">
        <v>1370</v>
      </c>
      <c r="K1727" s="1"/>
      <c r="L1727" s="91" t="str">
        <f t="shared" si="125"/>
        <v>13</v>
      </c>
    </row>
    <row r="1728" spans="1:16" customFormat="1" ht="12.75" customHeight="1" x14ac:dyDescent="0.2">
      <c r="A1728" s="24" t="str">
        <f t="shared" si="123"/>
        <v>13-</v>
      </c>
      <c r="C1728" s="14">
        <v>2</v>
      </c>
      <c r="D1728" s="71" t="str">
        <f>IF(C1728=1,K!$D$1,IF(C1728=2,K!$D$2,IF(C1728=3,K!$D$3,IF(C1728=4,K!$D$4,IF(C1728=5,K!$D$5,IF(C1728=6,K!$D$6,IF(C1728=7,K!$D$7,IF(C1728=8,K!$D$8))))))))</f>
        <v xml:space="preserve">Maaparanduse rek </v>
      </c>
      <c r="E1728" s="12" t="s">
        <v>327</v>
      </c>
      <c r="F1728" s="18" t="str">
        <f>LOOKUP(E1728,K!$A$1:$B$19)</f>
        <v>Rannu vald</v>
      </c>
      <c r="G1728" s="16" t="str">
        <f t="shared" si="124"/>
        <v>MV-80</v>
      </c>
      <c r="H1728" s="12" t="s">
        <v>32</v>
      </c>
      <c r="I1728" s="14">
        <v>80</v>
      </c>
      <c r="J1728" s="1" t="s">
        <v>1371</v>
      </c>
      <c r="K1728" s="1"/>
      <c r="L1728" s="91" t="str">
        <f t="shared" si="125"/>
        <v>13</v>
      </c>
    </row>
    <row r="1729" spans="1:45" customFormat="1" ht="12.75" customHeight="1" x14ac:dyDescent="0.2">
      <c r="A1729" s="24" t="str">
        <f t="shared" si="123"/>
        <v>13-</v>
      </c>
      <c r="C1729" s="14">
        <v>1</v>
      </c>
      <c r="D1729" s="71" t="str">
        <f>IF(C1729=1,K!$D$1,IF(C1729=2,K!$D$2,IF(C1729=3,K!$D$3,IF(C1729=4,K!$D$4,IF(C1729=5,K!$D$5,IF(C1729=6,K!$D$6,IF(C1729=7,K!$D$7,IF(C1729=8,K!$D$8))))))))</f>
        <v>Maaparandus</v>
      </c>
      <c r="E1729" s="12" t="s">
        <v>327</v>
      </c>
      <c r="F1729" s="18" t="str">
        <f>LOOKUP(E1729,K!$A$1:$B$19)</f>
        <v>Rannu vald</v>
      </c>
      <c r="G1729" s="16" t="str">
        <f t="shared" si="124"/>
        <v>MV-88</v>
      </c>
      <c r="H1729" s="12" t="s">
        <v>32</v>
      </c>
      <c r="I1729" s="14">
        <v>88</v>
      </c>
      <c r="J1729" s="1" t="s">
        <v>1372</v>
      </c>
      <c r="K1729" s="1"/>
      <c r="L1729" s="91" t="str">
        <f t="shared" si="125"/>
        <v>13</v>
      </c>
    </row>
    <row r="1730" spans="1:45" customFormat="1" ht="12.75" customHeight="1" x14ac:dyDescent="0.2">
      <c r="A1730" s="24" t="str">
        <f t="shared" si="123"/>
        <v>13-</v>
      </c>
      <c r="C1730" s="14">
        <v>2</v>
      </c>
      <c r="D1730" s="71" t="str">
        <f>IF(C1730=1,K!$D$1,IF(C1730=2,K!$D$2,IF(C1730=3,K!$D$3,IF(C1730=4,K!$D$4,IF(C1730=5,K!$D$5,IF(C1730=6,K!$D$6,IF(C1730=7,K!$D$7,IF(C1730=8,K!$D$8))))))))</f>
        <v xml:space="preserve">Maaparanduse rek </v>
      </c>
      <c r="E1730" s="12" t="s">
        <v>327</v>
      </c>
      <c r="F1730" s="18" t="str">
        <f>LOOKUP(E1730,K!$A$1:$B$19)</f>
        <v>Rannu vald</v>
      </c>
      <c r="G1730" s="16" t="str">
        <f t="shared" si="124"/>
        <v>MV-136</v>
      </c>
      <c r="H1730" s="12" t="s">
        <v>32</v>
      </c>
      <c r="I1730" s="14">
        <v>136</v>
      </c>
      <c r="J1730" s="1" t="s">
        <v>1373</v>
      </c>
      <c r="K1730" s="1"/>
      <c r="L1730" s="91" t="str">
        <f t="shared" si="125"/>
        <v>13</v>
      </c>
    </row>
    <row r="1731" spans="1:45" customFormat="1" ht="12.75" customHeight="1" x14ac:dyDescent="0.2">
      <c r="A1731" s="24" t="str">
        <f t="shared" si="123"/>
        <v>13-</v>
      </c>
      <c r="C1731" s="14">
        <v>1</v>
      </c>
      <c r="D1731" s="71" t="str">
        <f>IF(C1731=1,K!$D$1,IF(C1731=2,K!$D$2,IF(C1731=3,K!$D$3,IF(C1731=4,K!$D$4,IF(C1731=5,K!$D$5,IF(C1731=6,K!$D$6,IF(C1731=7,K!$D$7,IF(C1731=8,K!$D$8))))))))</f>
        <v>Maaparandus</v>
      </c>
      <c r="E1731" s="12" t="s">
        <v>327</v>
      </c>
      <c r="F1731" s="18" t="str">
        <f>LOOKUP(E1731,K!$A$1:$B$19)</f>
        <v>Rannu vald</v>
      </c>
      <c r="G1731" s="16" t="str">
        <f t="shared" si="124"/>
        <v>MV-156</v>
      </c>
      <c r="H1731" s="12" t="s">
        <v>32</v>
      </c>
      <c r="I1731" s="14">
        <v>156</v>
      </c>
      <c r="J1731" s="1" t="s">
        <v>1374</v>
      </c>
      <c r="K1731" s="1"/>
      <c r="L1731" s="91" t="str">
        <f t="shared" si="125"/>
        <v>13</v>
      </c>
    </row>
    <row r="1732" spans="1:45" customFormat="1" ht="12.75" customHeight="1" x14ac:dyDescent="0.2">
      <c r="A1732" s="24" t="str">
        <f t="shared" si="123"/>
        <v>13-</v>
      </c>
      <c r="C1732" s="14">
        <v>5</v>
      </c>
      <c r="D1732" s="71" t="str">
        <f>IF(C1732=1,K!$D$1,IF(C1732=2,K!$D$2,IF(C1732=3,K!$D$3,IF(C1732=4,K!$D$4,IF(C1732=5,K!$D$5,IF(C1732=6,K!$D$6,IF(C1732=7,K!$D$7,IF(C1732=8,K!$D$8))))))))</f>
        <v>Muud maap.ehit.projektid</v>
      </c>
      <c r="E1732" s="12" t="s">
        <v>327</v>
      </c>
      <c r="F1732" s="18" t="str">
        <f>LOOKUP(E1732,K!$A$1:$B$19)</f>
        <v>Rannu vald</v>
      </c>
      <c r="G1732" s="16" t="str">
        <f t="shared" si="124"/>
        <v>MV-204</v>
      </c>
      <c r="H1732" s="12" t="s">
        <v>32</v>
      </c>
      <c r="I1732" s="14">
        <v>204</v>
      </c>
      <c r="J1732" s="1" t="s">
        <v>1375</v>
      </c>
      <c r="K1732" s="1"/>
      <c r="L1732" s="91" t="str">
        <f t="shared" si="125"/>
        <v>13</v>
      </c>
    </row>
    <row r="1733" spans="1:45" ht="12.75" customHeight="1" x14ac:dyDescent="0.2">
      <c r="A1733" s="24" t="str">
        <f t="shared" si="123"/>
        <v>17-</v>
      </c>
      <c r="B1733"/>
      <c r="C1733" s="14">
        <v>1</v>
      </c>
      <c r="D1733" s="71" t="str">
        <f>IF(C1733=1,K!$D$1,IF(C1733=2,K!$D$2,IF(C1733=3,K!$D$3,IF(C1733=4,K!$D$4,IF(C1733=5,K!$D$5,IF(C1733=6,K!$D$6,IF(C1733=7,K!$D$7,IF(C1733=8,K!$D$8))))))))</f>
        <v>Maaparandus</v>
      </c>
      <c r="E1733" s="12" t="s">
        <v>331</v>
      </c>
      <c r="F1733" s="18" t="str">
        <f>LOOKUP(E1733,K!$A$1:$B$19)</f>
        <v xml:space="preserve">Vara vald </v>
      </c>
      <c r="G1733" s="16" t="str">
        <f t="shared" si="124"/>
        <v>MV-206</v>
      </c>
      <c r="H1733" s="12" t="s">
        <v>32</v>
      </c>
      <c r="I1733" s="14">
        <v>206</v>
      </c>
      <c r="J1733" s="1" t="s">
        <v>1336</v>
      </c>
      <c r="K1733" s="1"/>
      <c r="L1733" s="91" t="str">
        <f t="shared" si="125"/>
        <v>17</v>
      </c>
      <c r="M1733"/>
      <c r="N1733"/>
      <c r="P1733"/>
      <c r="Q1733"/>
      <c r="R1733"/>
      <c r="S1733"/>
      <c r="T1733"/>
      <c r="U1733"/>
      <c r="V1733"/>
      <c r="W1733"/>
      <c r="X1733"/>
      <c r="Y1733"/>
      <c r="Z1733"/>
      <c r="AA1733"/>
      <c r="AB1733"/>
      <c r="AC1733"/>
      <c r="AD1733"/>
      <c r="AE1733"/>
      <c r="AF1733"/>
      <c r="AG1733"/>
      <c r="AH1733"/>
      <c r="AI1733"/>
      <c r="AJ1733"/>
      <c r="AK1733"/>
      <c r="AL1733"/>
      <c r="AM1733"/>
      <c r="AN1733"/>
      <c r="AO1733"/>
      <c r="AP1733"/>
      <c r="AQ1733"/>
      <c r="AR1733"/>
      <c r="AS1733"/>
    </row>
    <row r="1734" spans="1:45" ht="12.75" customHeight="1" x14ac:dyDescent="0.2">
      <c r="A1734" s="24" t="str">
        <f t="shared" si="123"/>
        <v>13-</v>
      </c>
      <c r="B1734"/>
      <c r="C1734" s="14">
        <v>1</v>
      </c>
      <c r="D1734" s="71" t="str">
        <f>IF(C1734=1,K!$D$1,IF(C1734=2,K!$D$2,IF(C1734=3,K!$D$3,IF(C1734=4,K!$D$4,IF(C1734=5,K!$D$5,IF(C1734=6,K!$D$6,IF(C1734=7,K!$D$7,IF(C1734=8,K!$D$8))))))))</f>
        <v>Maaparandus</v>
      </c>
      <c r="E1734" s="12" t="s">
        <v>327</v>
      </c>
      <c r="F1734" s="18" t="str">
        <f>LOOKUP(E1734,K!$A$1:$B$19)</f>
        <v>Rannu vald</v>
      </c>
      <c r="G1734" s="16" t="str">
        <f t="shared" si="124"/>
        <v>MV-212</v>
      </c>
      <c r="H1734" s="12" t="s">
        <v>32</v>
      </c>
      <c r="I1734" s="14">
        <v>212</v>
      </c>
      <c r="J1734" s="1" t="s">
        <v>1376</v>
      </c>
      <c r="K1734" s="1"/>
      <c r="L1734" s="91" t="str">
        <f t="shared" si="125"/>
        <v>13</v>
      </c>
      <c r="M1734"/>
      <c r="N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row>
    <row r="1735" spans="1:45" ht="12.75" customHeight="1" x14ac:dyDescent="0.2">
      <c r="A1735" s="24" t="str">
        <f t="shared" si="123"/>
        <v>13-</v>
      </c>
      <c r="B1735"/>
      <c r="C1735" s="14">
        <v>1</v>
      </c>
      <c r="D1735" s="71" t="str">
        <f>IF(C1735=1,K!$D$1,IF(C1735=2,K!$D$2,IF(C1735=3,K!$D$3,IF(C1735=4,K!$D$4,IF(C1735=5,K!$D$5,IF(C1735=6,K!$D$6,IF(C1735=7,K!$D$7,IF(C1735=8,K!$D$8))))))))</f>
        <v>Maaparandus</v>
      </c>
      <c r="E1735" s="12" t="s">
        <v>327</v>
      </c>
      <c r="F1735" s="18" t="str">
        <f>LOOKUP(E1735,K!$A$1:$B$19)</f>
        <v>Rannu vald</v>
      </c>
      <c r="G1735" s="16" t="str">
        <f t="shared" si="124"/>
        <v>MV-237</v>
      </c>
      <c r="H1735" s="12" t="s">
        <v>32</v>
      </c>
      <c r="I1735" s="14">
        <v>237</v>
      </c>
      <c r="J1735" s="1" t="s">
        <v>1377</v>
      </c>
      <c r="K1735" s="1"/>
      <c r="L1735" s="91" t="str">
        <f t="shared" si="125"/>
        <v>13</v>
      </c>
      <c r="M1735"/>
      <c r="N1735"/>
      <c r="P1735"/>
      <c r="Q1735"/>
      <c r="R1735"/>
      <c r="S1735"/>
      <c r="T1735"/>
      <c r="U1735"/>
      <c r="V1735"/>
      <c r="W1735"/>
      <c r="X1735"/>
      <c r="Y1735"/>
      <c r="Z1735"/>
      <c r="AA1735"/>
      <c r="AB1735"/>
      <c r="AC1735"/>
      <c r="AD1735"/>
      <c r="AE1735"/>
      <c r="AF1735"/>
      <c r="AG1735"/>
      <c r="AH1735"/>
      <c r="AI1735"/>
      <c r="AJ1735"/>
      <c r="AK1735"/>
      <c r="AL1735"/>
      <c r="AM1735"/>
      <c r="AN1735"/>
      <c r="AO1735"/>
      <c r="AP1735"/>
      <c r="AQ1735"/>
      <c r="AR1735"/>
      <c r="AS1735"/>
    </row>
    <row r="1736" spans="1:45" customFormat="1" ht="25.5" customHeight="1" x14ac:dyDescent="0.2">
      <c r="A1736" s="24" t="str">
        <f t="shared" si="123"/>
        <v>13-</v>
      </c>
      <c r="C1736" s="14">
        <v>5</v>
      </c>
      <c r="D1736" s="71" t="str">
        <f>IF(C1736=1,K!$D$1,IF(C1736=2,K!$D$2,IF(C1736=3,K!$D$3,IF(C1736=4,K!$D$4,IF(C1736=5,K!$D$5,IF(C1736=6,K!$D$6,IF(C1736=7,K!$D$7,IF(C1736=8,K!$D$8))))))))</f>
        <v>Muud maap.ehit.projektid</v>
      </c>
      <c r="E1736" s="12" t="s">
        <v>327</v>
      </c>
      <c r="F1736" s="18" t="str">
        <f>LOOKUP(E1736,K!$A$1:$B$19)</f>
        <v>Rannu vald</v>
      </c>
      <c r="G1736" s="16" t="str">
        <f t="shared" si="124"/>
        <v>MV-215</v>
      </c>
      <c r="H1736" s="12" t="s">
        <v>32</v>
      </c>
      <c r="I1736" s="14">
        <v>215</v>
      </c>
      <c r="J1736" s="1" t="s">
        <v>1378</v>
      </c>
      <c r="K1736" s="1"/>
      <c r="L1736" s="91" t="str">
        <f t="shared" si="125"/>
        <v>13</v>
      </c>
    </row>
    <row r="1737" spans="1:45" ht="12.75" customHeight="1" x14ac:dyDescent="0.2">
      <c r="A1737" s="24" t="str">
        <f t="shared" si="123"/>
        <v>15-</v>
      </c>
      <c r="B1737"/>
      <c r="C1737" s="14">
        <v>6</v>
      </c>
      <c r="D1737" s="71" t="str">
        <f>IF(C1737=1,K!$D$1,IF(C1737=2,K!$D$2,IF(C1737=3,K!$D$3,IF(C1737=4,K!$D$4,IF(C1737=5,K!$D$5,IF(C1737=6,K!$D$6,IF(C1737=7,K!$D$7,IF(C1737=8,K!$D$8))))))))</f>
        <v>Kultuurtehnikaprojektid</v>
      </c>
      <c r="E1737" s="12" t="s">
        <v>329</v>
      </c>
      <c r="F1737" s="18" t="str">
        <f>LOOKUP(E1737,K!$A$1:$B$19)</f>
        <v>Tartu vald</v>
      </c>
      <c r="G1737" s="16" t="str">
        <f t="shared" si="124"/>
        <v>MV-1107</v>
      </c>
      <c r="H1737" s="12" t="s">
        <v>32</v>
      </c>
      <c r="I1737" s="14">
        <v>1107</v>
      </c>
      <c r="J1737" s="1" t="s">
        <v>560</v>
      </c>
      <c r="K1737" s="1"/>
      <c r="L1737" s="91" t="str">
        <f t="shared" si="125"/>
        <v>15</v>
      </c>
      <c r="M1737"/>
      <c r="N1737"/>
      <c r="P1737">
        <v>299871</v>
      </c>
      <c r="Q1737"/>
      <c r="R1737"/>
      <c r="S1737"/>
      <c r="T1737"/>
      <c r="U1737"/>
      <c r="V1737"/>
      <c r="W1737"/>
      <c r="X1737"/>
      <c r="Y1737"/>
      <c r="Z1737"/>
      <c r="AA1737"/>
      <c r="AB1737"/>
      <c r="AC1737"/>
      <c r="AD1737"/>
      <c r="AE1737"/>
      <c r="AF1737"/>
      <c r="AG1737"/>
      <c r="AH1737"/>
      <c r="AI1737"/>
      <c r="AJ1737"/>
      <c r="AK1737"/>
      <c r="AL1737"/>
      <c r="AM1737"/>
      <c r="AN1737"/>
      <c r="AO1737"/>
      <c r="AP1737"/>
      <c r="AQ1737"/>
      <c r="AR1737"/>
      <c r="AS1737"/>
    </row>
    <row r="1738" spans="1:45" ht="25.5" customHeight="1" x14ac:dyDescent="0.2">
      <c r="A1738" s="24" t="str">
        <f t="shared" si="123"/>
        <v>13-</v>
      </c>
      <c r="B1738"/>
      <c r="C1738" s="14">
        <v>5</v>
      </c>
      <c r="D1738" s="71" t="str">
        <f>IF(C1738=1,K!$D$1,IF(C1738=2,K!$D$2,IF(C1738=3,K!$D$3,IF(C1738=4,K!$D$4,IF(C1738=5,K!$D$5,IF(C1738=6,K!$D$6,IF(C1738=7,K!$D$7,IF(C1738=8,K!$D$8))))))))</f>
        <v>Muud maap.ehit.projektid</v>
      </c>
      <c r="E1738" s="12" t="s">
        <v>327</v>
      </c>
      <c r="F1738" s="18" t="str">
        <f>LOOKUP(E1738,K!$A$1:$B$19)</f>
        <v>Rannu vald</v>
      </c>
      <c r="G1738" s="16" t="str">
        <f t="shared" si="124"/>
        <v>MV-271</v>
      </c>
      <c r="H1738" s="12" t="s">
        <v>32</v>
      </c>
      <c r="I1738" s="14">
        <v>271</v>
      </c>
      <c r="J1738" s="1" t="s">
        <v>1379</v>
      </c>
      <c r="K1738" s="1"/>
      <c r="L1738" s="91" t="str">
        <f t="shared" si="125"/>
        <v>13</v>
      </c>
      <c r="M1738"/>
      <c r="N1738"/>
      <c r="P1738"/>
      <c r="Q1738"/>
      <c r="R1738"/>
      <c r="S1738"/>
      <c r="T1738"/>
      <c r="U1738"/>
      <c r="V1738"/>
      <c r="W1738"/>
      <c r="X1738"/>
      <c r="Y1738"/>
      <c r="Z1738"/>
      <c r="AA1738"/>
      <c r="AB1738"/>
      <c r="AC1738"/>
      <c r="AD1738"/>
      <c r="AE1738"/>
      <c r="AF1738"/>
      <c r="AG1738"/>
      <c r="AH1738"/>
      <c r="AI1738"/>
      <c r="AJ1738"/>
      <c r="AK1738"/>
      <c r="AL1738"/>
      <c r="AM1738"/>
      <c r="AN1738"/>
      <c r="AO1738"/>
      <c r="AP1738"/>
      <c r="AQ1738"/>
      <c r="AR1738"/>
      <c r="AS1738"/>
    </row>
    <row r="1739" spans="1:45" customFormat="1" ht="25.5" customHeight="1" x14ac:dyDescent="0.2">
      <c r="A1739" s="24" t="str">
        <f t="shared" si="123"/>
        <v>13-</v>
      </c>
      <c r="C1739" s="14">
        <v>5</v>
      </c>
      <c r="D1739" s="71" t="str">
        <f>IF(C1739=1,K!$D$1,IF(C1739=2,K!$D$2,IF(C1739=3,K!$D$3,IF(C1739=4,K!$D$4,IF(C1739=5,K!$D$5,IF(C1739=6,K!$D$6,IF(C1739=7,K!$D$7,IF(C1739=8,K!$D$8))))))))</f>
        <v>Muud maap.ehit.projektid</v>
      </c>
      <c r="E1739" s="12" t="s">
        <v>327</v>
      </c>
      <c r="F1739" s="18" t="str">
        <f>LOOKUP(E1739,K!$A$1:$B$19)</f>
        <v>Rannu vald</v>
      </c>
      <c r="G1739" s="16" t="str">
        <f t="shared" si="124"/>
        <v>MV-300</v>
      </c>
      <c r="H1739" s="12" t="s">
        <v>32</v>
      </c>
      <c r="I1739" s="14">
        <v>300</v>
      </c>
      <c r="J1739" s="1" t="s">
        <v>1380</v>
      </c>
      <c r="K1739" s="1"/>
      <c r="L1739" s="91" t="str">
        <f t="shared" si="125"/>
        <v>13</v>
      </c>
    </row>
    <row r="1740" spans="1:45" customFormat="1" ht="25.5" customHeight="1" x14ac:dyDescent="0.2">
      <c r="A1740" s="24" t="str">
        <f t="shared" si="123"/>
        <v>13-</v>
      </c>
      <c r="C1740" s="14">
        <v>5</v>
      </c>
      <c r="D1740" s="71" t="str">
        <f>IF(C1740=1,K!$D$1,IF(C1740=2,K!$D$2,IF(C1740=3,K!$D$3,IF(C1740=4,K!$D$4,IF(C1740=5,K!$D$5,IF(C1740=6,K!$D$6,IF(C1740=7,K!$D$7,IF(C1740=8,K!$D$8))))))))</f>
        <v>Muud maap.ehit.projektid</v>
      </c>
      <c r="E1740" s="12" t="s">
        <v>327</v>
      </c>
      <c r="F1740" s="18" t="str">
        <f>LOOKUP(E1740,K!$A$1:$B$19)</f>
        <v>Rannu vald</v>
      </c>
      <c r="G1740" s="16" t="str">
        <f t="shared" si="124"/>
        <v>MV-358</v>
      </c>
      <c r="H1740" s="12" t="s">
        <v>32</v>
      </c>
      <c r="I1740" s="14">
        <v>358</v>
      </c>
      <c r="J1740" s="1" t="s">
        <v>1381</v>
      </c>
      <c r="K1740" s="1"/>
      <c r="L1740" s="91" t="str">
        <f t="shared" si="125"/>
        <v>13</v>
      </c>
    </row>
    <row r="1741" spans="1:45" customFormat="1" ht="12.75" customHeight="1" x14ac:dyDescent="0.2">
      <c r="A1741" s="24" t="str">
        <f t="shared" si="123"/>
        <v>13-</v>
      </c>
      <c r="C1741" s="14">
        <v>5</v>
      </c>
      <c r="D1741" s="71" t="str">
        <f>IF(C1741=1,K!$D$1,IF(C1741=2,K!$D$2,IF(C1741=3,K!$D$3,IF(C1741=4,K!$D$4,IF(C1741=5,K!$D$5,IF(C1741=6,K!$D$6,IF(C1741=7,K!$D$7,IF(C1741=8,K!$D$8))))))))</f>
        <v>Muud maap.ehit.projektid</v>
      </c>
      <c r="E1741" s="12" t="s">
        <v>327</v>
      </c>
      <c r="F1741" s="18" t="str">
        <f>LOOKUP(E1741,K!$A$1:$B$19)</f>
        <v>Rannu vald</v>
      </c>
      <c r="G1741" s="16" t="str">
        <f t="shared" si="124"/>
        <v>MV-532</v>
      </c>
      <c r="H1741" s="12" t="s">
        <v>32</v>
      </c>
      <c r="I1741" s="14">
        <v>532</v>
      </c>
      <c r="J1741" s="1" t="s">
        <v>1382</v>
      </c>
      <c r="K1741" s="1"/>
      <c r="L1741" s="91" t="str">
        <f t="shared" si="125"/>
        <v>13</v>
      </c>
    </row>
    <row r="1742" spans="1:45" customFormat="1" ht="12.75" customHeight="1" x14ac:dyDescent="0.2">
      <c r="A1742" s="24" t="str">
        <f t="shared" si="123"/>
        <v>13-</v>
      </c>
      <c r="C1742" s="14">
        <v>5</v>
      </c>
      <c r="D1742" s="71" t="str">
        <f>IF(C1742=1,K!$D$1,IF(C1742=2,K!$D$2,IF(C1742=3,K!$D$3,IF(C1742=4,K!$D$4,IF(C1742=5,K!$D$5,IF(C1742=6,K!$D$6,IF(C1742=7,K!$D$7,IF(C1742=8,K!$D$8))))))))</f>
        <v>Muud maap.ehit.projektid</v>
      </c>
      <c r="E1742" s="12" t="s">
        <v>327</v>
      </c>
      <c r="F1742" s="18" t="str">
        <f>LOOKUP(E1742,K!$A$1:$B$19)</f>
        <v>Rannu vald</v>
      </c>
      <c r="G1742" s="16" t="str">
        <f t="shared" si="124"/>
        <v>MV-360</v>
      </c>
      <c r="H1742" s="12" t="s">
        <v>32</v>
      </c>
      <c r="I1742" s="14">
        <v>360</v>
      </c>
      <c r="J1742" s="1" t="s">
        <v>1383</v>
      </c>
      <c r="K1742" s="1"/>
      <c r="L1742" s="91" t="str">
        <f t="shared" si="125"/>
        <v>13</v>
      </c>
    </row>
    <row r="1743" spans="1:45" customFormat="1" ht="25.5" customHeight="1" x14ac:dyDescent="0.2">
      <c r="A1743" s="24" t="str">
        <f t="shared" ref="A1743:A1806" si="126">CONCATENATE(E1743,"-",B1743)</f>
        <v>13-</v>
      </c>
      <c r="C1743" s="14">
        <v>5</v>
      </c>
      <c r="D1743" s="71" t="str">
        <f>IF(C1743=1,K!$D$1,IF(C1743=2,K!$D$2,IF(C1743=3,K!$D$3,IF(C1743=4,K!$D$4,IF(C1743=5,K!$D$5,IF(C1743=6,K!$D$6,IF(C1743=7,K!$D$7,IF(C1743=8,K!$D$8))))))))</f>
        <v>Muud maap.ehit.projektid</v>
      </c>
      <c r="E1743" s="12" t="s">
        <v>327</v>
      </c>
      <c r="F1743" s="18" t="str">
        <f>LOOKUP(E1743,K!$A$1:$B$19)</f>
        <v>Rannu vald</v>
      </c>
      <c r="G1743" s="16" t="str">
        <f t="shared" ref="G1743:G1806" si="127">CONCATENATE(H1743,"-",I1743)</f>
        <v>MV-420</v>
      </c>
      <c r="H1743" s="12" t="s">
        <v>32</v>
      </c>
      <c r="I1743" s="14">
        <v>420</v>
      </c>
      <c r="J1743" s="1" t="s">
        <v>1384</v>
      </c>
      <c r="K1743" s="1"/>
      <c r="L1743" s="91" t="str">
        <f t="shared" si="125"/>
        <v>13</v>
      </c>
    </row>
    <row r="1744" spans="1:45" customFormat="1" ht="12.75" customHeight="1" x14ac:dyDescent="0.2">
      <c r="A1744" s="24" t="str">
        <f t="shared" si="126"/>
        <v>13-</v>
      </c>
      <c r="C1744" s="14">
        <v>5</v>
      </c>
      <c r="D1744" s="71" t="str">
        <f>IF(C1744=1,K!$D$1,IF(C1744=2,K!$D$2,IF(C1744=3,K!$D$3,IF(C1744=4,K!$D$4,IF(C1744=5,K!$D$5,IF(C1744=6,K!$D$6,IF(C1744=7,K!$D$7,IF(C1744=8,K!$D$8))))))))</f>
        <v>Muud maap.ehit.projektid</v>
      </c>
      <c r="E1744" s="12" t="s">
        <v>327</v>
      </c>
      <c r="F1744" s="18" t="str">
        <f>LOOKUP(E1744,K!$A$1:$B$19)</f>
        <v>Rannu vald</v>
      </c>
      <c r="G1744" s="16" t="str">
        <f t="shared" si="127"/>
        <v>MV-539</v>
      </c>
      <c r="H1744" s="12" t="s">
        <v>32</v>
      </c>
      <c r="I1744" s="14">
        <v>539</v>
      </c>
      <c r="J1744" s="1" t="s">
        <v>1385</v>
      </c>
      <c r="K1744" s="1"/>
      <c r="L1744" s="91" t="str">
        <f t="shared" si="125"/>
        <v>13</v>
      </c>
    </row>
    <row r="1745" spans="1:45" customFormat="1" ht="12.75" customHeight="1" x14ac:dyDescent="0.2">
      <c r="A1745" s="24" t="str">
        <f t="shared" si="126"/>
        <v>13-</v>
      </c>
      <c r="C1745" s="14">
        <v>5</v>
      </c>
      <c r="D1745" s="71" t="str">
        <f>IF(C1745=1,K!$D$1,IF(C1745=2,K!$D$2,IF(C1745=3,K!$D$3,IF(C1745=4,K!$D$4,IF(C1745=5,K!$D$5,IF(C1745=6,K!$D$6,IF(C1745=7,K!$D$7,IF(C1745=8,K!$D$8))))))))</f>
        <v>Muud maap.ehit.projektid</v>
      </c>
      <c r="E1745" s="12" t="s">
        <v>327</v>
      </c>
      <c r="F1745" s="18" t="str">
        <f>LOOKUP(E1745,K!$A$1:$B$19)</f>
        <v>Rannu vald</v>
      </c>
      <c r="G1745" s="16" t="str">
        <f t="shared" si="127"/>
        <v>MV-697</v>
      </c>
      <c r="H1745" s="12" t="s">
        <v>32</v>
      </c>
      <c r="I1745" s="14">
        <v>697</v>
      </c>
      <c r="J1745" s="1" t="s">
        <v>1482</v>
      </c>
      <c r="K1745" s="1"/>
      <c r="L1745" s="91" t="str">
        <f t="shared" si="125"/>
        <v>13</v>
      </c>
    </row>
    <row r="1746" spans="1:45" customFormat="1" ht="12.75" customHeight="1" x14ac:dyDescent="0.2">
      <c r="A1746" s="24" t="str">
        <f t="shared" si="126"/>
        <v>13-</v>
      </c>
      <c r="C1746" s="14">
        <v>5</v>
      </c>
      <c r="D1746" s="71" t="str">
        <f>IF(C1746=1,K!$D$1,IF(C1746=2,K!$D$2,IF(C1746=3,K!$D$3,IF(C1746=4,K!$D$4,IF(C1746=5,K!$D$5,IF(C1746=6,K!$D$6,IF(C1746=7,K!$D$7,IF(C1746=8,K!$D$8))))))))</f>
        <v>Muud maap.ehit.projektid</v>
      </c>
      <c r="E1746" s="12" t="s">
        <v>327</v>
      </c>
      <c r="F1746" s="18" t="str">
        <f>LOOKUP(E1746,K!$A$1:$B$19)</f>
        <v>Rannu vald</v>
      </c>
      <c r="G1746" s="16" t="str">
        <f t="shared" si="127"/>
        <v>MV-1742</v>
      </c>
      <c r="H1746" s="12" t="s">
        <v>32</v>
      </c>
      <c r="I1746" s="14">
        <v>1742</v>
      </c>
      <c r="J1746" s="1" t="s">
        <v>1483</v>
      </c>
      <c r="K1746" s="1"/>
      <c r="L1746" s="91" t="str">
        <f t="shared" si="125"/>
        <v>13</v>
      </c>
    </row>
    <row r="1747" spans="1:45" customFormat="1" ht="12.75" customHeight="1" x14ac:dyDescent="0.2">
      <c r="A1747" s="24" t="str">
        <f t="shared" si="126"/>
        <v>13-</v>
      </c>
      <c r="C1747" s="14">
        <v>5</v>
      </c>
      <c r="D1747" s="71" t="str">
        <f>IF(C1747=1,K!$D$1,IF(C1747=2,K!$D$2,IF(C1747=3,K!$D$3,IF(C1747=4,K!$D$4,IF(C1747=5,K!$D$5,IF(C1747=6,K!$D$6,IF(C1747=7,K!$D$7,IF(C1747=8,K!$D$8))))))))</f>
        <v>Muud maap.ehit.projektid</v>
      </c>
      <c r="E1747" s="12" t="s">
        <v>327</v>
      </c>
      <c r="F1747" s="18" t="str">
        <f>LOOKUP(E1747,K!$A$1:$B$19)</f>
        <v>Rannu vald</v>
      </c>
      <c r="G1747" s="16" t="str">
        <f t="shared" si="127"/>
        <v>MV-1812</v>
      </c>
      <c r="H1747" s="12" t="s">
        <v>32</v>
      </c>
      <c r="I1747" s="14">
        <v>1812</v>
      </c>
      <c r="J1747" s="1" t="s">
        <v>1484</v>
      </c>
      <c r="K1747" s="1"/>
      <c r="L1747" s="91" t="str">
        <f t="shared" si="125"/>
        <v>13</v>
      </c>
    </row>
    <row r="1748" spans="1:45" customFormat="1" ht="12.75" customHeight="1" x14ac:dyDescent="0.2">
      <c r="A1748" s="24" t="str">
        <f t="shared" si="126"/>
        <v>15-</v>
      </c>
      <c r="C1748" s="14">
        <v>6</v>
      </c>
      <c r="D1748" s="71" t="str">
        <f>IF(C1748=1,K!$D$1,IF(C1748=2,K!$D$2,IF(C1748=3,K!$D$3,IF(C1748=4,K!$D$4,IF(C1748=5,K!$D$5,IF(C1748=6,K!$D$6,IF(C1748=7,K!$D$7,IF(C1748=8,K!$D$8))))))))</f>
        <v>Kultuurtehnikaprojektid</v>
      </c>
      <c r="E1748" s="12" t="s">
        <v>329</v>
      </c>
      <c r="F1748" s="18" t="str">
        <f>LOOKUP(E1748,K!$A$1:$B$19)</f>
        <v>Tartu vald</v>
      </c>
      <c r="G1748" s="16" t="str">
        <f t="shared" si="127"/>
        <v>MV-1158</v>
      </c>
      <c r="H1748" s="12" t="s">
        <v>32</v>
      </c>
      <c r="I1748" s="14">
        <v>1158</v>
      </c>
      <c r="J1748" s="1" t="s">
        <v>562</v>
      </c>
      <c r="K1748" s="1"/>
      <c r="L1748" s="91" t="str">
        <f t="shared" si="125"/>
        <v>15</v>
      </c>
      <c r="O1748">
        <v>1</v>
      </c>
      <c r="P1748" t="s">
        <v>1019</v>
      </c>
    </row>
    <row r="1749" spans="1:45" customFormat="1" ht="12.75" customHeight="1" x14ac:dyDescent="0.2">
      <c r="A1749" s="24" t="str">
        <f t="shared" si="126"/>
        <v>15-</v>
      </c>
      <c r="C1749" s="14">
        <v>6</v>
      </c>
      <c r="D1749" s="71" t="str">
        <f>IF(C1749=1,K!$D$1,IF(C1749=2,K!$D$2,IF(C1749=3,K!$D$3,IF(C1749=4,K!$D$4,IF(C1749=5,K!$D$5,IF(C1749=6,K!$D$6,IF(C1749=7,K!$D$7,IF(C1749=8,K!$D$8))))))))</f>
        <v>Kultuurtehnikaprojektid</v>
      </c>
      <c r="E1749" s="12" t="s">
        <v>329</v>
      </c>
      <c r="F1749" s="18" t="str">
        <f>LOOKUP(E1749,K!$A$1:$B$19)</f>
        <v>Tartu vald</v>
      </c>
      <c r="G1749" s="16" t="str">
        <f t="shared" si="127"/>
        <v>MV-1159</v>
      </c>
      <c r="H1749" s="12" t="s">
        <v>32</v>
      </c>
      <c r="I1749" s="14">
        <v>1159</v>
      </c>
      <c r="J1749" s="1" t="s">
        <v>563</v>
      </c>
      <c r="K1749" s="1"/>
      <c r="L1749" s="91" t="str">
        <f t="shared" si="125"/>
        <v>15</v>
      </c>
    </row>
    <row r="1750" spans="1:45" customFormat="1" ht="12.75" customHeight="1" x14ac:dyDescent="0.2">
      <c r="A1750" s="24" t="str">
        <f t="shared" si="126"/>
        <v>15-</v>
      </c>
      <c r="C1750" s="14">
        <v>6</v>
      </c>
      <c r="D1750" s="71" t="str">
        <f>IF(C1750=1,K!$D$1,IF(C1750=2,K!$D$2,IF(C1750=3,K!$D$3,IF(C1750=4,K!$D$4,IF(C1750=5,K!$D$5,IF(C1750=6,K!$D$6,IF(C1750=7,K!$D$7,IF(C1750=8,K!$D$8))))))))</f>
        <v>Kultuurtehnikaprojektid</v>
      </c>
      <c r="E1750" s="12" t="s">
        <v>329</v>
      </c>
      <c r="F1750" s="18" t="str">
        <f>LOOKUP(E1750,K!$A$1:$B$19)</f>
        <v>Tartu vald</v>
      </c>
      <c r="G1750" s="16" t="str">
        <f t="shared" si="127"/>
        <v>MV-1156</v>
      </c>
      <c r="H1750" s="12" t="s">
        <v>32</v>
      </c>
      <c r="I1750" s="14">
        <v>1156</v>
      </c>
      <c r="J1750" s="1" t="s">
        <v>564</v>
      </c>
      <c r="K1750" s="1"/>
      <c r="L1750" s="91" t="str">
        <f t="shared" si="125"/>
        <v>15</v>
      </c>
    </row>
    <row r="1751" spans="1:45" customFormat="1" ht="12.75" customHeight="1" x14ac:dyDescent="0.2">
      <c r="A1751" s="24" t="str">
        <f t="shared" si="126"/>
        <v>15-</v>
      </c>
      <c r="C1751" s="14">
        <v>6</v>
      </c>
      <c r="D1751" s="71" t="str">
        <f>IF(C1751=1,K!$D$1,IF(C1751=2,K!$D$2,IF(C1751=3,K!$D$3,IF(C1751=4,K!$D$4,IF(C1751=5,K!$D$5,IF(C1751=6,K!$D$6,IF(C1751=7,K!$D$7,IF(C1751=8,K!$D$8))))))))</f>
        <v>Kultuurtehnikaprojektid</v>
      </c>
      <c r="E1751" s="12" t="s">
        <v>329</v>
      </c>
      <c r="F1751" s="18" t="str">
        <f>LOOKUP(E1751,K!$A$1:$B$19)</f>
        <v>Tartu vald</v>
      </c>
      <c r="G1751" s="16" t="str">
        <f t="shared" si="127"/>
        <v>MV-1156</v>
      </c>
      <c r="H1751" s="12" t="s">
        <v>32</v>
      </c>
      <c r="I1751" s="14">
        <v>1156</v>
      </c>
      <c r="J1751" s="1" t="s">
        <v>565</v>
      </c>
      <c r="K1751" s="1"/>
      <c r="L1751" s="91" t="str">
        <f t="shared" si="125"/>
        <v>15</v>
      </c>
    </row>
    <row r="1752" spans="1:45" ht="12.75" customHeight="1" x14ac:dyDescent="0.2">
      <c r="A1752" s="24" t="str">
        <f t="shared" si="126"/>
        <v>15-</v>
      </c>
      <c r="B1752"/>
      <c r="C1752" s="14">
        <v>6</v>
      </c>
      <c r="D1752" s="71" t="str">
        <f>IF(C1752=1,K!$D$1,IF(C1752=2,K!$D$2,IF(C1752=3,K!$D$3,IF(C1752=4,K!$D$4,IF(C1752=5,K!$D$5,IF(C1752=6,K!$D$6,IF(C1752=7,K!$D$7,IF(C1752=8,K!$D$8))))))))</f>
        <v>Kultuurtehnikaprojektid</v>
      </c>
      <c r="E1752" s="12" t="s">
        <v>329</v>
      </c>
      <c r="F1752" s="18" t="str">
        <f>LOOKUP(E1752,K!$A$1:$B$19)</f>
        <v>Tartu vald</v>
      </c>
      <c r="G1752" s="16" t="str">
        <f t="shared" si="127"/>
        <v>MV-1202</v>
      </c>
      <c r="H1752" s="12" t="s">
        <v>32</v>
      </c>
      <c r="I1752" s="14">
        <v>1202</v>
      </c>
      <c r="J1752" s="1" t="s">
        <v>567</v>
      </c>
      <c r="K1752" s="1"/>
      <c r="L1752" s="91" t="str">
        <f t="shared" si="125"/>
        <v>15</v>
      </c>
      <c r="M1752"/>
      <c r="N1752"/>
      <c r="P1752"/>
      <c r="Q1752"/>
      <c r="R1752"/>
      <c r="S1752"/>
      <c r="T1752"/>
      <c r="U1752"/>
      <c r="V1752"/>
      <c r="W1752"/>
      <c r="X1752"/>
      <c r="Y1752"/>
      <c r="Z1752"/>
      <c r="AA1752"/>
      <c r="AB1752"/>
      <c r="AC1752"/>
      <c r="AD1752"/>
      <c r="AE1752"/>
      <c r="AF1752"/>
      <c r="AG1752"/>
      <c r="AH1752"/>
      <c r="AI1752"/>
      <c r="AJ1752"/>
      <c r="AK1752"/>
      <c r="AL1752"/>
      <c r="AM1752"/>
      <c r="AN1752"/>
      <c r="AO1752"/>
      <c r="AP1752"/>
      <c r="AQ1752"/>
      <c r="AR1752"/>
      <c r="AS1752"/>
    </row>
    <row r="1753" spans="1:45" customFormat="1" ht="12.75" customHeight="1" x14ac:dyDescent="0.2">
      <c r="A1753" s="24" t="str">
        <f t="shared" si="126"/>
        <v>15-</v>
      </c>
      <c r="C1753" s="14">
        <v>6</v>
      </c>
      <c r="D1753" s="71" t="str">
        <f>IF(C1753=1,K!$D$1,IF(C1753=2,K!$D$2,IF(C1753=3,K!$D$3,IF(C1753=4,K!$D$4,IF(C1753=5,K!$D$5,IF(C1753=6,K!$D$6,IF(C1753=7,K!$D$7,IF(C1753=8,K!$D$8))))))))</f>
        <v>Kultuurtehnikaprojektid</v>
      </c>
      <c r="E1753" s="12" t="s">
        <v>329</v>
      </c>
      <c r="F1753" s="18" t="str">
        <f>LOOKUP(E1753,K!$A$1:$B$19)</f>
        <v>Tartu vald</v>
      </c>
      <c r="G1753" s="16" t="str">
        <f t="shared" si="127"/>
        <v>MV-1208</v>
      </c>
      <c r="H1753" s="12" t="s">
        <v>32</v>
      </c>
      <c r="I1753" s="14">
        <v>1208</v>
      </c>
      <c r="J1753" s="1" t="s">
        <v>568</v>
      </c>
      <c r="K1753" s="1"/>
      <c r="L1753" s="91" t="str">
        <f t="shared" si="125"/>
        <v>15</v>
      </c>
    </row>
    <row r="1754" spans="1:45" customFormat="1" ht="12.75" customHeight="1" x14ac:dyDescent="0.2">
      <c r="A1754" s="24" t="str">
        <f t="shared" si="126"/>
        <v>15-</v>
      </c>
      <c r="C1754" s="14">
        <v>6</v>
      </c>
      <c r="D1754" s="71" t="str">
        <f>IF(C1754=1,K!$D$1,IF(C1754=2,K!$D$2,IF(C1754=3,K!$D$3,IF(C1754=4,K!$D$4,IF(C1754=5,K!$D$5,IF(C1754=6,K!$D$6,IF(C1754=7,K!$D$7,IF(C1754=8,K!$D$8))))))))</f>
        <v>Kultuurtehnikaprojektid</v>
      </c>
      <c r="E1754" s="12" t="s">
        <v>329</v>
      </c>
      <c r="F1754" s="18" t="str">
        <f>LOOKUP(E1754,K!$A$1:$B$19)</f>
        <v>Tartu vald</v>
      </c>
      <c r="G1754" s="16" t="str">
        <f t="shared" si="127"/>
        <v>MV-1247</v>
      </c>
      <c r="H1754" s="12" t="s">
        <v>32</v>
      </c>
      <c r="I1754" s="14">
        <v>1247</v>
      </c>
      <c r="J1754" s="1" t="s">
        <v>571</v>
      </c>
      <c r="K1754" s="1"/>
      <c r="L1754" s="91" t="str">
        <f t="shared" si="125"/>
        <v>15</v>
      </c>
    </row>
    <row r="1755" spans="1:45" ht="12.75" customHeight="1" x14ac:dyDescent="0.2">
      <c r="A1755" s="24" t="str">
        <f t="shared" si="126"/>
        <v>15-</v>
      </c>
      <c r="B1755"/>
      <c r="C1755" s="14">
        <v>6</v>
      </c>
      <c r="D1755" s="71" t="str">
        <f>IF(C1755=1,K!$D$1,IF(C1755=2,K!$D$2,IF(C1755=3,K!$D$3,IF(C1755=4,K!$D$4,IF(C1755=5,K!$D$5,IF(C1755=6,K!$D$6,IF(C1755=7,K!$D$7,IF(C1755=8,K!$D$8))))))))</f>
        <v>Kultuurtehnikaprojektid</v>
      </c>
      <c r="E1755" s="12" t="s">
        <v>329</v>
      </c>
      <c r="F1755" s="18" t="str">
        <f>LOOKUP(E1755,K!$A$1:$B$19)</f>
        <v>Tartu vald</v>
      </c>
      <c r="G1755" s="16" t="str">
        <f t="shared" si="127"/>
        <v>MV-1267</v>
      </c>
      <c r="H1755" s="12" t="s">
        <v>32</v>
      </c>
      <c r="I1755" s="14">
        <v>1267</v>
      </c>
      <c r="J1755" s="1" t="s">
        <v>572</v>
      </c>
      <c r="K1755" s="1"/>
      <c r="L1755" s="91" t="str">
        <f t="shared" si="125"/>
        <v>15</v>
      </c>
      <c r="M1755"/>
      <c r="N1755"/>
      <c r="P1755"/>
      <c r="Q1755" t="s">
        <v>2299</v>
      </c>
      <c r="R1755"/>
      <c r="S1755"/>
      <c r="T1755"/>
      <c r="U1755"/>
      <c r="V1755"/>
      <c r="W1755"/>
      <c r="X1755"/>
      <c r="Y1755"/>
      <c r="Z1755"/>
      <c r="AA1755"/>
      <c r="AB1755"/>
      <c r="AC1755"/>
      <c r="AD1755"/>
      <c r="AE1755"/>
      <c r="AF1755"/>
      <c r="AG1755"/>
      <c r="AH1755"/>
      <c r="AI1755"/>
      <c r="AJ1755"/>
      <c r="AK1755"/>
      <c r="AL1755"/>
      <c r="AM1755"/>
      <c r="AN1755"/>
      <c r="AO1755"/>
      <c r="AP1755"/>
      <c r="AQ1755"/>
      <c r="AR1755"/>
      <c r="AS1755"/>
    </row>
    <row r="1756" spans="1:45" customFormat="1" ht="12.75" customHeight="1" x14ac:dyDescent="0.2">
      <c r="A1756" s="24" t="str">
        <f t="shared" si="126"/>
        <v>15-</v>
      </c>
      <c r="C1756" s="14">
        <v>6</v>
      </c>
      <c r="D1756" s="71" t="str">
        <f>IF(C1756=1,K!$D$1,IF(C1756=2,K!$D$2,IF(C1756=3,K!$D$3,IF(C1756=4,K!$D$4,IF(C1756=5,K!$D$5,IF(C1756=6,K!$D$6,IF(C1756=7,K!$D$7,IF(C1756=8,K!$D$8))))))))</f>
        <v>Kultuurtehnikaprojektid</v>
      </c>
      <c r="E1756" s="12" t="s">
        <v>329</v>
      </c>
      <c r="F1756" s="18" t="str">
        <f>LOOKUP(E1756,K!$A$1:$B$19)</f>
        <v>Tartu vald</v>
      </c>
      <c r="G1756" s="16" t="str">
        <f t="shared" si="127"/>
        <v>MV-1297</v>
      </c>
      <c r="H1756" s="12" t="s">
        <v>32</v>
      </c>
      <c r="I1756" s="14" t="s">
        <v>2211</v>
      </c>
      <c r="J1756" s="1" t="s">
        <v>573</v>
      </c>
      <c r="K1756" s="1"/>
      <c r="L1756" s="91" t="str">
        <f t="shared" si="125"/>
        <v>15</v>
      </c>
      <c r="O1756">
        <v>1</v>
      </c>
      <c r="P1756" t="s">
        <v>2495</v>
      </c>
      <c r="Q1756" t="s">
        <v>1020</v>
      </c>
    </row>
    <row r="1757" spans="1:45" ht="12.75" customHeight="1" x14ac:dyDescent="0.2">
      <c r="A1757" s="24" t="str">
        <f t="shared" si="126"/>
        <v>15-</v>
      </c>
      <c r="B1757"/>
      <c r="C1757" s="14">
        <v>6</v>
      </c>
      <c r="D1757" s="71" t="str">
        <f>IF(C1757=1,K!$D$1,IF(C1757=2,K!$D$2,IF(C1757=3,K!$D$3,IF(C1757=4,K!$D$4,IF(C1757=5,K!$D$5,IF(C1757=6,K!$D$6,IF(C1757=7,K!$D$7,IF(C1757=8,K!$D$8))))))))</f>
        <v>Kultuurtehnikaprojektid</v>
      </c>
      <c r="E1757" s="12" t="s">
        <v>329</v>
      </c>
      <c r="F1757" s="18" t="str">
        <f>LOOKUP(E1757,K!$A$1:$B$19)</f>
        <v>Tartu vald</v>
      </c>
      <c r="G1757" s="16" t="str">
        <f t="shared" si="127"/>
        <v>MV-1339</v>
      </c>
      <c r="H1757" s="12" t="s">
        <v>32</v>
      </c>
      <c r="I1757" s="14">
        <v>1339</v>
      </c>
      <c r="J1757" s="1" t="s">
        <v>574</v>
      </c>
      <c r="K1757" s="1"/>
      <c r="L1757" s="91" t="str">
        <f t="shared" si="125"/>
        <v>15</v>
      </c>
      <c r="M1757"/>
      <c r="N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row>
    <row r="1758" spans="1:45" ht="12.75" customHeight="1" x14ac:dyDescent="0.2">
      <c r="A1758" s="24" t="str">
        <f t="shared" si="126"/>
        <v>15-</v>
      </c>
      <c r="B1758"/>
      <c r="C1758" s="14">
        <v>6</v>
      </c>
      <c r="D1758" s="71" t="str">
        <f>IF(C1758=1,K!$D$1,IF(C1758=2,K!$D$2,IF(C1758=3,K!$D$3,IF(C1758=4,K!$D$4,IF(C1758=5,K!$D$5,IF(C1758=6,K!$D$6,IF(C1758=7,K!$D$7,IF(C1758=8,K!$D$8))))))))</f>
        <v>Kultuurtehnikaprojektid</v>
      </c>
      <c r="E1758" s="12" t="s">
        <v>329</v>
      </c>
      <c r="F1758" s="18" t="str">
        <f>LOOKUP(E1758,K!$A$1:$B$19)</f>
        <v>Tartu vald</v>
      </c>
      <c r="G1758" s="16" t="str">
        <f t="shared" si="127"/>
        <v>MV-1408</v>
      </c>
      <c r="H1758" s="12" t="s">
        <v>32</v>
      </c>
      <c r="I1758" s="14">
        <v>1408</v>
      </c>
      <c r="J1758" s="1" t="s">
        <v>576</v>
      </c>
      <c r="K1758" s="1"/>
      <c r="L1758" s="91" t="str">
        <f t="shared" si="125"/>
        <v>15</v>
      </c>
      <c r="M1758"/>
      <c r="N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row>
    <row r="1759" spans="1:45" customFormat="1" ht="12.75" customHeight="1" x14ac:dyDescent="0.2">
      <c r="A1759" s="24" t="str">
        <f t="shared" si="126"/>
        <v>15-</v>
      </c>
      <c r="C1759" s="14">
        <v>6</v>
      </c>
      <c r="D1759" s="71" t="str">
        <f>IF(C1759=1,K!$D$1,IF(C1759=2,K!$D$2,IF(C1759=3,K!$D$3,IF(C1759=4,K!$D$4,IF(C1759=5,K!$D$5,IF(C1759=6,K!$D$6,IF(C1759=7,K!$D$7,IF(C1759=8,K!$D$8))))))))</f>
        <v>Kultuurtehnikaprojektid</v>
      </c>
      <c r="E1759" s="12" t="s">
        <v>329</v>
      </c>
      <c r="F1759" s="18" t="str">
        <f>LOOKUP(E1759,K!$A$1:$B$19)</f>
        <v>Tartu vald</v>
      </c>
      <c r="G1759" s="16" t="str">
        <f t="shared" si="127"/>
        <v>MV-1493</v>
      </c>
      <c r="H1759" s="12" t="s">
        <v>32</v>
      </c>
      <c r="I1759" s="14">
        <v>1493</v>
      </c>
      <c r="J1759" s="1" t="s">
        <v>578</v>
      </c>
      <c r="K1759" s="1"/>
      <c r="L1759" s="91" t="str">
        <f t="shared" ref="L1759:L1822" si="128">E1759</f>
        <v>15</v>
      </c>
    </row>
    <row r="1760" spans="1:45" customFormat="1" ht="12.75" customHeight="1" x14ac:dyDescent="0.2">
      <c r="A1760" s="24" t="str">
        <f t="shared" si="126"/>
        <v>15-</v>
      </c>
      <c r="C1760" s="14">
        <v>6</v>
      </c>
      <c r="D1760" s="71" t="str">
        <f>IF(C1760=1,K!$D$1,IF(C1760=2,K!$D$2,IF(C1760=3,K!$D$3,IF(C1760=4,K!$D$4,IF(C1760=5,K!$D$5,IF(C1760=6,K!$D$6,IF(C1760=7,K!$D$7,IF(C1760=8,K!$D$8))))))))</f>
        <v>Kultuurtehnikaprojektid</v>
      </c>
      <c r="E1760" s="12" t="s">
        <v>329</v>
      </c>
      <c r="F1760" s="18" t="str">
        <f>LOOKUP(E1760,K!$A$1:$B$19)</f>
        <v>Tartu vald</v>
      </c>
      <c r="G1760" s="16" t="str">
        <f t="shared" si="127"/>
        <v>MV-1552</v>
      </c>
      <c r="H1760" s="12" t="s">
        <v>32</v>
      </c>
      <c r="I1760" s="14">
        <v>1552</v>
      </c>
      <c r="J1760" s="1" t="s">
        <v>579</v>
      </c>
      <c r="K1760" s="1"/>
      <c r="L1760" s="91" t="str">
        <f t="shared" si="128"/>
        <v>15</v>
      </c>
    </row>
    <row r="1761" spans="1:45" customFormat="1" ht="12.75" customHeight="1" x14ac:dyDescent="0.2">
      <c r="A1761" s="24" t="str">
        <f t="shared" si="126"/>
        <v>15-</v>
      </c>
      <c r="C1761" s="14">
        <v>6</v>
      </c>
      <c r="D1761" s="71" t="str">
        <f>IF(C1761=1,K!$D$1,IF(C1761=2,K!$D$2,IF(C1761=3,K!$D$3,IF(C1761=4,K!$D$4,IF(C1761=5,K!$D$5,IF(C1761=6,K!$D$6,IF(C1761=7,K!$D$7,IF(C1761=8,K!$D$8))))))))</f>
        <v>Kultuurtehnikaprojektid</v>
      </c>
      <c r="E1761" s="12" t="s">
        <v>329</v>
      </c>
      <c r="F1761" s="18" t="str">
        <f>LOOKUP(E1761,K!$A$1:$B$19)</f>
        <v>Tartu vald</v>
      </c>
      <c r="G1761" s="16" t="str">
        <f t="shared" si="127"/>
        <v>MV-1610</v>
      </c>
      <c r="H1761" s="12" t="s">
        <v>32</v>
      </c>
      <c r="I1761" s="14">
        <v>1610</v>
      </c>
      <c r="J1761" s="1" t="s">
        <v>581</v>
      </c>
      <c r="K1761" s="1"/>
      <c r="L1761" s="91" t="str">
        <f t="shared" si="128"/>
        <v>15</v>
      </c>
    </row>
    <row r="1762" spans="1:45" customFormat="1" ht="12.75" customHeight="1" x14ac:dyDescent="0.2">
      <c r="A1762" s="24" t="str">
        <f t="shared" si="126"/>
        <v>15-</v>
      </c>
      <c r="C1762" s="14">
        <v>6</v>
      </c>
      <c r="D1762" s="71" t="str">
        <f>IF(C1762=1,K!$D$1,IF(C1762=2,K!$D$2,IF(C1762=3,K!$D$3,IF(C1762=4,K!$D$4,IF(C1762=5,K!$D$5,IF(C1762=6,K!$D$6,IF(C1762=7,K!$D$7,IF(C1762=8,K!$D$8))))))))</f>
        <v>Kultuurtehnikaprojektid</v>
      </c>
      <c r="E1762" s="12" t="s">
        <v>329</v>
      </c>
      <c r="F1762" s="18" t="str">
        <f>LOOKUP(E1762,K!$A$1:$B$19)</f>
        <v>Tartu vald</v>
      </c>
      <c r="G1762" s="16" t="str">
        <f t="shared" si="127"/>
        <v>MV-1611</v>
      </c>
      <c r="H1762" s="12" t="s">
        <v>32</v>
      </c>
      <c r="I1762" s="14">
        <v>1611</v>
      </c>
      <c r="J1762" s="1" t="s">
        <v>582</v>
      </c>
      <c r="K1762" s="1"/>
      <c r="L1762" s="91" t="str">
        <f t="shared" si="128"/>
        <v>15</v>
      </c>
    </row>
    <row r="1763" spans="1:45" customFormat="1" ht="12.75" customHeight="1" x14ac:dyDescent="0.2">
      <c r="A1763" s="24" t="str">
        <f t="shared" si="126"/>
        <v>15-</v>
      </c>
      <c r="C1763" s="14">
        <v>6</v>
      </c>
      <c r="D1763" s="71" t="str">
        <f>IF(C1763=1,K!$D$1,IF(C1763=2,K!$D$2,IF(C1763=3,K!$D$3,IF(C1763=4,K!$D$4,IF(C1763=5,K!$D$5,IF(C1763=6,K!$D$6,IF(C1763=7,K!$D$7,IF(C1763=8,K!$D$8))))))))</f>
        <v>Kultuurtehnikaprojektid</v>
      </c>
      <c r="E1763" s="12" t="s">
        <v>329</v>
      </c>
      <c r="F1763" s="18" t="str">
        <f>LOOKUP(E1763,K!$A$1:$B$19)</f>
        <v>Tartu vald</v>
      </c>
      <c r="G1763" s="16" t="str">
        <f t="shared" si="127"/>
        <v>MV-1865</v>
      </c>
      <c r="H1763" s="12" t="s">
        <v>32</v>
      </c>
      <c r="I1763" s="14">
        <v>1865</v>
      </c>
      <c r="J1763" s="1" t="s">
        <v>589</v>
      </c>
      <c r="K1763" s="1"/>
      <c r="L1763" s="91" t="str">
        <f t="shared" si="128"/>
        <v>15</v>
      </c>
    </row>
    <row r="1764" spans="1:45" ht="12.75" customHeight="1" x14ac:dyDescent="0.2">
      <c r="A1764" s="24" t="str">
        <f t="shared" si="126"/>
        <v>15-</v>
      </c>
      <c r="B1764"/>
      <c r="C1764" s="14">
        <v>1</v>
      </c>
      <c r="D1764" s="71" t="str">
        <f>IF(C1764=1,K!$D$1,IF(C1764=2,K!$D$2,IF(C1764=3,K!$D$3,IF(C1764=4,K!$D$4,IF(C1764=5,K!$D$5,IF(C1764=6,K!$D$6,IF(C1764=7,K!$D$7,IF(C1764=8,K!$D$8))))))))</f>
        <v>Maaparandus</v>
      </c>
      <c r="E1764" s="12" t="s">
        <v>329</v>
      </c>
      <c r="F1764" s="18" t="str">
        <f>LOOKUP(E1764,K!$A$1:$B$19)</f>
        <v>Tartu vald</v>
      </c>
      <c r="G1764" s="16" t="str">
        <f t="shared" si="127"/>
        <v>MV-55</v>
      </c>
      <c r="H1764" s="12" t="s">
        <v>32</v>
      </c>
      <c r="I1764" s="14">
        <v>55</v>
      </c>
      <c r="J1764" s="1" t="s">
        <v>108</v>
      </c>
      <c r="K1764" s="1"/>
      <c r="L1764" s="91" t="str">
        <f t="shared" si="128"/>
        <v>15</v>
      </c>
      <c r="M1764"/>
      <c r="N1764"/>
      <c r="P1764"/>
      <c r="Q1764"/>
      <c r="R1764"/>
      <c r="S1764"/>
      <c r="T1764"/>
      <c r="U1764"/>
      <c r="V1764"/>
      <c r="W1764"/>
      <c r="X1764"/>
      <c r="Y1764"/>
      <c r="Z1764"/>
      <c r="AA1764"/>
      <c r="AB1764"/>
      <c r="AC1764"/>
      <c r="AD1764"/>
      <c r="AE1764"/>
      <c r="AF1764"/>
      <c r="AG1764"/>
      <c r="AH1764"/>
      <c r="AI1764"/>
      <c r="AJ1764"/>
      <c r="AK1764"/>
      <c r="AL1764"/>
      <c r="AM1764"/>
      <c r="AN1764"/>
      <c r="AO1764"/>
      <c r="AP1764"/>
      <c r="AQ1764"/>
      <c r="AR1764"/>
      <c r="AS1764"/>
    </row>
    <row r="1765" spans="1:45" customFormat="1" ht="12.75" customHeight="1" x14ac:dyDescent="0.2">
      <c r="A1765" s="24" t="str">
        <f t="shared" si="126"/>
        <v>15-</v>
      </c>
      <c r="C1765" s="14">
        <v>1</v>
      </c>
      <c r="D1765" s="71" t="str">
        <f>IF(C1765=1,K!$D$1,IF(C1765=2,K!$D$2,IF(C1765=3,K!$D$3,IF(C1765=4,K!$D$4,IF(C1765=5,K!$D$5,IF(C1765=6,K!$D$6,IF(C1765=7,K!$D$7,IF(C1765=8,K!$D$8))))))))</f>
        <v>Maaparandus</v>
      </c>
      <c r="E1765" s="12" t="s">
        <v>329</v>
      </c>
      <c r="F1765" s="18" t="str">
        <f>LOOKUP(E1765,K!$A$1:$B$19)</f>
        <v>Tartu vald</v>
      </c>
      <c r="G1765" s="16" t="str">
        <f t="shared" si="127"/>
        <v>MV-199</v>
      </c>
      <c r="H1765" s="12" t="s">
        <v>32</v>
      </c>
      <c r="I1765" s="14">
        <v>199</v>
      </c>
      <c r="J1765" s="1" t="s">
        <v>1343</v>
      </c>
      <c r="K1765" s="1"/>
      <c r="L1765" s="91" t="str">
        <f t="shared" si="128"/>
        <v>15</v>
      </c>
    </row>
    <row r="1766" spans="1:45" customFormat="1" ht="12.75" customHeight="1" x14ac:dyDescent="0.2">
      <c r="A1766" s="24" t="str">
        <f t="shared" si="126"/>
        <v>15-</v>
      </c>
      <c r="C1766" s="14">
        <v>6</v>
      </c>
      <c r="D1766" s="71" t="str">
        <f>IF(C1766=1,K!$D$1,IF(C1766=2,K!$D$2,IF(C1766=3,K!$D$3,IF(C1766=4,K!$D$4,IF(C1766=5,K!$D$5,IF(C1766=6,K!$D$6,IF(C1766=7,K!$D$7,IF(C1766=8,K!$D$8))))))))</f>
        <v>Kultuurtehnikaprojektid</v>
      </c>
      <c r="E1766" s="12" t="s">
        <v>329</v>
      </c>
      <c r="F1766" s="18" t="str">
        <f>LOOKUP(E1766,K!$A$1:$B$19)</f>
        <v>Tartu vald</v>
      </c>
      <c r="G1766" s="16" t="str">
        <f t="shared" si="127"/>
        <v>MV-564</v>
      </c>
      <c r="H1766" s="12" t="s">
        <v>32</v>
      </c>
      <c r="I1766" s="14">
        <v>564</v>
      </c>
      <c r="J1766" s="1" t="s">
        <v>1348</v>
      </c>
      <c r="K1766" s="1"/>
      <c r="L1766" s="91" t="str">
        <f t="shared" si="128"/>
        <v>15</v>
      </c>
    </row>
    <row r="1767" spans="1:45" customFormat="1" ht="25.5" customHeight="1" x14ac:dyDescent="0.2">
      <c r="A1767" s="24" t="str">
        <f t="shared" si="126"/>
        <v>15-</v>
      </c>
      <c r="C1767" s="14">
        <v>6</v>
      </c>
      <c r="D1767" s="71" t="str">
        <f>IF(C1767=1,K!$D$1,IF(C1767=2,K!$D$2,IF(C1767=3,K!$D$3,IF(C1767=4,K!$D$4,IF(C1767=5,K!$D$5,IF(C1767=6,K!$D$6,IF(C1767=7,K!$D$7,IF(C1767=8,K!$D$8))))))))</f>
        <v>Kultuurtehnikaprojektid</v>
      </c>
      <c r="E1767" s="12" t="s">
        <v>329</v>
      </c>
      <c r="F1767" s="18" t="str">
        <f>LOOKUP(E1767,K!$A$1:$B$19)</f>
        <v>Tartu vald</v>
      </c>
      <c r="G1767" s="16" t="str">
        <f t="shared" si="127"/>
        <v>MV-617</v>
      </c>
      <c r="H1767" s="12" t="s">
        <v>32</v>
      </c>
      <c r="I1767" s="14">
        <v>617</v>
      </c>
      <c r="J1767" s="1" t="s">
        <v>1350</v>
      </c>
      <c r="K1767" s="1"/>
      <c r="L1767" s="91" t="str">
        <f t="shared" si="128"/>
        <v>15</v>
      </c>
    </row>
    <row r="1768" spans="1:45" customFormat="1" ht="12.75" customHeight="1" x14ac:dyDescent="0.2">
      <c r="A1768" s="24" t="str">
        <f t="shared" si="126"/>
        <v>13-</v>
      </c>
      <c r="C1768" s="14">
        <v>5</v>
      </c>
      <c r="D1768" s="71" t="str">
        <f>IF(C1768=1,K!$D$1,IF(C1768=2,K!$D$2,IF(C1768=3,K!$D$3,IF(C1768=4,K!$D$4,IF(C1768=5,K!$D$5,IF(C1768=6,K!$D$6,IF(C1768=7,K!$D$7,IF(C1768=8,K!$D$8))))))))</f>
        <v>Muud maap.ehit.projektid</v>
      </c>
      <c r="E1768" s="12" t="s">
        <v>327</v>
      </c>
      <c r="F1768" s="18" t="str">
        <f>LOOKUP(E1768,K!$A$1:$B$19)</f>
        <v>Rannu vald</v>
      </c>
      <c r="G1768" s="16" t="str">
        <f t="shared" si="127"/>
        <v>MV-1819</v>
      </c>
      <c r="H1768" s="12" t="s">
        <v>32</v>
      </c>
      <c r="I1768" s="14">
        <v>1819</v>
      </c>
      <c r="J1768" s="1" t="s">
        <v>1504</v>
      </c>
      <c r="K1768" s="1"/>
      <c r="L1768" s="91" t="str">
        <f t="shared" si="128"/>
        <v>13</v>
      </c>
    </row>
    <row r="1769" spans="1:45" ht="25.5" customHeight="1" x14ac:dyDescent="0.2">
      <c r="A1769" s="24" t="str">
        <f t="shared" si="126"/>
        <v>02-</v>
      </c>
      <c r="B1769"/>
      <c r="C1769" s="14">
        <v>5</v>
      </c>
      <c r="D1769" s="71" t="str">
        <f>IF(C1769=1,K!$D$1,IF(C1769=2,K!$D$2,IF(C1769=3,K!$D$3,IF(C1769=4,K!$D$4,IF(C1769=5,K!$D$5,IF(C1769=6,K!$D$6,IF(C1769=7,K!$D$7,IF(C1769=8,K!$D$8))))))))</f>
        <v>Muud maap.ehit.projektid</v>
      </c>
      <c r="E1769" s="12" t="s">
        <v>294</v>
      </c>
      <c r="F1769" s="18" t="str">
        <f>LOOKUP(E1769,K!$A$1:$B$19)</f>
        <v>Haaslava vald</v>
      </c>
      <c r="G1769" s="16" t="str">
        <f t="shared" si="127"/>
        <v>MV-561</v>
      </c>
      <c r="H1769" s="12" t="s">
        <v>32</v>
      </c>
      <c r="I1769" s="14">
        <v>561</v>
      </c>
      <c r="J1769" s="1" t="s">
        <v>1508</v>
      </c>
      <c r="K1769" s="1"/>
      <c r="L1769" s="91" t="str">
        <f t="shared" si="128"/>
        <v>02</v>
      </c>
      <c r="M1769"/>
      <c r="N1769"/>
      <c r="P1769"/>
      <c r="Q1769"/>
      <c r="R1769"/>
      <c r="S1769"/>
      <c r="T1769"/>
      <c r="U1769"/>
      <c r="V1769"/>
      <c r="W1769"/>
      <c r="X1769"/>
      <c r="Y1769"/>
      <c r="Z1769"/>
      <c r="AA1769"/>
      <c r="AB1769"/>
      <c r="AC1769"/>
      <c r="AD1769"/>
      <c r="AE1769"/>
      <c r="AF1769"/>
      <c r="AG1769"/>
      <c r="AH1769"/>
      <c r="AI1769"/>
      <c r="AJ1769"/>
      <c r="AK1769"/>
      <c r="AL1769"/>
      <c r="AM1769"/>
      <c r="AN1769"/>
      <c r="AO1769"/>
      <c r="AP1769"/>
      <c r="AQ1769"/>
      <c r="AR1769"/>
      <c r="AS1769"/>
    </row>
    <row r="1770" spans="1:45" customFormat="1" ht="12.75" customHeight="1" x14ac:dyDescent="0.2">
      <c r="A1770" s="69" t="str">
        <f t="shared" si="126"/>
        <v>19-</v>
      </c>
      <c r="B1770" s="52"/>
      <c r="C1770" s="70">
        <v>1</v>
      </c>
      <c r="D1770" s="71" t="str">
        <f>IF(C1770=1,K!$D$1,IF(C1770=2,K!$D$2,IF(C1770=3,K!$D$3,IF(C1770=4,K!$D$4,IF(C1770=5,K!$D$5,IF(C1770=6,K!$D$6,IF(C1770=7,K!$D$7,IF(C1770=8,K!$D$8))))))))</f>
        <v>Maaparandus</v>
      </c>
      <c r="E1770" s="72" t="s">
        <v>333</v>
      </c>
      <c r="F1770" s="73" t="str">
        <f>LOOKUP(E1770,K!$A$1:$B$19)</f>
        <v>Ülenurme vald</v>
      </c>
      <c r="G1770" s="74" t="str">
        <f t="shared" si="127"/>
        <v>PP-727</v>
      </c>
      <c r="H1770" s="72" t="s">
        <v>11</v>
      </c>
      <c r="I1770" s="70">
        <v>727</v>
      </c>
      <c r="J1770" s="75" t="s">
        <v>1531</v>
      </c>
      <c r="K1770" s="75"/>
      <c r="L1770" s="90" t="str">
        <f t="shared" si="128"/>
        <v>19</v>
      </c>
      <c r="M1770" s="52"/>
      <c r="N1770" s="52"/>
      <c r="P1770" s="52">
        <v>1205823</v>
      </c>
      <c r="Q1770" s="52"/>
      <c r="R1770" s="52"/>
      <c r="S1770" s="52"/>
      <c r="T1770" s="52"/>
      <c r="U1770" s="52"/>
      <c r="V1770" s="52"/>
      <c r="W1770" s="52"/>
      <c r="X1770" s="52"/>
      <c r="Y1770" s="52"/>
      <c r="Z1770" s="52"/>
      <c r="AA1770" s="52"/>
      <c r="AB1770" s="52"/>
      <c r="AC1770" s="52"/>
      <c r="AD1770" s="52"/>
      <c r="AE1770" s="52"/>
      <c r="AF1770" s="52"/>
      <c r="AG1770" s="52"/>
      <c r="AH1770" s="52"/>
      <c r="AI1770" s="52"/>
      <c r="AJ1770" s="52"/>
      <c r="AK1770" s="52"/>
      <c r="AL1770" s="52"/>
      <c r="AM1770" s="52"/>
      <c r="AN1770" s="52"/>
      <c r="AO1770" s="52"/>
      <c r="AP1770" s="52"/>
      <c r="AQ1770" s="52"/>
      <c r="AR1770" s="52"/>
      <c r="AS1770" s="52"/>
    </row>
    <row r="1771" spans="1:45" customFormat="1" ht="12.75" customHeight="1" x14ac:dyDescent="0.2">
      <c r="A1771" s="24" t="str">
        <f t="shared" si="126"/>
        <v>15-</v>
      </c>
      <c r="C1771" s="14">
        <v>6</v>
      </c>
      <c r="D1771" s="71" t="str">
        <f>IF(C1771=1,K!$D$1,IF(C1771=2,K!$D$2,IF(C1771=3,K!$D$3,IF(C1771=4,K!$D$4,IF(C1771=5,K!$D$5,IF(C1771=6,K!$D$6,IF(C1771=7,K!$D$7,IF(C1771=8,K!$D$8))))))))</f>
        <v>Kultuurtehnikaprojektid</v>
      </c>
      <c r="E1771" s="12" t="s">
        <v>329</v>
      </c>
      <c r="F1771" s="18" t="str">
        <f>LOOKUP(E1771,K!$A$1:$B$19)</f>
        <v>Tartu vald</v>
      </c>
      <c r="G1771" s="16" t="str">
        <f t="shared" si="127"/>
        <v>MV-635</v>
      </c>
      <c r="H1771" s="12" t="s">
        <v>32</v>
      </c>
      <c r="I1771" s="14">
        <v>635</v>
      </c>
      <c r="J1771" s="1" t="s">
        <v>1351</v>
      </c>
      <c r="K1771" s="1"/>
      <c r="L1771" s="91" t="str">
        <f t="shared" si="128"/>
        <v>15</v>
      </c>
      <c r="O1771">
        <v>1</v>
      </c>
      <c r="P1771" t="s">
        <v>1022</v>
      </c>
    </row>
    <row r="1772" spans="1:45" customFormat="1" ht="12.75" customHeight="1" x14ac:dyDescent="0.2">
      <c r="A1772" s="24" t="str">
        <f t="shared" si="126"/>
        <v>15-</v>
      </c>
      <c r="C1772" s="14">
        <v>6</v>
      </c>
      <c r="D1772" s="71" t="str">
        <f>IF(C1772=1,K!$D$1,IF(C1772=2,K!$D$2,IF(C1772=3,K!$D$3,IF(C1772=4,K!$D$4,IF(C1772=5,K!$D$5,IF(C1772=6,K!$D$6,IF(C1772=7,K!$D$7,IF(C1772=8,K!$D$8))))))))</f>
        <v>Kultuurtehnikaprojektid</v>
      </c>
      <c r="E1772" s="12" t="s">
        <v>329</v>
      </c>
      <c r="F1772" s="18" t="str">
        <f>LOOKUP(E1772,K!$A$1:$B$19)</f>
        <v>Tartu vald</v>
      </c>
      <c r="G1772" s="16" t="str">
        <f t="shared" si="127"/>
        <v>MV-835</v>
      </c>
      <c r="H1772" s="12" t="s">
        <v>32</v>
      </c>
      <c r="I1772" s="14">
        <v>835</v>
      </c>
      <c r="J1772" s="1" t="s">
        <v>1353</v>
      </c>
      <c r="K1772" s="1"/>
      <c r="L1772" s="91" t="str">
        <f t="shared" si="128"/>
        <v>15</v>
      </c>
    </row>
    <row r="1773" spans="1:45" customFormat="1" ht="12.75" customHeight="1" x14ac:dyDescent="0.2">
      <c r="A1773" s="24" t="str">
        <f t="shared" si="126"/>
        <v>05-</v>
      </c>
      <c r="C1773" s="14">
        <v>1</v>
      </c>
      <c r="D1773" s="71" t="str">
        <f>IF(C1773=1,K!$D$1,IF(C1773=2,K!$D$2,IF(C1773=3,K!$D$3,IF(C1773=4,K!$D$4,IF(C1773=5,K!$D$5,IF(C1773=6,K!$D$6,IF(C1773=7,K!$D$7,IF(C1773=8,K!$D$8))))))))</f>
        <v>Maaparandus</v>
      </c>
      <c r="E1773" s="12" t="s">
        <v>319</v>
      </c>
      <c r="F1773" s="18" t="str">
        <f>LOOKUP(E1773,K!$A$1:$B$19)</f>
        <v xml:space="preserve">Laeva vald </v>
      </c>
      <c r="G1773" s="16" t="str">
        <f t="shared" si="127"/>
        <v>MV-25</v>
      </c>
      <c r="H1773" s="12" t="s">
        <v>32</v>
      </c>
      <c r="I1773" s="14">
        <v>25</v>
      </c>
      <c r="J1773" s="1" t="s">
        <v>186</v>
      </c>
      <c r="K1773" s="1"/>
      <c r="L1773" s="91" t="str">
        <f t="shared" si="128"/>
        <v>05</v>
      </c>
    </row>
    <row r="1774" spans="1:45" ht="12.75" customHeight="1" x14ac:dyDescent="0.2">
      <c r="A1774" s="24" t="str">
        <f t="shared" si="126"/>
        <v>05-</v>
      </c>
      <c r="B1774"/>
      <c r="C1774" s="14">
        <v>1</v>
      </c>
      <c r="D1774" s="71" t="str">
        <f>IF(C1774=1,K!$D$1,IF(C1774=2,K!$D$2,IF(C1774=3,K!$D$3,IF(C1774=4,K!$D$4,IF(C1774=5,K!$D$5,IF(C1774=6,K!$D$6,IF(C1774=7,K!$D$7,IF(C1774=8,K!$D$8))))))))</f>
        <v>Maaparandus</v>
      </c>
      <c r="E1774" s="12" t="s">
        <v>319</v>
      </c>
      <c r="F1774" s="18" t="str">
        <f>LOOKUP(E1774,K!$A$1:$B$19)</f>
        <v xml:space="preserve">Laeva vald </v>
      </c>
      <c r="G1774" s="16" t="str">
        <f t="shared" si="127"/>
        <v>MV-37</v>
      </c>
      <c r="H1774" s="12" t="s">
        <v>32</v>
      </c>
      <c r="I1774" s="14">
        <v>37</v>
      </c>
      <c r="J1774" s="1" t="s">
        <v>187</v>
      </c>
      <c r="K1774" s="1"/>
      <c r="L1774" s="91" t="str">
        <f t="shared" si="128"/>
        <v>05</v>
      </c>
      <c r="M1774"/>
      <c r="N1774"/>
      <c r="P1774"/>
      <c r="Q1774"/>
      <c r="R1774"/>
      <c r="S1774"/>
      <c r="T1774"/>
      <c r="U1774"/>
      <c r="V1774"/>
      <c r="W1774"/>
      <c r="X1774"/>
      <c r="Y1774"/>
      <c r="Z1774"/>
      <c r="AA1774"/>
      <c r="AB1774"/>
      <c r="AC1774"/>
      <c r="AD1774"/>
      <c r="AE1774"/>
      <c r="AF1774"/>
      <c r="AG1774"/>
      <c r="AH1774"/>
      <c r="AI1774"/>
      <c r="AJ1774"/>
      <c r="AK1774"/>
      <c r="AL1774"/>
      <c r="AM1774"/>
      <c r="AN1774"/>
      <c r="AO1774"/>
      <c r="AP1774"/>
      <c r="AQ1774"/>
      <c r="AR1774"/>
      <c r="AS1774"/>
    </row>
    <row r="1775" spans="1:45" ht="12.75" customHeight="1" x14ac:dyDescent="0.2">
      <c r="A1775" s="24" t="str">
        <f t="shared" si="126"/>
        <v>15-</v>
      </c>
      <c r="B1775"/>
      <c r="C1775" s="14">
        <v>6</v>
      </c>
      <c r="D1775" s="71" t="str">
        <f>IF(C1775=1,K!$D$1,IF(C1775=2,K!$D$2,IF(C1775=3,K!$D$3,IF(C1775=4,K!$D$4,IF(C1775=5,K!$D$5,IF(C1775=6,K!$D$6,IF(C1775=7,K!$D$7,IF(C1775=8,K!$D$8))))))))</f>
        <v>Kultuurtehnikaprojektid</v>
      </c>
      <c r="E1775" s="12" t="s">
        <v>329</v>
      </c>
      <c r="F1775" s="18" t="str">
        <f>LOOKUP(E1775,K!$A$1:$B$19)</f>
        <v>Tartu vald</v>
      </c>
      <c r="G1775" s="16" t="str">
        <f t="shared" si="127"/>
        <v>MV-887</v>
      </c>
      <c r="H1775" s="12" t="s">
        <v>32</v>
      </c>
      <c r="I1775" s="14">
        <v>887</v>
      </c>
      <c r="J1775" s="1" t="s">
        <v>1354</v>
      </c>
      <c r="K1775" s="1"/>
      <c r="L1775" s="91" t="str">
        <f t="shared" si="128"/>
        <v>15</v>
      </c>
      <c r="M1775"/>
      <c r="N1775"/>
      <c r="P1775"/>
      <c r="Q1775"/>
      <c r="R1775"/>
      <c r="S1775"/>
      <c r="T1775"/>
      <c r="U1775"/>
      <c r="V1775"/>
      <c r="W1775"/>
      <c r="X1775"/>
      <c r="Y1775"/>
      <c r="Z1775"/>
      <c r="AA1775"/>
      <c r="AB1775"/>
      <c r="AC1775"/>
      <c r="AD1775"/>
      <c r="AE1775"/>
      <c r="AF1775"/>
      <c r="AG1775"/>
      <c r="AH1775"/>
      <c r="AI1775"/>
      <c r="AJ1775"/>
      <c r="AK1775"/>
      <c r="AL1775"/>
      <c r="AM1775"/>
      <c r="AN1775"/>
      <c r="AO1775"/>
      <c r="AP1775"/>
      <c r="AQ1775"/>
      <c r="AR1775"/>
      <c r="AS1775"/>
    </row>
    <row r="1776" spans="1:45" customFormat="1" ht="12.75" customHeight="1" x14ac:dyDescent="0.2">
      <c r="A1776" s="24" t="str">
        <f t="shared" si="126"/>
        <v>15-</v>
      </c>
      <c r="C1776" s="14">
        <v>6</v>
      </c>
      <c r="D1776" s="71" t="str">
        <f>IF(C1776=1,K!$D$1,IF(C1776=2,K!$D$2,IF(C1776=3,K!$D$3,IF(C1776=4,K!$D$4,IF(C1776=5,K!$D$5,IF(C1776=6,K!$D$6,IF(C1776=7,K!$D$7,IF(C1776=8,K!$D$8))))))))</f>
        <v>Kultuurtehnikaprojektid</v>
      </c>
      <c r="E1776" s="12" t="s">
        <v>329</v>
      </c>
      <c r="F1776" s="18" t="str">
        <f>LOOKUP(E1776,K!$A$1:$B$19)</f>
        <v>Tartu vald</v>
      </c>
      <c r="G1776" s="16" t="str">
        <f t="shared" si="127"/>
        <v>MV-943</v>
      </c>
      <c r="H1776" s="12" t="s">
        <v>32</v>
      </c>
      <c r="I1776" s="14">
        <v>943</v>
      </c>
      <c r="J1776" s="1" t="s">
        <v>1355</v>
      </c>
      <c r="K1776" s="1"/>
      <c r="L1776" s="91" t="str">
        <f t="shared" si="128"/>
        <v>15</v>
      </c>
    </row>
    <row r="1777" spans="1:45" customFormat="1" ht="12.75" customHeight="1" x14ac:dyDescent="0.2">
      <c r="A1777" s="24" t="str">
        <f t="shared" si="126"/>
        <v>15-</v>
      </c>
      <c r="C1777" s="14">
        <v>6</v>
      </c>
      <c r="D1777" s="71" t="str">
        <f>IF(C1777=1,K!$D$1,IF(C1777=2,K!$D$2,IF(C1777=3,K!$D$3,IF(C1777=4,K!$D$4,IF(C1777=5,K!$D$5,IF(C1777=6,K!$D$6,IF(C1777=7,K!$D$7,IF(C1777=8,K!$D$8))))))))</f>
        <v>Kultuurtehnikaprojektid</v>
      </c>
      <c r="E1777" s="12" t="s">
        <v>329</v>
      </c>
      <c r="F1777" s="18" t="str">
        <f>LOOKUP(E1777,K!$A$1:$B$19)</f>
        <v>Tartu vald</v>
      </c>
      <c r="G1777" s="16" t="str">
        <f t="shared" si="127"/>
        <v>MV-1091</v>
      </c>
      <c r="H1777" s="12" t="s">
        <v>32</v>
      </c>
      <c r="I1777" s="14">
        <v>1091</v>
      </c>
      <c r="J1777" s="1" t="s">
        <v>1356</v>
      </c>
      <c r="K1777" s="1"/>
      <c r="L1777" s="91" t="str">
        <f t="shared" si="128"/>
        <v>15</v>
      </c>
    </row>
    <row r="1778" spans="1:45" customFormat="1" ht="12.75" customHeight="1" x14ac:dyDescent="0.2">
      <c r="A1778" s="24" t="str">
        <f t="shared" si="126"/>
        <v>16-11</v>
      </c>
      <c r="B1778">
        <v>11</v>
      </c>
      <c r="C1778" s="14">
        <v>1</v>
      </c>
      <c r="D1778" s="71" t="str">
        <f>IF(C1778=1,K!$D$1,IF(C1778=2,K!$D$2,IF(C1778=3,K!$D$3,IF(C1778=4,K!$D$4,IF(C1778=5,K!$D$5,IF(C1778=6,K!$D$6,IF(C1778=7,K!$D$7,IF(C1778=8,K!$D$8))))))))</f>
        <v>Maaparandus</v>
      </c>
      <c r="E1778" s="12" t="s">
        <v>330</v>
      </c>
      <c r="F1778" s="18" t="str">
        <f>LOOKUP(E1778,K!$A$1:$B$19)</f>
        <v>Tähtvere vald</v>
      </c>
      <c r="G1778" s="16" t="str">
        <f t="shared" si="127"/>
        <v>MV-109</v>
      </c>
      <c r="H1778" s="12" t="s">
        <v>32</v>
      </c>
      <c r="I1778" s="14">
        <v>109</v>
      </c>
      <c r="J1778" s="1" t="s">
        <v>190</v>
      </c>
      <c r="K1778" s="160" t="s">
        <v>7314</v>
      </c>
      <c r="L1778" s="91" t="str">
        <f t="shared" si="128"/>
        <v>16</v>
      </c>
      <c r="M1778">
        <v>1958</v>
      </c>
      <c r="N1778">
        <v>1</v>
      </c>
    </row>
    <row r="1779" spans="1:45" customFormat="1" ht="12.75" customHeight="1" x14ac:dyDescent="0.2">
      <c r="A1779" s="24" t="str">
        <f t="shared" si="126"/>
        <v>16-</v>
      </c>
      <c r="C1779" s="14">
        <v>1</v>
      </c>
      <c r="D1779" s="71" t="str">
        <f>IF(C1779=1,K!$D$1,IF(C1779=2,K!$D$2,IF(C1779=3,K!$D$3,IF(C1779=4,K!$D$4,IF(C1779=5,K!$D$5,IF(C1779=6,K!$D$6,IF(C1779=7,K!$D$7,IF(C1779=8,K!$D$8))))))))</f>
        <v>Maaparandus</v>
      </c>
      <c r="E1779" s="12" t="s">
        <v>330</v>
      </c>
      <c r="F1779" s="18" t="str">
        <f>LOOKUP(E1779,K!$A$1:$B$19)</f>
        <v>Tähtvere vald</v>
      </c>
      <c r="G1779" s="16" t="str">
        <f t="shared" si="127"/>
        <v>MV-112</v>
      </c>
      <c r="H1779" s="12" t="s">
        <v>32</v>
      </c>
      <c r="I1779" s="14">
        <v>112</v>
      </c>
      <c r="J1779" s="1" t="s">
        <v>191</v>
      </c>
      <c r="K1779" s="1"/>
      <c r="L1779" s="91" t="str">
        <f t="shared" si="128"/>
        <v>16</v>
      </c>
    </row>
    <row r="1780" spans="1:45" customFormat="1" ht="12.75" customHeight="1" x14ac:dyDescent="0.2">
      <c r="A1780" s="24" t="str">
        <f t="shared" si="126"/>
        <v>16-</v>
      </c>
      <c r="C1780" s="14">
        <v>1</v>
      </c>
      <c r="D1780" s="71" t="str">
        <f>IF(C1780=1,K!$D$1,IF(C1780=2,K!$D$2,IF(C1780=3,K!$D$3,IF(C1780=4,K!$D$4,IF(C1780=5,K!$D$5,IF(C1780=6,K!$D$6,IF(C1780=7,K!$D$7,IF(C1780=8,K!$D$8))))))))</f>
        <v>Maaparandus</v>
      </c>
      <c r="E1780" s="12" t="s">
        <v>330</v>
      </c>
      <c r="F1780" s="18" t="str">
        <f>LOOKUP(E1780,K!$A$1:$B$19)</f>
        <v>Tähtvere vald</v>
      </c>
      <c r="G1780" s="16" t="str">
        <f t="shared" si="127"/>
        <v>MV-113</v>
      </c>
      <c r="H1780" s="12" t="s">
        <v>32</v>
      </c>
      <c r="I1780" s="14">
        <v>113</v>
      </c>
      <c r="J1780" s="1" t="s">
        <v>192</v>
      </c>
      <c r="K1780" s="1"/>
      <c r="L1780" s="91" t="str">
        <f t="shared" si="128"/>
        <v>16</v>
      </c>
    </row>
    <row r="1781" spans="1:45" customFormat="1" ht="25.5" customHeight="1" x14ac:dyDescent="0.2">
      <c r="A1781" s="24" t="str">
        <f t="shared" si="126"/>
        <v>16-29</v>
      </c>
      <c r="B1781">
        <v>29</v>
      </c>
      <c r="C1781" s="14">
        <v>1</v>
      </c>
      <c r="D1781" s="71" t="str">
        <f>IF(C1781=1,K!$D$1,IF(C1781=2,K!$D$2,IF(C1781=3,K!$D$3,IF(C1781=4,K!$D$4,IF(C1781=5,K!$D$5,IF(C1781=6,K!$D$6,IF(C1781=7,K!$D$7,IF(C1781=8,K!$D$8))))))))</f>
        <v>Maaparandus</v>
      </c>
      <c r="E1781" s="12" t="s">
        <v>330</v>
      </c>
      <c r="F1781" s="18" t="str">
        <f>LOOKUP(E1781,K!$A$1:$B$19)</f>
        <v>Tähtvere vald</v>
      </c>
      <c r="G1781" s="16" t="str">
        <f t="shared" si="127"/>
        <v>MV-151</v>
      </c>
      <c r="H1781" s="12" t="s">
        <v>32</v>
      </c>
      <c r="I1781" s="14">
        <v>151</v>
      </c>
      <c r="J1781" s="1" t="s">
        <v>193</v>
      </c>
      <c r="K1781" s="1" t="s">
        <v>5919</v>
      </c>
      <c r="L1781" s="91" t="str">
        <f t="shared" si="128"/>
        <v>16</v>
      </c>
      <c r="M1781">
        <v>1959</v>
      </c>
      <c r="N1781">
        <v>6</v>
      </c>
    </row>
    <row r="1782" spans="1:45" ht="12.75" customHeight="1" x14ac:dyDescent="0.2">
      <c r="A1782" s="24" t="str">
        <f t="shared" si="126"/>
        <v>15-</v>
      </c>
      <c r="B1782"/>
      <c r="C1782" s="14">
        <v>6</v>
      </c>
      <c r="D1782" s="71" t="str">
        <f>IF(C1782=1,K!$D$1,IF(C1782=2,K!$D$2,IF(C1782=3,K!$D$3,IF(C1782=4,K!$D$4,IF(C1782=5,K!$D$5,IF(C1782=6,K!$D$6,IF(C1782=7,K!$D$7,IF(C1782=8,K!$D$8))))))))</f>
        <v>Kultuurtehnikaprojektid</v>
      </c>
      <c r="E1782" s="12" t="s">
        <v>329</v>
      </c>
      <c r="F1782" s="18" t="str">
        <f>LOOKUP(E1782,K!$A$1:$B$19)</f>
        <v>Tartu vald</v>
      </c>
      <c r="G1782" s="16" t="str">
        <f t="shared" si="127"/>
        <v>MV-1102</v>
      </c>
      <c r="H1782" s="12" t="s">
        <v>32</v>
      </c>
      <c r="I1782" s="14">
        <v>1102</v>
      </c>
      <c r="J1782" s="1" t="s">
        <v>1357</v>
      </c>
      <c r="K1782" s="1"/>
      <c r="L1782" s="91" t="str">
        <f t="shared" si="128"/>
        <v>15</v>
      </c>
      <c r="M1782"/>
      <c r="N1782"/>
      <c r="P1782"/>
      <c r="Q1782"/>
      <c r="R1782"/>
      <c r="S1782"/>
      <c r="T1782"/>
      <c r="U1782"/>
      <c r="V1782"/>
      <c r="W1782"/>
      <c r="X1782"/>
      <c r="Y1782"/>
      <c r="Z1782"/>
      <c r="AA1782"/>
      <c r="AB1782"/>
      <c r="AC1782"/>
      <c r="AD1782"/>
      <c r="AE1782"/>
      <c r="AF1782"/>
      <c r="AG1782"/>
      <c r="AH1782"/>
      <c r="AI1782"/>
      <c r="AJ1782"/>
      <c r="AK1782"/>
      <c r="AL1782"/>
      <c r="AM1782"/>
      <c r="AN1782"/>
      <c r="AO1782"/>
      <c r="AP1782"/>
      <c r="AQ1782"/>
      <c r="AR1782"/>
      <c r="AS1782"/>
    </row>
    <row r="1783" spans="1:45" ht="12.75" customHeight="1" x14ac:dyDescent="0.2">
      <c r="A1783" s="24" t="str">
        <f t="shared" si="126"/>
        <v>15-</v>
      </c>
      <c r="B1783"/>
      <c r="C1783" s="14">
        <v>6</v>
      </c>
      <c r="D1783" s="71" t="str">
        <f>IF(C1783=1,K!$D$1,IF(C1783=2,K!$D$2,IF(C1783=3,K!$D$3,IF(C1783=4,K!$D$4,IF(C1783=5,K!$D$5,IF(C1783=6,K!$D$6,IF(C1783=7,K!$D$7,IF(C1783=8,K!$D$8))))))))</f>
        <v>Kultuurtehnikaprojektid</v>
      </c>
      <c r="E1783" s="12" t="s">
        <v>329</v>
      </c>
      <c r="F1783" s="18" t="str">
        <f>LOOKUP(E1783,K!$A$1:$B$19)</f>
        <v>Tartu vald</v>
      </c>
      <c r="G1783" s="16" t="str">
        <f t="shared" si="127"/>
        <v>MV-1169</v>
      </c>
      <c r="H1783" s="12" t="s">
        <v>32</v>
      </c>
      <c r="I1783" s="14">
        <v>1169</v>
      </c>
      <c r="J1783" s="1" t="s">
        <v>1358</v>
      </c>
      <c r="K1783" s="1"/>
      <c r="L1783" s="91" t="str">
        <f t="shared" si="128"/>
        <v>15</v>
      </c>
      <c r="M1783"/>
      <c r="N1783"/>
      <c r="P1783"/>
      <c r="Q1783"/>
      <c r="R1783"/>
      <c r="S1783"/>
      <c r="T1783"/>
      <c r="U1783"/>
      <c r="V1783"/>
      <c r="W1783"/>
      <c r="X1783"/>
      <c r="Y1783"/>
      <c r="Z1783"/>
      <c r="AA1783"/>
      <c r="AB1783"/>
      <c r="AC1783"/>
      <c r="AD1783"/>
      <c r="AE1783"/>
      <c r="AF1783"/>
      <c r="AG1783"/>
      <c r="AH1783"/>
      <c r="AI1783"/>
      <c r="AJ1783"/>
      <c r="AK1783"/>
      <c r="AL1783"/>
      <c r="AM1783"/>
      <c r="AN1783"/>
      <c r="AO1783"/>
      <c r="AP1783"/>
      <c r="AQ1783"/>
      <c r="AR1783"/>
      <c r="AS1783"/>
    </row>
    <row r="1784" spans="1:45" customFormat="1" ht="25.5" customHeight="1" x14ac:dyDescent="0.2">
      <c r="A1784" s="69" t="str">
        <f t="shared" si="126"/>
        <v>19-</v>
      </c>
      <c r="B1784" s="52"/>
      <c r="C1784" s="70">
        <v>1</v>
      </c>
      <c r="D1784" s="71" t="str">
        <f>IF(C1784=1,K!$D$1,IF(C1784=2,K!$D$2,IF(C1784=3,K!$D$3,IF(C1784=4,K!$D$4,IF(C1784=5,K!$D$5,IF(C1784=6,K!$D$6,IF(C1784=7,K!$D$7,IF(C1784=8,K!$D$8))))))))</f>
        <v>Maaparandus</v>
      </c>
      <c r="E1784" s="72" t="s">
        <v>333</v>
      </c>
      <c r="F1784" s="73" t="str">
        <f>LOOKUP(E1784,K!$A$1:$B$19)</f>
        <v>Ülenurme vald</v>
      </c>
      <c r="G1784" s="74" t="str">
        <f t="shared" si="127"/>
        <v>PP-748</v>
      </c>
      <c r="H1784" s="72" t="s">
        <v>11</v>
      </c>
      <c r="I1784" s="70">
        <v>748</v>
      </c>
      <c r="J1784" s="75" t="s">
        <v>1532</v>
      </c>
      <c r="K1784" s="75"/>
      <c r="L1784" s="90" t="str">
        <f t="shared" si="128"/>
        <v>19</v>
      </c>
      <c r="M1784" s="52"/>
      <c r="N1784" s="52"/>
      <c r="P1784" s="52"/>
      <c r="Q1784" s="52"/>
      <c r="R1784" s="52"/>
      <c r="S1784" s="52"/>
      <c r="T1784" s="52"/>
      <c r="U1784" s="52"/>
      <c r="V1784" s="52"/>
      <c r="W1784" s="52"/>
      <c r="X1784" s="52"/>
      <c r="Y1784" s="52"/>
      <c r="Z1784" s="52"/>
      <c r="AA1784" s="52"/>
      <c r="AB1784" s="52"/>
      <c r="AC1784" s="52"/>
      <c r="AD1784" s="52"/>
      <c r="AE1784" s="52"/>
      <c r="AF1784" s="52"/>
      <c r="AG1784" s="52"/>
      <c r="AH1784" s="52"/>
      <c r="AI1784" s="52"/>
      <c r="AJ1784" s="52"/>
      <c r="AK1784" s="52"/>
      <c r="AL1784" s="52"/>
      <c r="AM1784" s="52"/>
      <c r="AN1784" s="52"/>
      <c r="AO1784" s="52"/>
      <c r="AP1784" s="52"/>
      <c r="AQ1784" s="52"/>
      <c r="AR1784" s="52"/>
      <c r="AS1784" s="52"/>
    </row>
    <row r="1785" spans="1:45" customFormat="1" ht="12.75" customHeight="1" x14ac:dyDescent="0.2">
      <c r="A1785" s="24" t="str">
        <f t="shared" si="126"/>
        <v>16-</v>
      </c>
      <c r="C1785" s="14">
        <v>1</v>
      </c>
      <c r="D1785" s="71" t="str">
        <f>IF(C1785=1,K!$D$1,IF(C1785=2,K!$D$2,IF(C1785=3,K!$D$3,IF(C1785=4,K!$D$4,IF(C1785=5,K!$D$5,IF(C1785=6,K!$D$6,IF(C1785=7,K!$D$7,IF(C1785=8,K!$D$8))))))))</f>
        <v>Maaparandus</v>
      </c>
      <c r="E1785" s="12" t="s">
        <v>330</v>
      </c>
      <c r="F1785" s="18" t="str">
        <f>LOOKUP(E1785,K!$A$1:$B$19)</f>
        <v>Tähtvere vald</v>
      </c>
      <c r="G1785" s="16" t="str">
        <f t="shared" si="127"/>
        <v>MV-276</v>
      </c>
      <c r="H1785" s="12" t="s">
        <v>32</v>
      </c>
      <c r="I1785" s="14">
        <v>276</v>
      </c>
      <c r="J1785" s="1" t="s">
        <v>1218</v>
      </c>
      <c r="K1785" s="1"/>
      <c r="L1785" s="91" t="str">
        <f t="shared" si="128"/>
        <v>16</v>
      </c>
    </row>
    <row r="1786" spans="1:45" customFormat="1" ht="12.75" customHeight="1" x14ac:dyDescent="0.2">
      <c r="A1786" s="24" t="str">
        <f t="shared" si="126"/>
        <v>15-</v>
      </c>
      <c r="C1786" s="14">
        <v>6</v>
      </c>
      <c r="D1786" s="71" t="str">
        <f>IF(C1786=1,K!$D$1,IF(C1786=2,K!$D$2,IF(C1786=3,K!$D$3,IF(C1786=4,K!$D$4,IF(C1786=5,K!$D$5,IF(C1786=6,K!$D$6,IF(C1786=7,K!$D$7,IF(C1786=8,K!$D$8))))))))</f>
        <v>Kultuurtehnikaprojektid</v>
      </c>
      <c r="E1786" s="12" t="s">
        <v>329</v>
      </c>
      <c r="F1786" s="18" t="str">
        <f>LOOKUP(E1786,K!$A$1:$B$19)</f>
        <v>Tartu vald</v>
      </c>
      <c r="G1786" s="16" t="str">
        <f t="shared" si="127"/>
        <v>MV-1215</v>
      </c>
      <c r="H1786" s="12" t="s">
        <v>32</v>
      </c>
      <c r="I1786" s="14">
        <v>1215</v>
      </c>
      <c r="J1786" s="1" t="s">
        <v>1359</v>
      </c>
      <c r="K1786" s="1"/>
      <c r="L1786" s="91" t="str">
        <f t="shared" si="128"/>
        <v>15</v>
      </c>
    </row>
    <row r="1787" spans="1:45" customFormat="1" ht="12.75" customHeight="1" x14ac:dyDescent="0.2">
      <c r="A1787" s="69" t="str">
        <f t="shared" si="126"/>
        <v>19-</v>
      </c>
      <c r="B1787" s="52"/>
      <c r="C1787" s="70">
        <v>1</v>
      </c>
      <c r="D1787" s="71" t="str">
        <f>IF(C1787=1,K!$D$1,IF(C1787=2,K!$D$2,IF(C1787=3,K!$D$3,IF(C1787=4,K!$D$4,IF(C1787=5,K!$D$5,IF(C1787=6,K!$D$6,IF(C1787=7,K!$D$7,IF(C1787=8,K!$D$8))))))))</f>
        <v>Maaparandus</v>
      </c>
      <c r="E1787" s="72" t="s">
        <v>333</v>
      </c>
      <c r="F1787" s="73" t="str">
        <f>LOOKUP(E1787,K!$A$1:$B$19)</f>
        <v>Ülenurme vald</v>
      </c>
      <c r="G1787" s="74" t="str">
        <f t="shared" si="127"/>
        <v>PP-749</v>
      </c>
      <c r="H1787" s="72" t="s">
        <v>11</v>
      </c>
      <c r="I1787" s="70">
        <v>749</v>
      </c>
      <c r="J1787" s="75" t="s">
        <v>1533</v>
      </c>
      <c r="K1787" s="75"/>
      <c r="L1787" s="90" t="str">
        <f t="shared" si="128"/>
        <v>19</v>
      </c>
      <c r="M1787" s="52"/>
      <c r="N1787" s="52"/>
      <c r="P1787" s="52"/>
      <c r="Q1787" s="52"/>
      <c r="R1787" s="52"/>
      <c r="S1787" s="52"/>
      <c r="T1787" s="52"/>
      <c r="U1787" s="52"/>
      <c r="V1787" s="52"/>
      <c r="W1787" s="52"/>
      <c r="X1787" s="52"/>
      <c r="Y1787" s="52"/>
      <c r="Z1787" s="52"/>
      <c r="AA1787" s="52"/>
      <c r="AB1787" s="52"/>
      <c r="AC1787" s="52"/>
      <c r="AD1787" s="52"/>
      <c r="AE1787" s="52"/>
      <c r="AF1787" s="52"/>
      <c r="AG1787" s="52"/>
      <c r="AH1787" s="52"/>
      <c r="AI1787" s="52"/>
      <c r="AJ1787" s="52"/>
      <c r="AK1787" s="52"/>
      <c r="AL1787" s="52"/>
      <c r="AM1787" s="52"/>
      <c r="AN1787" s="52"/>
      <c r="AO1787" s="52"/>
      <c r="AP1787" s="52"/>
      <c r="AQ1787" s="52"/>
      <c r="AR1787" s="52"/>
      <c r="AS1787" s="52"/>
    </row>
    <row r="1788" spans="1:45" customFormat="1" ht="12.75" customHeight="1" x14ac:dyDescent="0.2">
      <c r="A1788" s="24" t="str">
        <f t="shared" si="126"/>
        <v>1-19-</v>
      </c>
      <c r="C1788" s="14">
        <v>2</v>
      </c>
      <c r="D1788" s="71" t="str">
        <f>IF(C1788=1,K!$D$1,IF(C1788=2,K!$D$2,IF(C1788=3,K!$D$3,IF(C1788=4,K!$D$4,IF(C1788=5,K!$D$5,IF(C1788=6,K!$D$6,IF(C1788=7,K!$D$7,IF(C1788=8,K!$D$8))))))))</f>
        <v xml:space="preserve">Maaparanduse rek </v>
      </c>
      <c r="E1788" s="12" t="s">
        <v>446</v>
      </c>
      <c r="F1788" s="18" t="str">
        <f>LOOKUP(E1788,K!$A$1:$B$19)</f>
        <v>Nõo vald</v>
      </c>
      <c r="G1788" s="16" t="str">
        <f t="shared" si="127"/>
        <v>KR-110</v>
      </c>
      <c r="H1788" s="12" t="s">
        <v>37</v>
      </c>
      <c r="I1788" s="14">
        <v>110</v>
      </c>
      <c r="J1788" s="1" t="s">
        <v>1235</v>
      </c>
      <c r="K1788" s="1"/>
      <c r="L1788" s="91" t="str">
        <f t="shared" si="128"/>
        <v>1-19</v>
      </c>
    </row>
    <row r="1789" spans="1:45" customFormat="1" ht="12.75" customHeight="1" x14ac:dyDescent="0.2">
      <c r="A1789" s="69" t="str">
        <f t="shared" si="126"/>
        <v>19-</v>
      </c>
      <c r="B1789" s="52"/>
      <c r="C1789" s="70">
        <v>1</v>
      </c>
      <c r="D1789" s="71" t="str">
        <f>IF(C1789=1,K!$D$1,IF(C1789=2,K!$D$2,IF(C1789=3,K!$D$3,IF(C1789=4,K!$D$4,IF(C1789=5,K!$D$5,IF(C1789=6,K!$D$6,IF(C1789=7,K!$D$7,IF(C1789=8,K!$D$8))))))))</f>
        <v>Maaparandus</v>
      </c>
      <c r="E1789" s="72" t="s">
        <v>333</v>
      </c>
      <c r="F1789" s="73" t="str">
        <f>LOOKUP(E1789,K!$A$1:$B$19)</f>
        <v>Ülenurme vald</v>
      </c>
      <c r="G1789" s="74" t="str">
        <f t="shared" si="127"/>
        <v>PP-750</v>
      </c>
      <c r="H1789" s="72" t="s">
        <v>11</v>
      </c>
      <c r="I1789" s="70">
        <v>750</v>
      </c>
      <c r="J1789" s="75" t="s">
        <v>1534</v>
      </c>
      <c r="K1789" s="75"/>
      <c r="L1789" s="90" t="str">
        <f t="shared" si="128"/>
        <v>19</v>
      </c>
      <c r="M1789" s="52"/>
      <c r="N1789" s="52"/>
      <c r="P1789" s="52"/>
      <c r="Q1789" s="52"/>
      <c r="R1789" s="52"/>
      <c r="S1789" s="52"/>
      <c r="T1789" s="52"/>
      <c r="U1789" s="52"/>
      <c r="V1789" s="52"/>
      <c r="W1789" s="52"/>
      <c r="X1789" s="52"/>
      <c r="Y1789" s="52"/>
      <c r="Z1789" s="52"/>
      <c r="AA1789" s="52"/>
      <c r="AB1789" s="52"/>
      <c r="AC1789" s="52"/>
      <c r="AD1789" s="52"/>
      <c r="AE1789" s="52"/>
      <c r="AF1789" s="52"/>
      <c r="AG1789" s="52"/>
      <c r="AH1789" s="52"/>
      <c r="AI1789" s="52"/>
      <c r="AJ1789" s="52"/>
      <c r="AK1789" s="52"/>
      <c r="AL1789" s="52"/>
      <c r="AM1789" s="52"/>
      <c r="AN1789" s="52"/>
      <c r="AO1789" s="52"/>
      <c r="AP1789" s="52"/>
      <c r="AQ1789" s="52"/>
      <c r="AR1789" s="52"/>
      <c r="AS1789" s="52"/>
    </row>
    <row r="1790" spans="1:45" customFormat="1" ht="12.75" customHeight="1" x14ac:dyDescent="0.2">
      <c r="A1790" s="69" t="str">
        <f t="shared" si="126"/>
        <v>19-</v>
      </c>
      <c r="B1790" s="52"/>
      <c r="C1790" s="70">
        <v>1</v>
      </c>
      <c r="D1790" s="71" t="str">
        <f>IF(C1790=1,K!$D$1,IF(C1790=2,K!$D$2,IF(C1790=3,K!$D$3,IF(C1790=4,K!$D$4,IF(C1790=5,K!$D$5,IF(C1790=6,K!$D$6,IF(C1790=7,K!$D$7,IF(C1790=8,K!$D$8))))))))</f>
        <v>Maaparandus</v>
      </c>
      <c r="E1790" s="72" t="s">
        <v>333</v>
      </c>
      <c r="F1790" s="73" t="str">
        <f>LOOKUP(E1790,K!$A$1:$B$19)</f>
        <v>Ülenurme vald</v>
      </c>
      <c r="G1790" s="74" t="str">
        <f t="shared" si="127"/>
        <v>PP-471</v>
      </c>
      <c r="H1790" s="72" t="s">
        <v>11</v>
      </c>
      <c r="I1790" s="70">
        <v>471</v>
      </c>
      <c r="J1790" s="75" t="s">
        <v>538</v>
      </c>
      <c r="K1790" s="75"/>
      <c r="L1790" s="90" t="str">
        <f t="shared" si="128"/>
        <v>19</v>
      </c>
      <c r="M1790" s="52"/>
      <c r="N1790" s="52"/>
      <c r="P1790" s="52"/>
      <c r="Q1790" s="52"/>
      <c r="R1790" s="52"/>
      <c r="S1790" s="52"/>
      <c r="T1790" s="52"/>
      <c r="U1790" s="52"/>
      <c r="V1790" s="52"/>
      <c r="W1790" s="52"/>
      <c r="X1790" s="52"/>
      <c r="Y1790" s="52"/>
      <c r="Z1790" s="52"/>
      <c r="AA1790" s="52"/>
      <c r="AB1790" s="52"/>
      <c r="AC1790" s="52"/>
      <c r="AD1790" s="52"/>
      <c r="AE1790" s="52"/>
      <c r="AF1790" s="52"/>
      <c r="AG1790" s="52"/>
      <c r="AH1790" s="52"/>
      <c r="AI1790" s="52"/>
      <c r="AJ1790" s="52"/>
      <c r="AK1790" s="52"/>
      <c r="AL1790" s="52"/>
      <c r="AM1790" s="52"/>
      <c r="AN1790" s="52"/>
      <c r="AO1790" s="52"/>
      <c r="AP1790" s="52"/>
      <c r="AQ1790" s="52"/>
      <c r="AR1790" s="52"/>
      <c r="AS1790" s="52"/>
    </row>
    <row r="1791" spans="1:45" customFormat="1" ht="12.75" customHeight="1" x14ac:dyDescent="0.2">
      <c r="A1791" s="24" t="str">
        <f t="shared" si="126"/>
        <v>15-</v>
      </c>
      <c r="C1791" s="14">
        <v>6</v>
      </c>
      <c r="D1791" s="71" t="str">
        <f>IF(C1791=1,K!$D$1,IF(C1791=2,K!$D$2,IF(C1791=3,K!$D$3,IF(C1791=4,K!$D$4,IF(C1791=5,K!$D$5,IF(C1791=6,K!$D$6,IF(C1791=7,K!$D$7,IF(C1791=8,K!$D$8))))))))</f>
        <v>Kultuurtehnikaprojektid</v>
      </c>
      <c r="E1791" s="12" t="s">
        <v>329</v>
      </c>
      <c r="F1791" s="18" t="str">
        <f>LOOKUP(E1791,K!$A$1:$B$19)</f>
        <v>Tartu vald</v>
      </c>
      <c r="G1791" s="16" t="str">
        <f t="shared" si="127"/>
        <v>MV-1294</v>
      </c>
      <c r="H1791" s="12" t="s">
        <v>32</v>
      </c>
      <c r="I1791" s="14">
        <v>1294</v>
      </c>
      <c r="J1791" s="1" t="s">
        <v>1360</v>
      </c>
      <c r="K1791" s="1"/>
      <c r="L1791" s="91" t="str">
        <f t="shared" si="128"/>
        <v>15</v>
      </c>
    </row>
    <row r="1792" spans="1:45" customFormat="1" ht="12.75" customHeight="1" x14ac:dyDescent="0.2">
      <c r="A1792" s="24" t="str">
        <f t="shared" si="126"/>
        <v>12-</v>
      </c>
      <c r="C1792" s="14">
        <v>6</v>
      </c>
      <c r="D1792" s="71" t="str">
        <f>IF(C1792=1,K!$D$1,IF(C1792=2,K!$D$2,IF(C1792=3,K!$D$3,IF(C1792=4,K!$D$4,IF(C1792=5,K!$D$5,IF(C1792=6,K!$D$6,IF(C1792=7,K!$D$7,IF(C1792=8,K!$D$8))))))))</f>
        <v>Kultuurtehnikaprojektid</v>
      </c>
      <c r="E1792" s="12" t="s">
        <v>326</v>
      </c>
      <c r="F1792" s="18" t="str">
        <f>LOOKUP(E1792,K!$A$1:$B$19)</f>
        <v>Puhja vald</v>
      </c>
      <c r="G1792" s="16" t="str">
        <f t="shared" si="127"/>
        <v>MV-428</v>
      </c>
      <c r="H1792" s="12" t="s">
        <v>32</v>
      </c>
      <c r="I1792" s="14">
        <v>428</v>
      </c>
      <c r="J1792" s="1" t="s">
        <v>241</v>
      </c>
      <c r="K1792" s="1"/>
      <c r="L1792" s="91" t="str">
        <f t="shared" si="128"/>
        <v>12</v>
      </c>
    </row>
    <row r="1793" spans="1:45" ht="12.75" customHeight="1" x14ac:dyDescent="0.2">
      <c r="A1793" s="24" t="str">
        <f t="shared" si="126"/>
        <v>12-</v>
      </c>
      <c r="B1793"/>
      <c r="C1793" s="14">
        <v>6</v>
      </c>
      <c r="D1793" s="71" t="str">
        <f>IF(C1793=1,K!$D$1,IF(C1793=2,K!$D$2,IF(C1793=3,K!$D$3,IF(C1793=4,K!$D$4,IF(C1793=5,K!$D$5,IF(C1793=6,K!$D$6,IF(C1793=7,K!$D$7,IF(C1793=8,K!$D$8))))))))</f>
        <v>Kultuurtehnikaprojektid</v>
      </c>
      <c r="E1793" s="12" t="s">
        <v>326</v>
      </c>
      <c r="F1793" s="18" t="str">
        <f>LOOKUP(E1793,K!$A$1:$B$19)</f>
        <v>Puhja vald</v>
      </c>
      <c r="G1793" s="16" t="str">
        <f t="shared" si="127"/>
        <v>MV-429</v>
      </c>
      <c r="H1793" s="12" t="s">
        <v>32</v>
      </c>
      <c r="I1793" s="14">
        <v>429</v>
      </c>
      <c r="J1793" s="1" t="s">
        <v>242</v>
      </c>
      <c r="K1793" s="1"/>
      <c r="L1793" s="91" t="str">
        <f t="shared" si="128"/>
        <v>12</v>
      </c>
      <c r="M1793"/>
      <c r="N1793"/>
      <c r="P1793"/>
      <c r="Q1793"/>
      <c r="R1793"/>
      <c r="S1793"/>
      <c r="T1793"/>
      <c r="U1793"/>
      <c r="V1793"/>
      <c r="W1793"/>
      <c r="X1793"/>
      <c r="Y1793"/>
      <c r="Z1793"/>
      <c r="AA1793"/>
      <c r="AB1793"/>
      <c r="AC1793"/>
      <c r="AD1793"/>
      <c r="AE1793"/>
      <c r="AF1793"/>
      <c r="AG1793"/>
      <c r="AH1793"/>
      <c r="AI1793"/>
      <c r="AJ1793"/>
      <c r="AK1793"/>
      <c r="AL1793"/>
      <c r="AM1793"/>
      <c r="AN1793"/>
      <c r="AO1793"/>
      <c r="AP1793"/>
      <c r="AQ1793"/>
      <c r="AR1793"/>
      <c r="AS1793"/>
    </row>
    <row r="1794" spans="1:45" customFormat="1" ht="12.75" customHeight="1" x14ac:dyDescent="0.2">
      <c r="A1794" s="24" t="str">
        <f t="shared" si="126"/>
        <v>15-</v>
      </c>
      <c r="C1794" s="14">
        <v>6</v>
      </c>
      <c r="D1794" s="71" t="str">
        <f>IF(C1794=1,K!$D$1,IF(C1794=2,K!$D$2,IF(C1794=3,K!$D$3,IF(C1794=4,K!$D$4,IF(C1794=5,K!$D$5,IF(C1794=6,K!$D$6,IF(C1794=7,K!$D$7,IF(C1794=8,K!$D$8))))))))</f>
        <v>Kultuurtehnikaprojektid</v>
      </c>
      <c r="E1794" s="12" t="s">
        <v>329</v>
      </c>
      <c r="F1794" s="18" t="str">
        <f>LOOKUP(E1794,K!$A$1:$B$19)</f>
        <v>Tartu vald</v>
      </c>
      <c r="G1794" s="16" t="str">
        <f t="shared" si="127"/>
        <v>MV-1344</v>
      </c>
      <c r="H1794" s="12" t="s">
        <v>32</v>
      </c>
      <c r="I1794" s="14">
        <v>1344</v>
      </c>
      <c r="J1794" s="1" t="s">
        <v>1361</v>
      </c>
      <c r="K1794" s="1"/>
      <c r="L1794" s="91" t="str">
        <f t="shared" si="128"/>
        <v>15</v>
      </c>
    </row>
    <row r="1795" spans="1:45" customFormat="1" ht="12.75" customHeight="1" x14ac:dyDescent="0.2">
      <c r="A1795" s="24" t="str">
        <f t="shared" si="126"/>
        <v>12-</v>
      </c>
      <c r="C1795" s="14">
        <v>6</v>
      </c>
      <c r="D1795" s="71" t="str">
        <f>IF(C1795=1,K!$D$1,IF(C1795=2,K!$D$2,IF(C1795=3,K!$D$3,IF(C1795=4,K!$D$4,IF(C1795=5,K!$D$5,IF(C1795=6,K!$D$6,IF(C1795=7,K!$D$7,IF(C1795=8,K!$D$8))))))))</f>
        <v>Kultuurtehnikaprojektid</v>
      </c>
      <c r="E1795" s="12" t="s">
        <v>326</v>
      </c>
      <c r="F1795" s="18" t="str">
        <f>LOOKUP(E1795,K!$A$1:$B$19)</f>
        <v>Puhja vald</v>
      </c>
      <c r="G1795" s="16" t="str">
        <f t="shared" si="127"/>
        <v>MV-491</v>
      </c>
      <c r="H1795" s="12" t="s">
        <v>32</v>
      </c>
      <c r="I1795" s="14">
        <v>491</v>
      </c>
      <c r="J1795" s="1" t="s">
        <v>241</v>
      </c>
      <c r="K1795" s="1"/>
      <c r="L1795" s="91" t="str">
        <f t="shared" si="128"/>
        <v>12</v>
      </c>
    </row>
    <row r="1796" spans="1:45" customFormat="1" ht="12.75" customHeight="1" x14ac:dyDescent="0.2">
      <c r="A1796" s="69" t="str">
        <f t="shared" si="126"/>
        <v>19-</v>
      </c>
      <c r="B1796" s="52"/>
      <c r="C1796" s="70">
        <v>1</v>
      </c>
      <c r="D1796" s="71" t="str">
        <f>IF(C1796=1,K!$D$1,IF(C1796=2,K!$D$2,IF(C1796=3,K!$D$3,IF(C1796=4,K!$D$4,IF(C1796=5,K!$D$5,IF(C1796=6,K!$D$6,IF(C1796=7,K!$D$7,IF(C1796=8,K!$D$8))))))))</f>
        <v>Maaparandus</v>
      </c>
      <c r="E1796" s="72" t="s">
        <v>333</v>
      </c>
      <c r="F1796" s="73" t="str">
        <f>LOOKUP(E1796,K!$A$1:$B$19)</f>
        <v>Ülenurme vald</v>
      </c>
      <c r="G1796" s="74" t="str">
        <f t="shared" si="127"/>
        <v>PP-760</v>
      </c>
      <c r="H1796" s="72" t="s">
        <v>11</v>
      </c>
      <c r="I1796" s="70">
        <v>760</v>
      </c>
      <c r="J1796" s="75" t="s">
        <v>1330</v>
      </c>
      <c r="K1796" s="75"/>
      <c r="L1796" s="90" t="str">
        <f t="shared" si="128"/>
        <v>19</v>
      </c>
      <c r="M1796" s="52"/>
      <c r="N1796" s="52"/>
      <c r="P1796" s="52">
        <v>4527</v>
      </c>
      <c r="Q1796" s="52"/>
      <c r="R1796" s="52"/>
      <c r="S1796" s="52"/>
      <c r="T1796" s="52"/>
      <c r="U1796" s="52"/>
      <c r="V1796" s="52"/>
      <c r="W1796" s="52"/>
      <c r="X1796" s="52"/>
      <c r="Y1796" s="52"/>
      <c r="Z1796" s="52"/>
      <c r="AA1796" s="52"/>
      <c r="AB1796" s="52"/>
      <c r="AC1796" s="52"/>
      <c r="AD1796" s="52"/>
      <c r="AE1796" s="52"/>
      <c r="AF1796" s="52"/>
      <c r="AG1796" s="52"/>
      <c r="AH1796" s="52"/>
      <c r="AI1796" s="52"/>
      <c r="AJ1796" s="52"/>
      <c r="AK1796" s="52"/>
      <c r="AL1796" s="52"/>
      <c r="AM1796" s="52"/>
      <c r="AN1796" s="52"/>
      <c r="AO1796" s="52"/>
      <c r="AP1796" s="52"/>
      <c r="AQ1796" s="52"/>
      <c r="AR1796" s="52"/>
      <c r="AS1796" s="52"/>
    </row>
    <row r="1797" spans="1:45" customFormat="1" ht="12.75" customHeight="1" x14ac:dyDescent="0.2">
      <c r="A1797" s="24" t="str">
        <f t="shared" si="126"/>
        <v>15-</v>
      </c>
      <c r="C1797" s="14">
        <v>6</v>
      </c>
      <c r="D1797" s="71" t="str">
        <f>IF(C1797=1,K!$D$1,IF(C1797=2,K!$D$2,IF(C1797=3,K!$D$3,IF(C1797=4,K!$D$4,IF(C1797=5,K!$D$5,IF(C1797=6,K!$D$6,IF(C1797=7,K!$D$7,IF(C1797=8,K!$D$8))))))))</f>
        <v>Kultuurtehnikaprojektid</v>
      </c>
      <c r="E1797" s="12" t="s">
        <v>329</v>
      </c>
      <c r="F1797" s="18" t="str">
        <f>LOOKUP(E1797,K!$A$1:$B$19)</f>
        <v>Tartu vald</v>
      </c>
      <c r="G1797" s="16" t="str">
        <f t="shared" si="127"/>
        <v>MV-1390</v>
      </c>
      <c r="H1797" s="12" t="s">
        <v>32</v>
      </c>
      <c r="I1797" s="14">
        <v>1390</v>
      </c>
      <c r="J1797" s="1" t="s">
        <v>1362</v>
      </c>
      <c r="K1797" s="1"/>
      <c r="L1797" s="91" t="str">
        <f t="shared" si="128"/>
        <v>15</v>
      </c>
    </row>
    <row r="1798" spans="1:45" customFormat="1" ht="12.75" customHeight="1" x14ac:dyDescent="0.2">
      <c r="A1798" s="24" t="str">
        <f t="shared" si="126"/>
        <v>14-</v>
      </c>
      <c r="C1798" s="14">
        <v>6</v>
      </c>
      <c r="D1798" s="71" t="str">
        <f>IF(C1798=1,K!$D$1,IF(C1798=2,K!$D$2,IF(C1798=3,K!$D$3,IF(C1798=4,K!$D$4,IF(C1798=5,K!$D$5,IF(C1798=6,K!$D$6,IF(C1798=7,K!$D$7,IF(C1798=8,K!$D$8))))))))</f>
        <v>Kultuurtehnikaprojektid</v>
      </c>
      <c r="E1798" s="12" t="s">
        <v>328</v>
      </c>
      <c r="F1798" s="18" t="str">
        <f>LOOKUP(E1798,K!$A$1:$B$19)</f>
        <v>Rõngu vald</v>
      </c>
      <c r="G1798" s="16" t="str">
        <f t="shared" si="127"/>
        <v>MV-579</v>
      </c>
      <c r="H1798" s="12" t="s">
        <v>32</v>
      </c>
      <c r="I1798" s="14">
        <v>579</v>
      </c>
      <c r="J1798" s="1" t="s">
        <v>246</v>
      </c>
      <c r="K1798" s="1"/>
      <c r="L1798" s="91" t="str">
        <f t="shared" si="128"/>
        <v>14</v>
      </c>
      <c r="P1798" t="s">
        <v>4673</v>
      </c>
    </row>
    <row r="1799" spans="1:45" customFormat="1" ht="12.75" customHeight="1" x14ac:dyDescent="0.2">
      <c r="A1799" s="24" t="str">
        <f t="shared" si="126"/>
        <v>14-</v>
      </c>
      <c r="C1799" s="14">
        <v>6</v>
      </c>
      <c r="D1799" s="71" t="str">
        <f>IF(C1799=1,K!$D$1,IF(C1799=2,K!$D$2,IF(C1799=3,K!$D$3,IF(C1799=4,K!$D$4,IF(C1799=5,K!$D$5,IF(C1799=6,K!$D$6,IF(C1799=7,K!$D$7,IF(C1799=8,K!$D$8))))))))</f>
        <v>Kultuurtehnikaprojektid</v>
      </c>
      <c r="E1799" s="12" t="s">
        <v>328</v>
      </c>
      <c r="F1799" s="18" t="str">
        <f>LOOKUP(E1799,K!$A$1:$B$19)</f>
        <v>Rõngu vald</v>
      </c>
      <c r="G1799" s="16" t="str">
        <f t="shared" si="127"/>
        <v>MV-608</v>
      </c>
      <c r="H1799" s="12" t="s">
        <v>32</v>
      </c>
      <c r="I1799" s="14">
        <v>608</v>
      </c>
      <c r="J1799" s="1" t="s">
        <v>247</v>
      </c>
      <c r="K1799" s="1"/>
      <c r="L1799" s="91" t="str">
        <f t="shared" si="128"/>
        <v>14</v>
      </c>
      <c r="P1799" t="s">
        <v>3469</v>
      </c>
    </row>
    <row r="1800" spans="1:45" customFormat="1" ht="12.75" customHeight="1" x14ac:dyDescent="0.2">
      <c r="A1800" s="24" t="str">
        <f t="shared" si="126"/>
        <v>15-</v>
      </c>
      <c r="C1800" s="14">
        <v>5</v>
      </c>
      <c r="D1800" s="71" t="str">
        <f>IF(C1800=1,K!$D$1,IF(C1800=2,K!$D$2,IF(C1800=3,K!$D$3,IF(C1800=4,K!$D$4,IF(C1800=5,K!$D$5,IF(C1800=6,K!$D$6,IF(C1800=7,K!$D$7,IF(C1800=8,K!$D$8))))))))</f>
        <v>Muud maap.ehit.projektid</v>
      </c>
      <c r="E1800" s="12" t="s">
        <v>329</v>
      </c>
      <c r="F1800" s="18" t="str">
        <f>LOOKUP(E1800,K!$A$1:$B$19)</f>
        <v>Tartu vald</v>
      </c>
      <c r="G1800" s="16" t="str">
        <f t="shared" si="127"/>
        <v>MV-1695</v>
      </c>
      <c r="H1800" s="12" t="s">
        <v>32</v>
      </c>
      <c r="I1800" s="14">
        <v>1695</v>
      </c>
      <c r="J1800" s="1" t="s">
        <v>1364</v>
      </c>
      <c r="K1800" s="1"/>
      <c r="L1800" s="91" t="str">
        <f t="shared" si="128"/>
        <v>15</v>
      </c>
    </row>
    <row r="1801" spans="1:45" customFormat="1" ht="12.75" customHeight="1" x14ac:dyDescent="0.2">
      <c r="A1801" s="24" t="str">
        <f t="shared" si="126"/>
        <v>15-</v>
      </c>
      <c r="C1801" s="14">
        <v>6</v>
      </c>
      <c r="D1801" s="71" t="str">
        <f>IF(C1801=1,K!$D$1,IF(C1801=2,K!$D$2,IF(C1801=3,K!$D$3,IF(C1801=4,K!$D$4,IF(C1801=5,K!$D$5,IF(C1801=6,K!$D$6,IF(C1801=7,K!$D$7,IF(C1801=8,K!$D$8))))))))</f>
        <v>Kultuurtehnikaprojektid</v>
      </c>
      <c r="E1801" s="12" t="s">
        <v>329</v>
      </c>
      <c r="F1801" s="18" t="str">
        <f>LOOKUP(E1801,K!$A$1:$B$19)</f>
        <v>Tartu vald</v>
      </c>
      <c r="G1801" s="16" t="str">
        <f t="shared" si="127"/>
        <v>MV-1773</v>
      </c>
      <c r="H1801" s="12" t="s">
        <v>32</v>
      </c>
      <c r="I1801" s="14">
        <v>1773</v>
      </c>
      <c r="J1801" s="1" t="s">
        <v>1365</v>
      </c>
      <c r="K1801" s="1"/>
      <c r="L1801" s="91" t="str">
        <f t="shared" si="128"/>
        <v>15</v>
      </c>
    </row>
    <row r="1802" spans="1:45" ht="12.75" customHeight="1" x14ac:dyDescent="0.2">
      <c r="A1802" s="24" t="str">
        <f t="shared" si="126"/>
        <v>15-</v>
      </c>
      <c r="B1802"/>
      <c r="C1802" s="14">
        <v>2</v>
      </c>
      <c r="D1802" s="71" t="str">
        <f>IF(C1802=1,K!$D$1,IF(C1802=2,K!$D$2,IF(C1802=3,K!$D$3,IF(C1802=4,K!$D$4,IF(C1802=5,K!$D$5,IF(C1802=6,K!$D$6,IF(C1802=7,K!$D$7,IF(C1802=8,K!$D$8))))))))</f>
        <v xml:space="preserve">Maaparanduse rek </v>
      </c>
      <c r="E1802" s="12" t="s">
        <v>329</v>
      </c>
      <c r="F1802" s="18" t="str">
        <f>LOOKUP(E1802,K!$A$1:$B$19)</f>
        <v>Tartu vald</v>
      </c>
      <c r="G1802" s="16" t="str">
        <f t="shared" si="127"/>
        <v>MV-1805</v>
      </c>
      <c r="H1802" s="12" t="s">
        <v>32</v>
      </c>
      <c r="I1802" s="14">
        <v>1805</v>
      </c>
      <c r="J1802" s="1" t="s">
        <v>1366</v>
      </c>
      <c r="K1802" s="1"/>
      <c r="L1802" s="91" t="str">
        <f t="shared" si="128"/>
        <v>15</v>
      </c>
      <c r="M1802"/>
      <c r="N1802"/>
      <c r="P1802"/>
      <c r="Q1802"/>
      <c r="R1802"/>
      <c r="S1802"/>
      <c r="T1802"/>
      <c r="U1802"/>
      <c r="V1802"/>
      <c r="W1802"/>
      <c r="X1802"/>
      <c r="Y1802"/>
      <c r="Z1802"/>
      <c r="AA1802"/>
      <c r="AB1802"/>
      <c r="AC1802"/>
      <c r="AD1802"/>
      <c r="AE1802"/>
      <c r="AF1802"/>
      <c r="AG1802"/>
      <c r="AH1802"/>
      <c r="AI1802"/>
      <c r="AJ1802"/>
      <c r="AK1802"/>
      <c r="AL1802"/>
      <c r="AM1802"/>
      <c r="AN1802"/>
      <c r="AO1802"/>
      <c r="AP1802"/>
      <c r="AQ1802"/>
      <c r="AR1802"/>
      <c r="AS1802"/>
    </row>
    <row r="1803" spans="1:45" customFormat="1" ht="12.75" customHeight="1" x14ac:dyDescent="0.2">
      <c r="A1803" s="24" t="str">
        <f t="shared" si="126"/>
        <v>15-</v>
      </c>
      <c r="C1803" s="14">
        <v>1</v>
      </c>
      <c r="D1803" s="71" t="str">
        <f>IF(C1803=1,K!$D$1,IF(C1803=2,K!$D$2,IF(C1803=3,K!$D$3,IF(C1803=4,K!$D$4,IF(C1803=5,K!$D$5,IF(C1803=6,K!$D$6,IF(C1803=7,K!$D$7,IF(C1803=8,K!$D$8))))))))</f>
        <v>Maaparandus</v>
      </c>
      <c r="E1803" s="12" t="s">
        <v>329</v>
      </c>
      <c r="F1803" s="18" t="str">
        <f>LOOKUP(E1803,K!$A$1:$B$19)</f>
        <v>Tartu vald</v>
      </c>
      <c r="G1803" s="16" t="str">
        <f t="shared" si="127"/>
        <v>MV-230</v>
      </c>
      <c r="H1803" s="12" t="s">
        <v>32</v>
      </c>
      <c r="I1803" s="14">
        <v>230</v>
      </c>
      <c r="J1803" s="1" t="s">
        <v>1367</v>
      </c>
      <c r="K1803" s="1"/>
      <c r="L1803" s="91" t="str">
        <f t="shared" si="128"/>
        <v>15</v>
      </c>
    </row>
    <row r="1804" spans="1:45" customFormat="1" ht="12.75" customHeight="1" x14ac:dyDescent="0.2">
      <c r="A1804" s="69" t="str">
        <f t="shared" si="126"/>
        <v>16-1</v>
      </c>
      <c r="B1804" s="52">
        <v>1</v>
      </c>
      <c r="C1804" s="70">
        <v>1</v>
      </c>
      <c r="D1804" s="71" t="str">
        <f>IF(C1804=1,K!$D$1,IF(C1804=2,K!$D$2,IF(C1804=3,K!$D$3,IF(C1804=4,K!$D$4,IF(C1804=5,K!$D$5,IF(C1804=6,K!$D$6,IF(C1804=7,K!$D$7,IF(C1804=8,K!$D$8))))))))</f>
        <v>Maaparandus</v>
      </c>
      <c r="E1804" s="72" t="s">
        <v>330</v>
      </c>
      <c r="F1804" s="73" t="str">
        <f>LOOKUP(E1804,K!$A$1:$B$19)</f>
        <v>Tähtvere vald</v>
      </c>
      <c r="G1804" s="74" t="str">
        <f t="shared" si="127"/>
        <v>MV-307</v>
      </c>
      <c r="H1804" s="72" t="s">
        <v>32</v>
      </c>
      <c r="I1804" s="70">
        <v>307</v>
      </c>
      <c r="J1804" s="75" t="s">
        <v>7255</v>
      </c>
      <c r="K1804" s="75" t="s">
        <v>7254</v>
      </c>
      <c r="L1804" s="90" t="str">
        <f t="shared" si="128"/>
        <v>16</v>
      </c>
      <c r="M1804" s="52">
        <v>1963</v>
      </c>
      <c r="N1804" s="52">
        <v>4</v>
      </c>
      <c r="P1804" s="52" t="s">
        <v>7256</v>
      </c>
      <c r="Q1804" s="52">
        <v>2</v>
      </c>
      <c r="R1804" s="52"/>
      <c r="S1804" s="52"/>
      <c r="T1804" s="52"/>
      <c r="U1804" s="52"/>
      <c r="V1804" s="52"/>
      <c r="W1804" s="52"/>
      <c r="X1804" s="52"/>
      <c r="Y1804" s="52"/>
      <c r="Z1804" s="52"/>
      <c r="AA1804" s="52"/>
      <c r="AB1804" s="52"/>
      <c r="AC1804" s="52"/>
      <c r="AD1804" s="52"/>
      <c r="AE1804" s="52"/>
      <c r="AF1804" s="52"/>
      <c r="AG1804" s="52"/>
      <c r="AH1804" s="52"/>
      <c r="AI1804" s="52"/>
      <c r="AJ1804" s="52"/>
      <c r="AK1804" s="52"/>
      <c r="AL1804" s="52"/>
      <c r="AM1804" s="52"/>
      <c r="AN1804" s="52"/>
      <c r="AO1804" s="52"/>
      <c r="AP1804" s="52"/>
      <c r="AQ1804" s="52"/>
      <c r="AR1804" s="52"/>
      <c r="AS1804" s="52"/>
    </row>
    <row r="1805" spans="1:45" customFormat="1" ht="12.75" customHeight="1" x14ac:dyDescent="0.2">
      <c r="A1805" s="69" t="str">
        <f t="shared" si="126"/>
        <v>19-</v>
      </c>
      <c r="B1805" s="52"/>
      <c r="C1805" s="70">
        <v>1</v>
      </c>
      <c r="D1805" s="71" t="str">
        <f>IF(C1805=1,K!$D$1,IF(C1805=2,K!$D$2,IF(C1805=3,K!$D$3,IF(C1805=4,K!$D$4,IF(C1805=5,K!$D$5,IF(C1805=6,K!$D$6,IF(C1805=7,K!$D$7,IF(C1805=8,K!$D$8))))))))</f>
        <v>Maaparandus</v>
      </c>
      <c r="E1805" s="72" t="s">
        <v>333</v>
      </c>
      <c r="F1805" s="73" t="str">
        <f>LOOKUP(E1805,K!$A$1:$B$19)</f>
        <v>Ülenurme vald</v>
      </c>
      <c r="G1805" s="74" t="str">
        <f t="shared" si="127"/>
        <v>MV-422</v>
      </c>
      <c r="H1805" s="72" t="s">
        <v>32</v>
      </c>
      <c r="I1805" s="70">
        <v>422</v>
      </c>
      <c r="J1805" s="75" t="s">
        <v>1294</v>
      </c>
      <c r="K1805" s="75"/>
      <c r="L1805" s="90" t="str">
        <f t="shared" si="128"/>
        <v>19</v>
      </c>
      <c r="M1805" s="52"/>
      <c r="N1805" s="52"/>
      <c r="P1805" s="52"/>
      <c r="Q1805" s="52"/>
      <c r="R1805" s="52"/>
      <c r="S1805" s="52"/>
      <c r="T1805" s="52"/>
      <c r="U1805" s="52"/>
      <c r="V1805" s="52"/>
      <c r="W1805" s="52"/>
      <c r="X1805" s="52"/>
      <c r="Y1805" s="52"/>
      <c r="Z1805" s="52"/>
      <c r="AA1805" s="52"/>
      <c r="AB1805" s="52"/>
      <c r="AC1805" s="52"/>
      <c r="AD1805" s="52"/>
      <c r="AE1805" s="52"/>
      <c r="AF1805" s="52"/>
      <c r="AG1805" s="52"/>
      <c r="AH1805" s="52"/>
      <c r="AI1805" s="52"/>
      <c r="AJ1805" s="52"/>
      <c r="AK1805" s="52"/>
      <c r="AL1805" s="52"/>
      <c r="AM1805" s="52"/>
      <c r="AN1805" s="52"/>
      <c r="AO1805" s="52"/>
      <c r="AP1805" s="52"/>
      <c r="AQ1805" s="52"/>
      <c r="AR1805" s="52"/>
      <c r="AS1805" s="52"/>
    </row>
    <row r="1806" spans="1:45" customFormat="1" ht="12.75" customHeight="1" x14ac:dyDescent="0.2">
      <c r="A1806" s="24" t="str">
        <f t="shared" si="126"/>
        <v>14-</v>
      </c>
      <c r="C1806" s="14">
        <v>6</v>
      </c>
      <c r="D1806" s="71" t="str">
        <f>IF(C1806=1,K!$D$1,IF(C1806=2,K!$D$2,IF(C1806=3,K!$D$3,IF(C1806=4,K!$D$4,IF(C1806=5,K!$D$5,IF(C1806=6,K!$D$6,IF(C1806=7,K!$D$7,IF(C1806=8,K!$D$8))))))))</f>
        <v>Kultuurtehnikaprojektid</v>
      </c>
      <c r="E1806" s="12" t="s">
        <v>328</v>
      </c>
      <c r="F1806" s="18" t="str">
        <f>LOOKUP(E1806,K!$A$1:$B$19)</f>
        <v>Rõngu vald</v>
      </c>
      <c r="G1806" s="16" t="str">
        <f t="shared" si="127"/>
        <v>MV-747</v>
      </c>
      <c r="H1806" s="12" t="s">
        <v>32</v>
      </c>
      <c r="I1806" s="14">
        <v>747</v>
      </c>
      <c r="J1806" s="1" t="s">
        <v>254</v>
      </c>
      <c r="K1806" s="1"/>
      <c r="L1806" s="91" t="str">
        <f t="shared" si="128"/>
        <v>14</v>
      </c>
    </row>
    <row r="1807" spans="1:45" customFormat="1" ht="12.75" customHeight="1" x14ac:dyDescent="0.2">
      <c r="A1807" s="24" t="str">
        <f t="shared" ref="A1807:A1870" si="129">CONCATENATE(E1807,"-",B1807)</f>
        <v>15-</v>
      </c>
      <c r="C1807" s="14">
        <v>1</v>
      </c>
      <c r="D1807" s="71" t="str">
        <f>IF(C1807=1,K!$D$1,IF(C1807=2,K!$D$2,IF(C1807=3,K!$D$3,IF(C1807=4,K!$D$4,IF(C1807=5,K!$D$5,IF(C1807=6,K!$D$6,IF(C1807=7,K!$D$7,IF(C1807=8,K!$D$8))))))))</f>
        <v>Maaparandus</v>
      </c>
      <c r="E1807" s="12" t="s">
        <v>329</v>
      </c>
      <c r="F1807" s="18" t="str">
        <f>LOOKUP(E1807,K!$A$1:$B$19)</f>
        <v>Tartu vald</v>
      </c>
      <c r="G1807" s="16" t="str">
        <f t="shared" ref="G1807:G1870" si="130">CONCATENATE(H1807,"-",I1807)</f>
        <v>MV-149</v>
      </c>
      <c r="H1807" s="12" t="s">
        <v>32</v>
      </c>
      <c r="I1807" s="14">
        <v>149</v>
      </c>
      <c r="J1807" s="1" t="s">
        <v>1369</v>
      </c>
      <c r="K1807" s="1"/>
      <c r="L1807" s="91" t="str">
        <f t="shared" si="128"/>
        <v>15</v>
      </c>
    </row>
    <row r="1808" spans="1:45" customFormat="1" ht="25.5" customHeight="1" x14ac:dyDescent="0.2">
      <c r="A1808" s="24" t="str">
        <f t="shared" si="129"/>
        <v>15-</v>
      </c>
      <c r="C1808" s="14">
        <v>6</v>
      </c>
      <c r="D1808" s="71" t="str">
        <f>IF(C1808=1,K!$D$1,IF(C1808=2,K!$D$2,IF(C1808=3,K!$D$3,IF(C1808=4,K!$D$4,IF(C1808=5,K!$D$5,IF(C1808=6,K!$D$6,IF(C1808=7,K!$D$7,IF(C1808=8,K!$D$8))))))))</f>
        <v>Kultuurtehnikaprojektid</v>
      </c>
      <c r="E1808" s="12" t="s">
        <v>329</v>
      </c>
      <c r="F1808" s="18" t="str">
        <f>LOOKUP(E1808,K!$A$1:$B$19)</f>
        <v>Tartu vald</v>
      </c>
      <c r="G1808" s="16" t="str">
        <f t="shared" si="130"/>
        <v>MV-575</v>
      </c>
      <c r="H1808" s="12" t="s">
        <v>32</v>
      </c>
      <c r="I1808" s="14">
        <v>575</v>
      </c>
      <c r="J1808" s="1" t="s">
        <v>1485</v>
      </c>
      <c r="K1808" s="1"/>
      <c r="L1808" s="91" t="str">
        <f t="shared" si="128"/>
        <v>15</v>
      </c>
    </row>
    <row r="1809" spans="1:45" customFormat="1" ht="12.75" customHeight="1" x14ac:dyDescent="0.2">
      <c r="A1809" s="24" t="str">
        <f t="shared" si="129"/>
        <v>14-</v>
      </c>
      <c r="C1809" s="14">
        <v>6</v>
      </c>
      <c r="D1809" s="71" t="str">
        <f>IF(C1809=1,K!$D$1,IF(C1809=2,K!$D$2,IF(C1809=3,K!$D$3,IF(C1809=4,K!$D$4,IF(C1809=5,K!$D$5,IF(C1809=6,K!$D$6,IF(C1809=7,K!$D$7,IF(C1809=8,K!$D$8))))))))</f>
        <v>Kultuurtehnikaprojektid</v>
      </c>
      <c r="E1809" s="12" t="s">
        <v>328</v>
      </c>
      <c r="F1809" s="18" t="str">
        <f>LOOKUP(E1809,K!$A$1:$B$19)</f>
        <v>Rõngu vald</v>
      </c>
      <c r="G1809" s="16" t="str">
        <f t="shared" si="130"/>
        <v>MV-772</v>
      </c>
      <c r="H1809" s="12" t="s">
        <v>32</v>
      </c>
      <c r="I1809" s="14">
        <v>772</v>
      </c>
      <c r="J1809" s="1" t="s">
        <v>258</v>
      </c>
      <c r="K1809" s="1"/>
      <c r="L1809" s="91" t="str">
        <f t="shared" si="128"/>
        <v>14</v>
      </c>
    </row>
    <row r="1810" spans="1:45" customFormat="1" ht="12.75" customHeight="1" x14ac:dyDescent="0.2">
      <c r="A1810" s="24" t="str">
        <f t="shared" si="129"/>
        <v>14-</v>
      </c>
      <c r="C1810" s="14">
        <v>6</v>
      </c>
      <c r="D1810" s="71" t="str">
        <f>IF(C1810=1,K!$D$1,IF(C1810=2,K!$D$2,IF(C1810=3,K!$D$3,IF(C1810=4,K!$D$4,IF(C1810=5,K!$D$5,IF(C1810=6,K!$D$6,IF(C1810=7,K!$D$7,IF(C1810=8,K!$D$8))))))))</f>
        <v>Kultuurtehnikaprojektid</v>
      </c>
      <c r="E1810" s="12" t="s">
        <v>328</v>
      </c>
      <c r="F1810" s="18" t="str">
        <f>LOOKUP(E1810,K!$A$1:$B$19)</f>
        <v>Rõngu vald</v>
      </c>
      <c r="G1810" s="16" t="str">
        <f t="shared" si="130"/>
        <v>MV-813</v>
      </c>
      <c r="H1810" s="12" t="s">
        <v>32</v>
      </c>
      <c r="I1810" s="14">
        <v>813</v>
      </c>
      <c r="J1810" s="1" t="s">
        <v>259</v>
      </c>
      <c r="K1810" s="1"/>
      <c r="L1810" s="91" t="str">
        <f t="shared" si="128"/>
        <v>14</v>
      </c>
      <c r="P1810" t="s">
        <v>2708</v>
      </c>
    </row>
    <row r="1811" spans="1:45" customFormat="1" ht="12.75" customHeight="1" x14ac:dyDescent="0.2">
      <c r="A1811" s="69" t="str">
        <f t="shared" si="129"/>
        <v>19-</v>
      </c>
      <c r="B1811" s="52"/>
      <c r="C1811" s="70">
        <v>1</v>
      </c>
      <c r="D1811" s="71" t="str">
        <f>IF(C1811=1,K!$D$1,IF(C1811=2,K!$D$2,IF(C1811=3,K!$D$3,IF(C1811=4,K!$D$4,IF(C1811=5,K!$D$5,IF(C1811=6,K!$D$6,IF(C1811=7,K!$D$7,IF(C1811=8,K!$D$8))))))))</f>
        <v>Maaparandus</v>
      </c>
      <c r="E1811" s="72" t="s">
        <v>333</v>
      </c>
      <c r="F1811" s="73" t="str">
        <f>LOOKUP(E1811,K!$A$1:$B$19)</f>
        <v>Ülenurme vald</v>
      </c>
      <c r="G1811" s="74" t="str">
        <f t="shared" si="130"/>
        <v>MV-48</v>
      </c>
      <c r="H1811" s="72" t="s">
        <v>32</v>
      </c>
      <c r="I1811" s="70">
        <v>48</v>
      </c>
      <c r="J1811" s="75" t="s">
        <v>690</v>
      </c>
      <c r="K1811" s="75"/>
      <c r="L1811" s="90" t="str">
        <f t="shared" si="128"/>
        <v>19</v>
      </c>
      <c r="M1811" s="52"/>
      <c r="N1811" s="52"/>
      <c r="P1811" s="52"/>
      <c r="Q1811" s="52"/>
      <c r="R1811" s="52"/>
      <c r="S1811" s="52"/>
      <c r="T1811" s="52"/>
      <c r="U1811" s="52"/>
      <c r="V1811" s="52"/>
      <c r="W1811" s="52"/>
      <c r="X1811" s="52"/>
      <c r="Y1811" s="52"/>
      <c r="Z1811" s="52"/>
      <c r="AA1811" s="52"/>
      <c r="AB1811" s="52"/>
      <c r="AC1811" s="52"/>
      <c r="AD1811" s="52"/>
      <c r="AE1811" s="52"/>
      <c r="AF1811" s="52"/>
      <c r="AG1811" s="52"/>
      <c r="AH1811" s="52"/>
      <c r="AI1811" s="52"/>
      <c r="AJ1811" s="52"/>
      <c r="AK1811" s="52"/>
      <c r="AL1811" s="52"/>
      <c r="AM1811" s="52"/>
      <c r="AN1811" s="52"/>
      <c r="AO1811" s="52"/>
      <c r="AP1811" s="52"/>
      <c r="AQ1811" s="52"/>
      <c r="AR1811" s="52"/>
      <c r="AS1811" s="52"/>
    </row>
    <row r="1812" spans="1:45" customFormat="1" ht="12.75" customHeight="1" x14ac:dyDescent="0.2">
      <c r="A1812" s="69" t="str">
        <f t="shared" si="129"/>
        <v>19-</v>
      </c>
      <c r="B1812" s="52"/>
      <c r="C1812" s="70">
        <v>1</v>
      </c>
      <c r="D1812" s="71" t="str">
        <f>IF(C1812=1,K!$D$1,IF(C1812=2,K!$D$2,IF(C1812=3,K!$D$3,IF(C1812=4,K!$D$4,IF(C1812=5,K!$D$5,IF(C1812=6,K!$D$6,IF(C1812=7,K!$D$7,IF(C1812=8,K!$D$8))))))))</f>
        <v>Maaparandus</v>
      </c>
      <c r="E1812" s="72" t="s">
        <v>333</v>
      </c>
      <c r="F1812" s="73" t="str">
        <f>LOOKUP(E1812,K!$A$1:$B$19)</f>
        <v>Ülenurme vald</v>
      </c>
      <c r="G1812" s="74" t="str">
        <f t="shared" si="130"/>
        <v>MV-73</v>
      </c>
      <c r="H1812" s="72" t="s">
        <v>32</v>
      </c>
      <c r="I1812" s="70">
        <v>73</v>
      </c>
      <c r="J1812" s="75" t="s">
        <v>691</v>
      </c>
      <c r="K1812" s="75"/>
      <c r="L1812" s="90" t="str">
        <f t="shared" si="128"/>
        <v>19</v>
      </c>
      <c r="M1812" s="52"/>
      <c r="N1812" s="52"/>
      <c r="P1812" s="52"/>
      <c r="Q1812" s="52"/>
      <c r="R1812" s="52"/>
      <c r="S1812" s="52"/>
      <c r="T1812" s="52"/>
      <c r="U1812" s="52"/>
      <c r="V1812" s="52"/>
      <c r="W1812" s="52"/>
      <c r="X1812" s="52"/>
      <c r="Y1812" s="52"/>
      <c r="Z1812" s="52"/>
      <c r="AA1812" s="52"/>
      <c r="AB1812" s="52"/>
      <c r="AC1812" s="52"/>
      <c r="AD1812" s="52"/>
      <c r="AE1812" s="52"/>
      <c r="AF1812" s="52"/>
      <c r="AG1812" s="52"/>
      <c r="AH1812" s="52"/>
      <c r="AI1812" s="52"/>
      <c r="AJ1812" s="52"/>
      <c r="AK1812" s="52"/>
      <c r="AL1812" s="52"/>
      <c r="AM1812" s="52"/>
      <c r="AN1812" s="52"/>
      <c r="AO1812" s="52"/>
      <c r="AP1812" s="52"/>
      <c r="AQ1812" s="52"/>
      <c r="AR1812" s="52"/>
      <c r="AS1812" s="52"/>
    </row>
    <row r="1813" spans="1:45" customFormat="1" ht="12.75" customHeight="1" x14ac:dyDescent="0.2">
      <c r="A1813" s="24" t="str">
        <f t="shared" si="129"/>
        <v>14-</v>
      </c>
      <c r="C1813" s="14">
        <v>6</v>
      </c>
      <c r="D1813" s="71" t="str">
        <f>IF(C1813=1,K!$D$1,IF(C1813=2,K!$D$2,IF(C1813=3,K!$D$3,IF(C1813=4,K!$D$4,IF(C1813=5,K!$D$5,IF(C1813=6,K!$D$6,IF(C1813=7,K!$D$7,IF(C1813=8,K!$D$8))))))))</f>
        <v>Kultuurtehnikaprojektid</v>
      </c>
      <c r="E1813" s="12" t="s">
        <v>328</v>
      </c>
      <c r="F1813" s="18" t="str">
        <f>LOOKUP(E1813,K!$A$1:$B$19)</f>
        <v>Rõngu vald</v>
      </c>
      <c r="G1813" s="16" t="str">
        <f t="shared" si="130"/>
        <v>MV-813</v>
      </c>
      <c r="H1813" s="12" t="s">
        <v>32</v>
      </c>
      <c r="I1813" s="14">
        <v>813</v>
      </c>
      <c r="J1813" s="1" t="s">
        <v>262</v>
      </c>
      <c r="K1813" s="1"/>
      <c r="L1813" s="91" t="str">
        <f t="shared" si="128"/>
        <v>14</v>
      </c>
      <c r="P1813" t="s">
        <v>2566</v>
      </c>
    </row>
    <row r="1814" spans="1:45" customFormat="1" ht="12.75" customHeight="1" x14ac:dyDescent="0.2">
      <c r="A1814" s="24" t="str">
        <f t="shared" si="129"/>
        <v>16-30</v>
      </c>
      <c r="B1814">
        <v>30</v>
      </c>
      <c r="C1814" s="14">
        <v>1</v>
      </c>
      <c r="D1814" s="71" t="str">
        <f>IF(C1814=1,K!$D$1,IF(C1814=2,K!$D$2,IF(C1814=3,K!$D$3,IF(C1814=4,K!$D$4,IF(C1814=5,K!$D$5,IF(C1814=6,K!$D$6,IF(C1814=7,K!$D$7,IF(C1814=8,K!$D$8))))))))</f>
        <v>Maaparandus</v>
      </c>
      <c r="E1814" s="12" t="s">
        <v>330</v>
      </c>
      <c r="F1814" s="18" t="str">
        <f>LOOKUP(E1814,K!$A$1:$B$19)</f>
        <v>Tähtvere vald</v>
      </c>
      <c r="G1814" s="16" t="str">
        <f t="shared" si="130"/>
        <v>MV-840</v>
      </c>
      <c r="H1814" s="12" t="s">
        <v>32</v>
      </c>
      <c r="I1814" s="14">
        <v>840</v>
      </c>
      <c r="J1814" s="1" t="s">
        <v>263</v>
      </c>
      <c r="K1814" s="1" t="s">
        <v>6582</v>
      </c>
      <c r="L1814" s="91" t="str">
        <f t="shared" si="128"/>
        <v>16</v>
      </c>
      <c r="M1814">
        <v>1972</v>
      </c>
      <c r="N1814">
        <v>1</v>
      </c>
      <c r="Q1814">
        <v>1</v>
      </c>
    </row>
    <row r="1815" spans="1:45" customFormat="1" ht="12.75" customHeight="1" x14ac:dyDescent="0.2">
      <c r="A1815" s="24" t="str">
        <f t="shared" si="129"/>
        <v>15-</v>
      </c>
      <c r="C1815" s="14">
        <v>6</v>
      </c>
      <c r="D1815" s="71" t="str">
        <f>IF(C1815=1,K!$D$1,IF(C1815=2,K!$D$2,IF(C1815=3,K!$D$3,IF(C1815=4,K!$D$4,IF(C1815=5,K!$D$5,IF(C1815=6,K!$D$6,IF(C1815=7,K!$D$7,IF(C1815=8,K!$D$8))))))))</f>
        <v>Kultuurtehnikaprojektid</v>
      </c>
      <c r="E1815" s="12" t="s">
        <v>329</v>
      </c>
      <c r="F1815" s="18" t="str">
        <f>LOOKUP(E1815,K!$A$1:$B$19)</f>
        <v>Tartu vald</v>
      </c>
      <c r="G1815" s="16" t="str">
        <f t="shared" si="130"/>
        <v>MV-703</v>
      </c>
      <c r="H1815" s="12" t="s">
        <v>32</v>
      </c>
      <c r="I1815" s="14">
        <v>703</v>
      </c>
      <c r="J1815" s="1" t="s">
        <v>1486</v>
      </c>
      <c r="K1815" s="1"/>
      <c r="L1815" s="91" t="str">
        <f t="shared" si="128"/>
        <v>15</v>
      </c>
    </row>
    <row r="1816" spans="1:45" customFormat="1" ht="12.75" customHeight="1" x14ac:dyDescent="0.2">
      <c r="A1816" s="24" t="str">
        <f t="shared" si="129"/>
        <v>14-</v>
      </c>
      <c r="C1816" s="14">
        <v>6</v>
      </c>
      <c r="D1816" s="71" t="str">
        <f>IF(C1816=1,K!$D$1,IF(C1816=2,K!$D$2,IF(C1816=3,K!$D$3,IF(C1816=4,K!$D$4,IF(C1816=5,K!$D$5,IF(C1816=6,K!$D$6,IF(C1816=7,K!$D$7,IF(C1816=8,K!$D$8))))))))</f>
        <v>Kultuurtehnikaprojektid</v>
      </c>
      <c r="E1816" s="12" t="s">
        <v>328</v>
      </c>
      <c r="F1816" s="18" t="str">
        <f>LOOKUP(E1816,K!$A$1:$B$19)</f>
        <v>Rõngu vald</v>
      </c>
      <c r="G1816" s="16" t="str">
        <f t="shared" si="130"/>
        <v>MV-853</v>
      </c>
      <c r="H1816" s="12" t="s">
        <v>32</v>
      </c>
      <c r="I1816" s="14">
        <v>853</v>
      </c>
      <c r="J1816" s="1" t="s">
        <v>254</v>
      </c>
      <c r="K1816" s="1"/>
      <c r="L1816" s="91" t="str">
        <f t="shared" si="128"/>
        <v>14</v>
      </c>
    </row>
    <row r="1817" spans="1:45" customFormat="1" ht="12.75" customHeight="1" x14ac:dyDescent="0.2">
      <c r="A1817" s="24" t="str">
        <f t="shared" si="129"/>
        <v>14-</v>
      </c>
      <c r="C1817" s="14">
        <v>6</v>
      </c>
      <c r="D1817" s="71" t="str">
        <f>IF(C1817=1,K!$D$1,IF(C1817=2,K!$D$2,IF(C1817=3,K!$D$3,IF(C1817=4,K!$D$4,IF(C1817=5,K!$D$5,IF(C1817=6,K!$D$6,IF(C1817=7,K!$D$7,IF(C1817=8,K!$D$8))))))))</f>
        <v>Kultuurtehnikaprojektid</v>
      </c>
      <c r="E1817" s="12" t="s">
        <v>328</v>
      </c>
      <c r="F1817" s="18" t="str">
        <f>LOOKUP(E1817,K!$A$1:$B$19)</f>
        <v>Rõngu vald</v>
      </c>
      <c r="G1817" s="16" t="str">
        <f t="shared" si="130"/>
        <v>MV-878</v>
      </c>
      <c r="H1817" s="12" t="s">
        <v>32</v>
      </c>
      <c r="I1817" s="14">
        <v>878</v>
      </c>
      <c r="J1817" s="1" t="s">
        <v>265</v>
      </c>
      <c r="K1817" s="1"/>
      <c r="L1817" s="91" t="str">
        <f t="shared" si="128"/>
        <v>14</v>
      </c>
    </row>
    <row r="1818" spans="1:45" customFormat="1" ht="12.75" customHeight="1" x14ac:dyDescent="0.2">
      <c r="A1818" s="24" t="str">
        <f t="shared" si="129"/>
        <v>14-</v>
      </c>
      <c r="C1818" s="14">
        <v>6</v>
      </c>
      <c r="D1818" s="71" t="str">
        <f>IF(C1818=1,K!$D$1,IF(C1818=2,K!$D$2,IF(C1818=3,K!$D$3,IF(C1818=4,K!$D$4,IF(C1818=5,K!$D$5,IF(C1818=6,K!$D$6,IF(C1818=7,K!$D$7,IF(C1818=8,K!$D$8))))))))</f>
        <v>Kultuurtehnikaprojektid</v>
      </c>
      <c r="E1818" s="12" t="s">
        <v>328</v>
      </c>
      <c r="F1818" s="18" t="str">
        <f>LOOKUP(E1818,K!$A$1:$B$19)</f>
        <v>Rõngu vald</v>
      </c>
      <c r="G1818" s="16" t="str">
        <f t="shared" si="130"/>
        <v>MV-879</v>
      </c>
      <c r="H1818" s="12" t="s">
        <v>32</v>
      </c>
      <c r="I1818" s="14">
        <v>879</v>
      </c>
      <c r="J1818" s="1" t="s">
        <v>266</v>
      </c>
      <c r="K1818" s="1"/>
      <c r="L1818" s="91" t="str">
        <f t="shared" si="128"/>
        <v>14</v>
      </c>
    </row>
    <row r="1819" spans="1:45" customFormat="1" ht="12.75" customHeight="1" x14ac:dyDescent="0.2">
      <c r="A1819" s="24" t="str">
        <f t="shared" si="129"/>
        <v>15-</v>
      </c>
      <c r="C1819" s="14">
        <v>6</v>
      </c>
      <c r="D1819" s="71" t="str">
        <f>IF(C1819=1,K!$D$1,IF(C1819=2,K!$D$2,IF(C1819=3,K!$D$3,IF(C1819=4,K!$D$4,IF(C1819=5,K!$D$5,IF(C1819=6,K!$D$6,IF(C1819=7,K!$D$7,IF(C1819=8,K!$D$8))))))))</f>
        <v>Kultuurtehnikaprojektid</v>
      </c>
      <c r="E1819" s="12" t="s">
        <v>329</v>
      </c>
      <c r="F1819" s="18" t="str">
        <f>LOOKUP(E1819,K!$A$1:$B$19)</f>
        <v>Tartu vald</v>
      </c>
      <c r="G1819" s="16" t="str">
        <f t="shared" si="130"/>
        <v>MV-744</v>
      </c>
      <c r="H1819" s="12" t="s">
        <v>32</v>
      </c>
      <c r="I1819" s="14">
        <v>744</v>
      </c>
      <c r="J1819" s="1" t="s">
        <v>1487</v>
      </c>
      <c r="K1819" s="1"/>
      <c r="L1819" s="91" t="str">
        <f t="shared" si="128"/>
        <v>15</v>
      </c>
    </row>
    <row r="1820" spans="1:45" customFormat="1" ht="12.75" customHeight="1" x14ac:dyDescent="0.2">
      <c r="A1820" s="24" t="str">
        <f t="shared" si="129"/>
        <v>15-</v>
      </c>
      <c r="C1820" s="14">
        <v>6</v>
      </c>
      <c r="D1820" s="71" t="str">
        <f>IF(C1820=1,K!$D$1,IF(C1820=2,K!$D$2,IF(C1820=3,K!$D$3,IF(C1820=4,K!$D$4,IF(C1820=5,K!$D$5,IF(C1820=6,K!$D$6,IF(C1820=7,K!$D$7,IF(C1820=8,K!$D$8))))))))</f>
        <v>Kultuurtehnikaprojektid</v>
      </c>
      <c r="E1820" s="12" t="s">
        <v>329</v>
      </c>
      <c r="F1820" s="18" t="str">
        <f>LOOKUP(E1820,K!$A$1:$B$19)</f>
        <v>Tartu vald</v>
      </c>
      <c r="G1820" s="16" t="str">
        <f t="shared" si="130"/>
        <v>MV-761</v>
      </c>
      <c r="H1820" s="12" t="s">
        <v>32</v>
      </c>
      <c r="I1820" s="14">
        <v>761</v>
      </c>
      <c r="J1820" s="1" t="s">
        <v>1488</v>
      </c>
      <c r="K1820" s="1"/>
      <c r="L1820" s="91" t="str">
        <f t="shared" si="128"/>
        <v>15</v>
      </c>
    </row>
    <row r="1821" spans="1:45" customFormat="1" ht="12.75" customHeight="1" x14ac:dyDescent="0.2">
      <c r="A1821" s="24" t="str">
        <f t="shared" si="129"/>
        <v>15-</v>
      </c>
      <c r="C1821" s="14">
        <v>6</v>
      </c>
      <c r="D1821" s="71" t="str">
        <f>IF(C1821=1,K!$D$1,IF(C1821=2,K!$D$2,IF(C1821=3,K!$D$3,IF(C1821=4,K!$D$4,IF(C1821=5,K!$D$5,IF(C1821=6,K!$D$6,IF(C1821=7,K!$D$7,IF(C1821=8,K!$D$8))))))))</f>
        <v>Kultuurtehnikaprojektid</v>
      </c>
      <c r="E1821" s="12" t="s">
        <v>329</v>
      </c>
      <c r="F1821" s="18" t="str">
        <f>LOOKUP(E1821,K!$A$1:$B$19)</f>
        <v>Tartu vald</v>
      </c>
      <c r="G1821" s="16" t="str">
        <f t="shared" si="130"/>
        <v>MV-808</v>
      </c>
      <c r="H1821" s="12" t="s">
        <v>32</v>
      </c>
      <c r="I1821" s="14">
        <v>808</v>
      </c>
      <c r="J1821" s="1" t="s">
        <v>1489</v>
      </c>
      <c r="K1821" s="1"/>
      <c r="L1821" s="91" t="str">
        <f t="shared" si="128"/>
        <v>15</v>
      </c>
    </row>
    <row r="1822" spans="1:45" customFormat="1" ht="12.75" customHeight="1" x14ac:dyDescent="0.2">
      <c r="A1822" s="69" t="str">
        <f t="shared" si="129"/>
        <v>19-</v>
      </c>
      <c r="B1822" s="52"/>
      <c r="C1822" s="70">
        <v>1</v>
      </c>
      <c r="D1822" s="71" t="str">
        <f>IF(C1822=1,K!$D$1,IF(C1822=2,K!$D$2,IF(C1822=3,K!$D$3,IF(C1822=4,K!$D$4,IF(C1822=5,K!$D$5,IF(C1822=6,K!$D$6,IF(C1822=7,K!$D$7,IF(C1822=8,K!$D$8))))))))</f>
        <v>Maaparandus</v>
      </c>
      <c r="E1822" s="72" t="s">
        <v>333</v>
      </c>
      <c r="F1822" s="73" t="str">
        <f>LOOKUP(E1822,K!$A$1:$B$19)</f>
        <v>Ülenurme vald</v>
      </c>
      <c r="G1822" s="74" t="str">
        <f t="shared" si="130"/>
        <v>MV-289</v>
      </c>
      <c r="H1822" s="72" t="s">
        <v>32</v>
      </c>
      <c r="I1822" s="70">
        <v>289</v>
      </c>
      <c r="J1822" s="75" t="s">
        <v>1001</v>
      </c>
      <c r="K1822" s="75"/>
      <c r="L1822" s="90" t="str">
        <f t="shared" si="128"/>
        <v>19</v>
      </c>
      <c r="M1822" s="52"/>
      <c r="N1822" s="52"/>
      <c r="P1822" s="52">
        <v>72301</v>
      </c>
      <c r="Q1822" s="52">
        <v>1</v>
      </c>
      <c r="R1822" s="52"/>
      <c r="S1822" s="52"/>
      <c r="T1822" s="52"/>
      <c r="U1822" s="52"/>
      <c r="V1822" s="52"/>
      <c r="W1822" s="52"/>
      <c r="X1822" s="52"/>
      <c r="Y1822" s="52"/>
      <c r="Z1822" s="52"/>
      <c r="AA1822" s="52"/>
      <c r="AB1822" s="52"/>
      <c r="AC1822" s="52"/>
      <c r="AD1822" s="52"/>
      <c r="AE1822" s="52"/>
      <c r="AF1822" s="52"/>
      <c r="AG1822" s="52"/>
      <c r="AH1822" s="52"/>
      <c r="AI1822" s="52"/>
      <c r="AJ1822" s="52"/>
      <c r="AK1822" s="52"/>
      <c r="AL1822" s="52"/>
      <c r="AM1822" s="52"/>
      <c r="AN1822" s="52"/>
      <c r="AO1822" s="52"/>
      <c r="AP1822" s="52"/>
      <c r="AQ1822" s="52"/>
      <c r="AR1822" s="52"/>
      <c r="AS1822" s="52"/>
    </row>
    <row r="1823" spans="1:45" ht="12.75" customHeight="1" x14ac:dyDescent="0.2">
      <c r="A1823" s="24" t="str">
        <f t="shared" si="129"/>
        <v>16-</v>
      </c>
      <c r="B1823"/>
      <c r="C1823" s="14">
        <v>6</v>
      </c>
      <c r="D1823" s="71" t="str">
        <f>IF(C1823=1,K!$D$1,IF(C1823=2,K!$D$2,IF(C1823=3,K!$D$3,IF(C1823=4,K!$D$4,IF(C1823=5,K!$D$5,IF(C1823=6,K!$D$6,IF(C1823=7,K!$D$7,IF(C1823=8,K!$D$8))))))))</f>
        <v>Kultuurtehnikaprojektid</v>
      </c>
      <c r="E1823" s="12" t="s">
        <v>330</v>
      </c>
      <c r="F1823" s="18" t="str">
        <f>LOOKUP(E1823,K!$A$1:$B$19)</f>
        <v>Tähtvere vald</v>
      </c>
      <c r="G1823" s="16" t="str">
        <f t="shared" si="130"/>
        <v>MV-895</v>
      </c>
      <c r="H1823" s="12" t="s">
        <v>32</v>
      </c>
      <c r="I1823" s="14">
        <v>895</v>
      </c>
      <c r="J1823" s="1" t="s">
        <v>270</v>
      </c>
      <c r="K1823" s="1"/>
      <c r="L1823" s="91" t="str">
        <f t="shared" ref="L1823:L1886" si="131">E1823</f>
        <v>16</v>
      </c>
      <c r="M1823"/>
      <c r="N1823"/>
      <c r="P1823"/>
      <c r="Q1823"/>
      <c r="R1823"/>
      <c r="S1823"/>
      <c r="T1823"/>
      <c r="U1823"/>
      <c r="V1823"/>
      <c r="W1823"/>
      <c r="X1823"/>
      <c r="Y1823"/>
      <c r="Z1823"/>
      <c r="AA1823"/>
      <c r="AB1823"/>
      <c r="AC1823"/>
      <c r="AD1823"/>
      <c r="AE1823"/>
      <c r="AF1823"/>
      <c r="AG1823"/>
      <c r="AH1823"/>
      <c r="AI1823"/>
      <c r="AJ1823"/>
      <c r="AK1823"/>
      <c r="AL1823"/>
      <c r="AM1823"/>
      <c r="AN1823"/>
      <c r="AO1823"/>
      <c r="AP1823"/>
      <c r="AQ1823"/>
      <c r="AR1823"/>
      <c r="AS1823"/>
    </row>
    <row r="1824" spans="1:45" customFormat="1" ht="12.75" customHeight="1" x14ac:dyDescent="0.2">
      <c r="A1824" s="24" t="str">
        <f t="shared" si="129"/>
        <v>16-</v>
      </c>
      <c r="C1824" s="14">
        <v>6</v>
      </c>
      <c r="D1824" s="71" t="str">
        <f>IF(C1824=1,K!$D$1,IF(C1824=2,K!$D$2,IF(C1824=3,K!$D$3,IF(C1824=4,K!$D$4,IF(C1824=5,K!$D$5,IF(C1824=6,K!$D$6,IF(C1824=7,K!$D$7,IF(C1824=8,K!$D$8))))))))</f>
        <v>Kultuurtehnikaprojektid</v>
      </c>
      <c r="E1824" s="12" t="s">
        <v>330</v>
      </c>
      <c r="F1824" s="18" t="str">
        <f>LOOKUP(E1824,K!$A$1:$B$19)</f>
        <v>Tähtvere vald</v>
      </c>
      <c r="G1824" s="16" t="str">
        <f t="shared" si="130"/>
        <v>MV-949</v>
      </c>
      <c r="H1824" s="12" t="s">
        <v>32</v>
      </c>
      <c r="I1824" s="14">
        <v>949</v>
      </c>
      <c r="J1824" s="1" t="s">
        <v>271</v>
      </c>
      <c r="K1824" s="1"/>
      <c r="L1824" s="91" t="str">
        <f t="shared" si="131"/>
        <v>16</v>
      </c>
    </row>
    <row r="1825" spans="1:45" customFormat="1" ht="12.75" customHeight="1" x14ac:dyDescent="0.2">
      <c r="A1825" s="24" t="str">
        <f t="shared" si="129"/>
        <v>16-17</v>
      </c>
      <c r="B1825">
        <v>17</v>
      </c>
      <c r="C1825" s="14">
        <v>1</v>
      </c>
      <c r="D1825" s="71" t="str">
        <f>IF(C1825=1,K!$D$1,IF(C1825=2,K!$D$2,IF(C1825=3,K!$D$3,IF(C1825=4,K!$D$4,IF(C1825=5,K!$D$5,IF(C1825=6,K!$D$6,IF(C1825=7,K!$D$7,IF(C1825=8,K!$D$8))))))))</f>
        <v>Maaparandus</v>
      </c>
      <c r="E1825" s="12" t="s">
        <v>330</v>
      </c>
      <c r="F1825" s="18" t="str">
        <f>LOOKUP(E1825,K!$A$1:$B$19)</f>
        <v>Tähtvere vald</v>
      </c>
      <c r="G1825" s="16" t="str">
        <f t="shared" si="130"/>
        <v>MV-946</v>
      </c>
      <c r="H1825" s="12" t="s">
        <v>32</v>
      </c>
      <c r="I1825" s="14">
        <v>946</v>
      </c>
      <c r="J1825" s="1" t="s">
        <v>272</v>
      </c>
      <c r="K1825" s="1" t="s">
        <v>7350</v>
      </c>
      <c r="L1825" s="91" t="str">
        <f t="shared" si="131"/>
        <v>16</v>
      </c>
      <c r="M1825">
        <v>1972</v>
      </c>
      <c r="N1825">
        <v>1</v>
      </c>
    </row>
    <row r="1826" spans="1:45" customFormat="1" ht="12.75" customHeight="1" x14ac:dyDescent="0.2">
      <c r="A1826" s="24" t="str">
        <f t="shared" si="129"/>
        <v>16-</v>
      </c>
      <c r="C1826" s="14">
        <v>6</v>
      </c>
      <c r="D1826" s="71" t="str">
        <f>IF(C1826=1,K!$D$1,IF(C1826=2,K!$D$2,IF(C1826=3,K!$D$3,IF(C1826=4,K!$D$4,IF(C1826=5,K!$D$5,IF(C1826=6,K!$D$6,IF(C1826=7,K!$D$7,IF(C1826=8,K!$D$8))))))))</f>
        <v>Kultuurtehnikaprojektid</v>
      </c>
      <c r="E1826" s="12" t="s">
        <v>330</v>
      </c>
      <c r="F1826" s="18" t="str">
        <f>LOOKUP(E1826,K!$A$1:$B$19)</f>
        <v>Tähtvere vald</v>
      </c>
      <c r="G1826" s="16" t="str">
        <f t="shared" si="130"/>
        <v>MV-1023</v>
      </c>
      <c r="H1826" s="12" t="s">
        <v>32</v>
      </c>
      <c r="I1826" s="14">
        <v>1023</v>
      </c>
      <c r="J1826" s="1" t="s">
        <v>273</v>
      </c>
      <c r="K1826" s="1"/>
      <c r="L1826" s="91" t="str">
        <f t="shared" si="131"/>
        <v>16</v>
      </c>
    </row>
    <row r="1827" spans="1:45" customFormat="1" ht="12.75" customHeight="1" x14ac:dyDescent="0.2">
      <c r="A1827" s="24" t="str">
        <f t="shared" si="129"/>
        <v>14-</v>
      </c>
      <c r="C1827" s="14">
        <v>6</v>
      </c>
      <c r="D1827" s="71" t="str">
        <f>IF(C1827=1,K!$D$1,IF(C1827=2,K!$D$2,IF(C1827=3,K!$D$3,IF(C1827=4,K!$D$4,IF(C1827=5,K!$D$5,IF(C1827=6,K!$D$6,IF(C1827=7,K!$D$7,IF(C1827=8,K!$D$8))))))))</f>
        <v>Kultuurtehnikaprojektid</v>
      </c>
      <c r="E1827" s="12" t="s">
        <v>328</v>
      </c>
      <c r="F1827" s="18" t="str">
        <f>LOOKUP(E1827,K!$A$1:$B$19)</f>
        <v>Rõngu vald</v>
      </c>
      <c r="G1827" s="16" t="str">
        <f t="shared" si="130"/>
        <v>MV-988</v>
      </c>
      <c r="H1827" s="12" t="s">
        <v>32</v>
      </c>
      <c r="I1827" s="14">
        <v>988</v>
      </c>
      <c r="J1827" s="1" t="s">
        <v>274</v>
      </c>
      <c r="K1827" s="1"/>
      <c r="L1827" s="91" t="str">
        <f t="shared" si="131"/>
        <v>14</v>
      </c>
    </row>
    <row r="1828" spans="1:45" customFormat="1" ht="12.75" customHeight="1" x14ac:dyDescent="0.2">
      <c r="A1828" s="24" t="str">
        <f t="shared" si="129"/>
        <v>14-</v>
      </c>
      <c r="C1828" s="14">
        <v>6</v>
      </c>
      <c r="D1828" s="71" t="str">
        <f>IF(C1828=1,K!$D$1,IF(C1828=2,K!$D$2,IF(C1828=3,K!$D$3,IF(C1828=4,K!$D$4,IF(C1828=5,K!$D$5,IF(C1828=6,K!$D$6,IF(C1828=7,K!$D$7,IF(C1828=8,K!$D$8))))))))</f>
        <v>Kultuurtehnikaprojektid</v>
      </c>
      <c r="E1828" s="12" t="s">
        <v>328</v>
      </c>
      <c r="F1828" s="18" t="str">
        <f>LOOKUP(E1828,K!$A$1:$B$19)</f>
        <v>Rõngu vald</v>
      </c>
      <c r="G1828" s="16" t="str">
        <f t="shared" si="130"/>
        <v>MV-1026</v>
      </c>
      <c r="H1828" s="12" t="s">
        <v>32</v>
      </c>
      <c r="I1828" s="14">
        <v>1026</v>
      </c>
      <c r="J1828" s="1" t="s">
        <v>275</v>
      </c>
      <c r="K1828" s="1"/>
      <c r="L1828" s="91" t="str">
        <f t="shared" si="131"/>
        <v>14</v>
      </c>
    </row>
    <row r="1829" spans="1:45" customFormat="1" ht="12.75" customHeight="1" x14ac:dyDescent="0.2">
      <c r="A1829" s="24" t="str">
        <f t="shared" si="129"/>
        <v>14-</v>
      </c>
      <c r="C1829" s="14">
        <v>6</v>
      </c>
      <c r="D1829" s="71" t="str">
        <f>IF(C1829=1,K!$D$1,IF(C1829=2,K!$D$2,IF(C1829=3,K!$D$3,IF(C1829=4,K!$D$4,IF(C1829=5,K!$D$5,IF(C1829=6,K!$D$6,IF(C1829=7,K!$D$7,IF(C1829=8,K!$D$8))))))))</f>
        <v>Kultuurtehnikaprojektid</v>
      </c>
      <c r="E1829" s="12" t="s">
        <v>328</v>
      </c>
      <c r="F1829" s="18" t="str">
        <f>LOOKUP(E1829,K!$A$1:$B$19)</f>
        <v>Rõngu vald</v>
      </c>
      <c r="G1829" s="16" t="str">
        <f t="shared" si="130"/>
        <v>MV-880</v>
      </c>
      <c r="H1829" s="12" t="s">
        <v>32</v>
      </c>
      <c r="I1829" s="14">
        <v>880</v>
      </c>
      <c r="J1829" s="1" t="s">
        <v>276</v>
      </c>
      <c r="K1829" s="1"/>
      <c r="L1829" s="91" t="str">
        <f t="shared" si="131"/>
        <v>14</v>
      </c>
    </row>
    <row r="1830" spans="1:45" customFormat="1" ht="12.75" customHeight="1" x14ac:dyDescent="0.2">
      <c r="A1830" s="24" t="str">
        <f t="shared" si="129"/>
        <v>14-</v>
      </c>
      <c r="C1830" s="14">
        <v>6</v>
      </c>
      <c r="D1830" s="71" t="str">
        <f>IF(C1830=1,K!$D$1,IF(C1830=2,K!$D$2,IF(C1830=3,K!$D$3,IF(C1830=4,K!$D$4,IF(C1830=5,K!$D$5,IF(C1830=6,K!$D$6,IF(C1830=7,K!$D$7,IF(C1830=8,K!$D$8))))))))</f>
        <v>Kultuurtehnikaprojektid</v>
      </c>
      <c r="E1830" s="12" t="s">
        <v>328</v>
      </c>
      <c r="F1830" s="18" t="str">
        <f>LOOKUP(E1830,K!$A$1:$B$19)</f>
        <v>Rõngu vald</v>
      </c>
      <c r="G1830" s="16" t="str">
        <f t="shared" si="130"/>
        <v>MV-1059</v>
      </c>
      <c r="H1830" s="12" t="s">
        <v>32</v>
      </c>
      <c r="I1830" s="14">
        <v>1059</v>
      </c>
      <c r="J1830" s="1" t="s">
        <v>277</v>
      </c>
      <c r="K1830" s="1"/>
      <c r="L1830" s="91" t="str">
        <f t="shared" si="131"/>
        <v>14</v>
      </c>
    </row>
    <row r="1831" spans="1:45" customFormat="1" ht="12.75" customHeight="1" x14ac:dyDescent="0.2">
      <c r="A1831" s="69" t="str">
        <f t="shared" si="129"/>
        <v>19-</v>
      </c>
      <c r="B1831" s="52"/>
      <c r="C1831" s="70">
        <v>1</v>
      </c>
      <c r="D1831" s="71" t="str">
        <f>IF(C1831=1,K!$D$1,IF(C1831=2,K!$D$2,IF(C1831=3,K!$D$3,IF(C1831=4,K!$D$4,IF(C1831=5,K!$D$5,IF(C1831=6,K!$D$6,IF(C1831=7,K!$D$7,IF(C1831=8,K!$D$8))))))))</f>
        <v>Maaparandus</v>
      </c>
      <c r="E1831" s="72" t="s">
        <v>333</v>
      </c>
      <c r="F1831" s="73" t="str">
        <f>LOOKUP(E1831,K!$A$1:$B$19)</f>
        <v>Ülenurme vald</v>
      </c>
      <c r="G1831" s="74" t="str">
        <f t="shared" si="130"/>
        <v>MV-353</v>
      </c>
      <c r="H1831" s="72" t="s">
        <v>32</v>
      </c>
      <c r="I1831" s="70">
        <v>353</v>
      </c>
      <c r="J1831" s="75" t="s">
        <v>694</v>
      </c>
      <c r="K1831" s="75"/>
      <c r="L1831" s="90" t="str">
        <f t="shared" si="131"/>
        <v>19</v>
      </c>
      <c r="M1831" s="52"/>
      <c r="N1831" s="52"/>
      <c r="P1831" s="52"/>
      <c r="Q1831" s="52"/>
      <c r="R1831" s="52"/>
      <c r="S1831" s="52"/>
      <c r="T1831" s="52"/>
      <c r="U1831" s="52"/>
      <c r="V1831" s="52"/>
      <c r="W1831" s="52"/>
      <c r="X1831" s="52"/>
      <c r="Y1831" s="52"/>
      <c r="Z1831" s="52"/>
      <c r="AA1831" s="52"/>
      <c r="AB1831" s="52"/>
      <c r="AC1831" s="52"/>
      <c r="AD1831" s="52"/>
      <c r="AE1831" s="52"/>
      <c r="AF1831" s="52"/>
      <c r="AG1831" s="52"/>
      <c r="AH1831" s="52"/>
      <c r="AI1831" s="52"/>
      <c r="AJ1831" s="52"/>
      <c r="AK1831" s="52"/>
      <c r="AL1831" s="52"/>
      <c r="AM1831" s="52"/>
      <c r="AN1831" s="52"/>
      <c r="AO1831" s="52"/>
      <c r="AP1831" s="52"/>
      <c r="AQ1831" s="52"/>
      <c r="AR1831" s="52"/>
      <c r="AS1831" s="52"/>
    </row>
    <row r="1832" spans="1:45" customFormat="1" ht="12.75" customHeight="1" x14ac:dyDescent="0.2">
      <c r="A1832" s="24" t="str">
        <f t="shared" si="129"/>
        <v>16-</v>
      </c>
      <c r="C1832" s="14">
        <v>6</v>
      </c>
      <c r="D1832" s="71" t="str">
        <f>IF(C1832=1,K!$D$1,IF(C1832=2,K!$D$2,IF(C1832=3,K!$D$3,IF(C1832=4,K!$D$4,IF(C1832=5,K!$D$5,IF(C1832=6,K!$D$6,IF(C1832=7,K!$D$7,IF(C1832=8,K!$D$8))))))))</f>
        <v>Kultuurtehnikaprojektid</v>
      </c>
      <c r="E1832" s="12" t="s">
        <v>330</v>
      </c>
      <c r="F1832" s="18" t="str">
        <f>LOOKUP(E1832,K!$A$1:$B$19)</f>
        <v>Tähtvere vald</v>
      </c>
      <c r="G1832" s="16" t="str">
        <f t="shared" si="130"/>
        <v>MV-1105</v>
      </c>
      <c r="H1832" s="12" t="s">
        <v>32</v>
      </c>
      <c r="I1832" s="14">
        <v>1105</v>
      </c>
      <c r="J1832" s="1" t="s">
        <v>279</v>
      </c>
      <c r="K1832" s="1"/>
      <c r="L1832" s="91" t="str">
        <f t="shared" si="131"/>
        <v>16</v>
      </c>
    </row>
    <row r="1833" spans="1:45" customFormat="1" ht="12.75" customHeight="1" x14ac:dyDescent="0.2">
      <c r="A1833" s="24" t="str">
        <f t="shared" si="129"/>
        <v>14-</v>
      </c>
      <c r="C1833" s="14">
        <v>6</v>
      </c>
      <c r="D1833" s="71" t="str">
        <f>IF(C1833=1,K!$D$1,IF(C1833=2,K!$D$2,IF(C1833=3,K!$D$3,IF(C1833=4,K!$D$4,IF(C1833=5,K!$D$5,IF(C1833=6,K!$D$6,IF(C1833=7,K!$D$7,IF(C1833=8,K!$D$8))))))))</f>
        <v>Kultuurtehnikaprojektid</v>
      </c>
      <c r="E1833" s="12" t="s">
        <v>328</v>
      </c>
      <c r="F1833" s="18" t="str">
        <f>LOOKUP(E1833,K!$A$1:$B$19)</f>
        <v>Rõngu vald</v>
      </c>
      <c r="G1833" s="16" t="str">
        <f t="shared" si="130"/>
        <v>MV-1161</v>
      </c>
      <c r="H1833" s="12" t="s">
        <v>32</v>
      </c>
      <c r="I1833" s="14">
        <v>1161</v>
      </c>
      <c r="J1833" s="1" t="s">
        <v>274</v>
      </c>
      <c r="K1833" s="1"/>
      <c r="L1833" s="91" t="str">
        <f t="shared" si="131"/>
        <v>14</v>
      </c>
    </row>
    <row r="1834" spans="1:45" customFormat="1" ht="12.75" customHeight="1" x14ac:dyDescent="0.2">
      <c r="A1834" s="24" t="str">
        <f t="shared" si="129"/>
        <v>15-</v>
      </c>
      <c r="C1834" s="14">
        <v>5</v>
      </c>
      <c r="D1834" s="71" t="str">
        <f>IF(C1834=1,K!$D$1,IF(C1834=2,K!$D$2,IF(C1834=3,K!$D$3,IF(C1834=4,K!$D$4,IF(C1834=5,K!$D$5,IF(C1834=6,K!$D$6,IF(C1834=7,K!$D$7,IF(C1834=8,K!$D$8))))))))</f>
        <v>Muud maap.ehit.projektid</v>
      </c>
      <c r="E1834" s="12" t="s">
        <v>329</v>
      </c>
      <c r="F1834" s="18" t="str">
        <f>LOOKUP(E1834,K!$A$1:$B$19)</f>
        <v>Tartu vald</v>
      </c>
      <c r="G1834" s="16" t="str">
        <f t="shared" si="130"/>
        <v>MV-872</v>
      </c>
      <c r="H1834" s="12" t="s">
        <v>32</v>
      </c>
      <c r="I1834" s="14">
        <v>872</v>
      </c>
      <c r="J1834" s="1" t="s">
        <v>1490</v>
      </c>
      <c r="K1834" s="1"/>
      <c r="L1834" s="91" t="str">
        <f t="shared" si="131"/>
        <v>15</v>
      </c>
    </row>
    <row r="1835" spans="1:45" customFormat="1" ht="12.75" customHeight="1" x14ac:dyDescent="0.2">
      <c r="A1835" s="24" t="str">
        <f t="shared" si="129"/>
        <v>15-</v>
      </c>
      <c r="C1835" s="14">
        <v>6</v>
      </c>
      <c r="D1835" s="71" t="str">
        <f>IF(C1835=1,K!$D$1,IF(C1835=2,K!$D$2,IF(C1835=3,K!$D$3,IF(C1835=4,K!$D$4,IF(C1835=5,K!$D$5,IF(C1835=6,K!$D$6,IF(C1835=7,K!$D$7,IF(C1835=8,K!$D$8))))))))</f>
        <v>Kultuurtehnikaprojektid</v>
      </c>
      <c r="E1835" s="12" t="s">
        <v>329</v>
      </c>
      <c r="F1835" s="18" t="str">
        <f>LOOKUP(E1835,K!$A$1:$B$19)</f>
        <v>Tartu vald</v>
      </c>
      <c r="G1835" s="16" t="str">
        <f t="shared" si="130"/>
        <v>MV-894</v>
      </c>
      <c r="H1835" s="12" t="s">
        <v>32</v>
      </c>
      <c r="I1835" s="14">
        <v>894</v>
      </c>
      <c r="J1835" s="1" t="s">
        <v>1491</v>
      </c>
      <c r="K1835" s="1"/>
      <c r="L1835" s="91" t="str">
        <f t="shared" si="131"/>
        <v>15</v>
      </c>
      <c r="P1835" t="s">
        <v>3264</v>
      </c>
    </row>
    <row r="1836" spans="1:45" customFormat="1" ht="12.75" customHeight="1" x14ac:dyDescent="0.2">
      <c r="A1836" s="24" t="str">
        <f t="shared" si="129"/>
        <v>15-</v>
      </c>
      <c r="C1836" s="14">
        <v>6</v>
      </c>
      <c r="D1836" s="71" t="str">
        <f>IF(C1836=1,K!$D$1,IF(C1836=2,K!$D$2,IF(C1836=3,K!$D$3,IF(C1836=4,K!$D$4,IF(C1836=5,K!$D$5,IF(C1836=6,K!$D$6,IF(C1836=7,K!$D$7,IF(C1836=8,K!$D$8))))))))</f>
        <v>Kultuurtehnikaprojektid</v>
      </c>
      <c r="E1836" s="12" t="s">
        <v>329</v>
      </c>
      <c r="F1836" s="18" t="str">
        <f>LOOKUP(E1836,K!$A$1:$B$19)</f>
        <v>Tartu vald</v>
      </c>
      <c r="G1836" s="16" t="str">
        <f t="shared" si="130"/>
        <v>MV-987</v>
      </c>
      <c r="H1836" s="12" t="s">
        <v>32</v>
      </c>
      <c r="I1836" s="14">
        <v>987</v>
      </c>
      <c r="J1836" s="1" t="s">
        <v>1492</v>
      </c>
      <c r="K1836" s="1"/>
      <c r="L1836" s="91" t="str">
        <f t="shared" si="131"/>
        <v>15</v>
      </c>
    </row>
    <row r="1837" spans="1:45" customFormat="1" ht="12.75" customHeight="1" x14ac:dyDescent="0.2">
      <c r="A1837" s="24" t="str">
        <f t="shared" si="129"/>
        <v>15-</v>
      </c>
      <c r="C1837" s="14">
        <v>6</v>
      </c>
      <c r="D1837" s="71" t="str">
        <f>IF(C1837=1,K!$D$1,IF(C1837=2,K!$D$2,IF(C1837=3,K!$D$3,IF(C1837=4,K!$D$4,IF(C1837=5,K!$D$5,IF(C1837=6,K!$D$6,IF(C1837=7,K!$D$7,IF(C1837=8,K!$D$8))))))))</f>
        <v>Kultuurtehnikaprojektid</v>
      </c>
      <c r="E1837" s="12" t="s">
        <v>329</v>
      </c>
      <c r="F1837" s="18" t="str">
        <f>LOOKUP(E1837,K!$A$1:$B$19)</f>
        <v>Tartu vald</v>
      </c>
      <c r="G1837" s="16" t="str">
        <f t="shared" si="130"/>
        <v>MV-1160</v>
      </c>
      <c r="H1837" s="12" t="s">
        <v>32</v>
      </c>
      <c r="I1837" s="14">
        <v>1160</v>
      </c>
      <c r="J1837" s="1" t="s">
        <v>1493</v>
      </c>
      <c r="K1837" s="1"/>
      <c r="L1837" s="91" t="str">
        <f t="shared" si="131"/>
        <v>15</v>
      </c>
    </row>
    <row r="1838" spans="1:45" customFormat="1" ht="12.75" customHeight="1" x14ac:dyDescent="0.2">
      <c r="A1838" s="24" t="str">
        <f t="shared" si="129"/>
        <v>04-</v>
      </c>
      <c r="C1838" s="14">
        <v>6</v>
      </c>
      <c r="D1838" s="71" t="str">
        <f>IF(C1838=1,K!$D$1,IF(C1838=2,K!$D$2,IF(C1838=3,K!$D$3,IF(C1838=4,K!$D$4,IF(C1838=5,K!$D$5,IF(C1838=6,K!$D$6,IF(C1838=7,K!$D$7,IF(C1838=8,K!$D$8))))))))</f>
        <v>Kultuurtehnikaprojektid</v>
      </c>
      <c r="E1838" s="12" t="s">
        <v>318</v>
      </c>
      <c r="F1838" s="18" t="str">
        <f>LOOKUP(E1838,K!$A$1:$B$19)</f>
        <v>Konguta vald</v>
      </c>
      <c r="G1838" s="16" t="str">
        <f t="shared" si="130"/>
        <v>MV-1161</v>
      </c>
      <c r="H1838" s="12" t="s">
        <v>32</v>
      </c>
      <c r="I1838" s="14">
        <v>1161</v>
      </c>
      <c r="J1838" s="1" t="s">
        <v>1242</v>
      </c>
      <c r="K1838" s="1"/>
      <c r="L1838" s="91" t="str">
        <f t="shared" si="131"/>
        <v>04</v>
      </c>
    </row>
    <row r="1839" spans="1:45" customFormat="1" ht="12.75" customHeight="1" x14ac:dyDescent="0.2">
      <c r="A1839" s="24" t="str">
        <f t="shared" si="129"/>
        <v>15-</v>
      </c>
      <c r="C1839" s="14">
        <v>6</v>
      </c>
      <c r="D1839" s="71" t="str">
        <f>IF(C1839=1,K!$D$1,IF(C1839=2,K!$D$2,IF(C1839=3,K!$D$3,IF(C1839=4,K!$D$4,IF(C1839=5,K!$D$5,IF(C1839=6,K!$D$6,IF(C1839=7,K!$D$7,IF(C1839=8,K!$D$8))))))))</f>
        <v>Kultuurtehnikaprojektid</v>
      </c>
      <c r="E1839" s="12" t="s">
        <v>329</v>
      </c>
      <c r="F1839" s="18" t="str">
        <f>LOOKUP(E1839,K!$A$1:$B$19)</f>
        <v>Tartu vald</v>
      </c>
      <c r="G1839" s="16" t="str">
        <f t="shared" si="130"/>
        <v>MV-1160</v>
      </c>
      <c r="H1839" s="12" t="s">
        <v>32</v>
      </c>
      <c r="I1839" s="14">
        <v>1160</v>
      </c>
      <c r="J1839" s="1" t="s">
        <v>1494</v>
      </c>
      <c r="K1839" s="1"/>
      <c r="L1839" s="91" t="str">
        <f t="shared" si="131"/>
        <v>15</v>
      </c>
    </row>
    <row r="1840" spans="1:45" customFormat="1" ht="12.75" customHeight="1" x14ac:dyDescent="0.2">
      <c r="A1840" s="24" t="str">
        <f t="shared" si="129"/>
        <v>15-</v>
      </c>
      <c r="C1840" s="14">
        <v>6</v>
      </c>
      <c r="D1840" s="71" t="str">
        <f>IF(C1840=1,K!$D$1,IF(C1840=2,K!$D$2,IF(C1840=3,K!$D$3,IF(C1840=4,K!$D$4,IF(C1840=5,K!$D$5,IF(C1840=6,K!$D$6,IF(C1840=7,K!$D$7,IF(C1840=8,K!$D$8))))))))</f>
        <v>Kultuurtehnikaprojektid</v>
      </c>
      <c r="E1840" s="12" t="s">
        <v>329</v>
      </c>
      <c r="F1840" s="18" t="str">
        <f>LOOKUP(E1840,K!$A$1:$B$19)</f>
        <v>Tartu vald</v>
      </c>
      <c r="G1840" s="16" t="str">
        <f t="shared" si="130"/>
        <v>MV-1194</v>
      </c>
      <c r="H1840" s="12" t="s">
        <v>32</v>
      </c>
      <c r="I1840" s="14">
        <v>1194</v>
      </c>
      <c r="J1840" s="1" t="s">
        <v>1495</v>
      </c>
      <c r="K1840" s="1"/>
      <c r="L1840" s="91" t="str">
        <f t="shared" si="131"/>
        <v>15</v>
      </c>
    </row>
    <row r="1841" spans="1:45" customFormat="1" ht="12.75" customHeight="1" x14ac:dyDescent="0.2">
      <c r="A1841" s="24" t="str">
        <f t="shared" si="129"/>
        <v>14-</v>
      </c>
      <c r="C1841" s="14">
        <v>6</v>
      </c>
      <c r="D1841" s="71" t="str">
        <f>IF(C1841=1,K!$D$1,IF(C1841=2,K!$D$2,IF(C1841=3,K!$D$3,IF(C1841=4,K!$D$4,IF(C1841=5,K!$D$5,IF(C1841=6,K!$D$6,IF(C1841=7,K!$D$7,IF(C1841=8,K!$D$8))))))))</f>
        <v>Kultuurtehnikaprojektid</v>
      </c>
      <c r="E1841" s="12" t="s">
        <v>328</v>
      </c>
      <c r="F1841" s="18" t="str">
        <f>LOOKUP(E1841,K!$A$1:$B$19)</f>
        <v>Rõngu vald</v>
      </c>
      <c r="G1841" s="16" t="str">
        <f t="shared" si="130"/>
        <v>MV-1176</v>
      </c>
      <c r="H1841" s="12" t="s">
        <v>32</v>
      </c>
      <c r="I1841" s="14">
        <v>1176</v>
      </c>
      <c r="J1841" s="1" t="s">
        <v>254</v>
      </c>
      <c r="K1841" s="1"/>
      <c r="L1841" s="91" t="str">
        <f t="shared" si="131"/>
        <v>14</v>
      </c>
    </row>
    <row r="1842" spans="1:45" customFormat="1" ht="12.75" customHeight="1" x14ac:dyDescent="0.2">
      <c r="A1842" s="24" t="str">
        <f t="shared" si="129"/>
        <v>15-</v>
      </c>
      <c r="C1842" s="14">
        <v>6</v>
      </c>
      <c r="D1842" s="71" t="str">
        <f>IF(C1842=1,K!$D$1,IF(C1842=2,K!$D$2,IF(C1842=3,K!$D$3,IF(C1842=4,K!$D$4,IF(C1842=5,K!$D$5,IF(C1842=6,K!$D$6,IF(C1842=7,K!$D$7,IF(C1842=8,K!$D$8))))))))</f>
        <v>Kultuurtehnikaprojektid</v>
      </c>
      <c r="E1842" s="12" t="s">
        <v>329</v>
      </c>
      <c r="F1842" s="18" t="str">
        <f>LOOKUP(E1842,K!$A$1:$B$19)</f>
        <v>Tartu vald</v>
      </c>
      <c r="G1842" s="16" t="str">
        <f t="shared" si="130"/>
        <v>MV-1210</v>
      </c>
      <c r="H1842" s="12" t="s">
        <v>32</v>
      </c>
      <c r="I1842" s="14">
        <v>1210</v>
      </c>
      <c r="J1842" s="1" t="s">
        <v>1496</v>
      </c>
      <c r="K1842" s="1"/>
      <c r="L1842" s="91" t="str">
        <f t="shared" si="131"/>
        <v>15</v>
      </c>
    </row>
    <row r="1843" spans="1:45" customFormat="1" ht="12.75" customHeight="1" x14ac:dyDescent="0.2">
      <c r="A1843" s="24" t="str">
        <f t="shared" si="129"/>
        <v>15-</v>
      </c>
      <c r="C1843" s="14">
        <v>6</v>
      </c>
      <c r="D1843" s="71" t="str">
        <f>IF(C1843=1,K!$D$1,IF(C1843=2,K!$D$2,IF(C1843=3,K!$D$3,IF(C1843=4,K!$D$4,IF(C1843=5,K!$D$5,IF(C1843=6,K!$D$6,IF(C1843=7,K!$D$7,IF(C1843=8,K!$D$8))))))))</f>
        <v>Kultuurtehnikaprojektid</v>
      </c>
      <c r="E1843" s="12" t="s">
        <v>329</v>
      </c>
      <c r="F1843" s="18" t="str">
        <f>LOOKUP(E1843,K!$A$1:$B$19)</f>
        <v>Tartu vald</v>
      </c>
      <c r="G1843" s="16" t="str">
        <f t="shared" si="130"/>
        <v>MV-1258</v>
      </c>
      <c r="H1843" s="12" t="s">
        <v>32</v>
      </c>
      <c r="I1843" s="14">
        <v>1258</v>
      </c>
      <c r="J1843" s="1" t="s">
        <v>1497</v>
      </c>
      <c r="K1843" s="1"/>
      <c r="L1843" s="91" t="str">
        <f t="shared" si="131"/>
        <v>15</v>
      </c>
    </row>
    <row r="1844" spans="1:45" customFormat="1" ht="12.75" customHeight="1" x14ac:dyDescent="0.2">
      <c r="A1844" s="24" t="str">
        <f t="shared" si="129"/>
        <v>15-</v>
      </c>
      <c r="C1844" s="14">
        <v>6</v>
      </c>
      <c r="D1844" s="71" t="str">
        <f>IF(C1844=1,K!$D$1,IF(C1844=2,K!$D$2,IF(C1844=3,K!$D$3,IF(C1844=4,K!$D$4,IF(C1844=5,K!$D$5,IF(C1844=6,K!$D$6,IF(C1844=7,K!$D$7,IF(C1844=8,K!$D$8))))))))</f>
        <v>Kultuurtehnikaprojektid</v>
      </c>
      <c r="E1844" s="12" t="s">
        <v>329</v>
      </c>
      <c r="F1844" s="18" t="str">
        <f>LOOKUP(E1844,K!$A$1:$B$19)</f>
        <v>Tartu vald</v>
      </c>
      <c r="G1844" s="16" t="str">
        <f t="shared" si="130"/>
        <v>MV-1347</v>
      </c>
      <c r="H1844" s="12" t="s">
        <v>32</v>
      </c>
      <c r="I1844" s="14">
        <v>1347</v>
      </c>
      <c r="J1844" s="1" t="s">
        <v>1498</v>
      </c>
      <c r="K1844" s="1"/>
      <c r="L1844" s="91" t="str">
        <f t="shared" si="131"/>
        <v>15</v>
      </c>
    </row>
    <row r="1845" spans="1:45" customFormat="1" ht="12.75" customHeight="1" x14ac:dyDescent="0.2">
      <c r="A1845" s="24" t="str">
        <f t="shared" si="129"/>
        <v>15-</v>
      </c>
      <c r="C1845" s="14">
        <v>6</v>
      </c>
      <c r="D1845" s="71" t="str">
        <f>IF(C1845=1,K!$D$1,IF(C1845=2,K!$D$2,IF(C1845=3,K!$D$3,IF(C1845=4,K!$D$4,IF(C1845=5,K!$D$5,IF(C1845=6,K!$D$6,IF(C1845=7,K!$D$7,IF(C1845=8,K!$D$8))))))))</f>
        <v>Kultuurtehnikaprojektid</v>
      </c>
      <c r="E1845" s="12" t="s">
        <v>329</v>
      </c>
      <c r="F1845" s="18" t="str">
        <f>LOOKUP(E1845,K!$A$1:$B$19)</f>
        <v>Tartu vald</v>
      </c>
      <c r="G1845" s="16" t="str">
        <f t="shared" si="130"/>
        <v>MV-1402</v>
      </c>
      <c r="H1845" s="12" t="s">
        <v>32</v>
      </c>
      <c r="I1845" s="14">
        <v>1402</v>
      </c>
      <c r="J1845" s="1" t="s">
        <v>1499</v>
      </c>
      <c r="K1845" s="1"/>
      <c r="L1845" s="91" t="str">
        <f t="shared" si="131"/>
        <v>15</v>
      </c>
    </row>
    <row r="1846" spans="1:45" customFormat="1" ht="12.75" customHeight="1" x14ac:dyDescent="0.2">
      <c r="A1846" s="24" t="str">
        <f t="shared" si="129"/>
        <v>15-</v>
      </c>
      <c r="C1846" s="14">
        <v>6</v>
      </c>
      <c r="D1846" s="71" t="str">
        <f>IF(C1846=1,K!$D$1,IF(C1846=2,K!$D$2,IF(C1846=3,K!$D$3,IF(C1846=4,K!$D$4,IF(C1846=5,K!$D$5,IF(C1846=6,K!$D$6,IF(C1846=7,K!$D$7,IF(C1846=8,K!$D$8))))))))</f>
        <v>Kultuurtehnikaprojektid</v>
      </c>
      <c r="E1846" s="12" t="s">
        <v>329</v>
      </c>
      <c r="F1846" s="18" t="str">
        <f>LOOKUP(E1846,K!$A$1:$B$19)</f>
        <v>Tartu vald</v>
      </c>
      <c r="G1846" s="16" t="str">
        <f t="shared" si="130"/>
        <v>MV-1429</v>
      </c>
      <c r="H1846" s="12" t="s">
        <v>32</v>
      </c>
      <c r="I1846" s="14">
        <v>1429</v>
      </c>
      <c r="J1846" s="1" t="s">
        <v>1500</v>
      </c>
      <c r="K1846" s="1"/>
      <c r="L1846" s="91" t="str">
        <f t="shared" si="131"/>
        <v>15</v>
      </c>
    </row>
    <row r="1847" spans="1:45" customFormat="1" ht="12.75" customHeight="1" x14ac:dyDescent="0.2">
      <c r="A1847" s="24" t="str">
        <f t="shared" si="129"/>
        <v>15-</v>
      </c>
      <c r="C1847" s="14">
        <v>6</v>
      </c>
      <c r="D1847" s="71" t="str">
        <f>IF(C1847=1,K!$D$1,IF(C1847=2,K!$D$2,IF(C1847=3,K!$D$3,IF(C1847=4,K!$D$4,IF(C1847=5,K!$D$5,IF(C1847=6,K!$D$6,IF(C1847=7,K!$D$7,IF(C1847=8,K!$D$8))))))))</f>
        <v>Kultuurtehnikaprojektid</v>
      </c>
      <c r="E1847" s="12" t="s">
        <v>329</v>
      </c>
      <c r="F1847" s="18" t="str">
        <f>LOOKUP(E1847,K!$A$1:$B$19)</f>
        <v>Tartu vald</v>
      </c>
      <c r="G1847" s="16" t="str">
        <f t="shared" si="130"/>
        <v>MV-1487</v>
      </c>
      <c r="H1847" s="12" t="s">
        <v>32</v>
      </c>
      <c r="I1847" s="14">
        <v>1487</v>
      </c>
      <c r="J1847" s="1" t="s">
        <v>1501</v>
      </c>
      <c r="K1847" s="1"/>
      <c r="L1847" s="91" t="str">
        <f t="shared" si="131"/>
        <v>15</v>
      </c>
    </row>
    <row r="1848" spans="1:45" customFormat="1" ht="12.75" customHeight="1" x14ac:dyDescent="0.2">
      <c r="A1848" s="24" t="str">
        <f t="shared" si="129"/>
        <v>17-</v>
      </c>
      <c r="C1848" s="14">
        <v>2</v>
      </c>
      <c r="D1848" s="71" t="str">
        <f>IF(C1848=1,K!$D$1,IF(C1848=2,K!$D$2,IF(C1848=3,K!$D$3,IF(C1848=4,K!$D$4,IF(C1848=5,K!$D$5,IF(C1848=6,K!$D$6,IF(C1848=7,K!$D$7,IF(C1848=8,K!$D$8))))))))</f>
        <v xml:space="preserve">Maaparanduse rek </v>
      </c>
      <c r="E1848" s="12" t="s">
        <v>331</v>
      </c>
      <c r="F1848" s="18" t="str">
        <f>LOOKUP(E1848,K!$A$1:$B$19)</f>
        <v xml:space="preserve">Vara vald </v>
      </c>
      <c r="G1848" s="16" t="str">
        <f t="shared" si="130"/>
        <v>MV-1324</v>
      </c>
      <c r="H1848" s="12" t="s">
        <v>32</v>
      </c>
      <c r="I1848" s="14">
        <v>1324</v>
      </c>
      <c r="J1848" s="1" t="s">
        <v>1251</v>
      </c>
      <c r="K1848" s="1"/>
      <c r="L1848" s="91" t="str">
        <f t="shared" si="131"/>
        <v>17</v>
      </c>
    </row>
    <row r="1849" spans="1:45" customFormat="1" ht="12.75" customHeight="1" x14ac:dyDescent="0.2">
      <c r="A1849" s="24" t="str">
        <f t="shared" si="129"/>
        <v>16-31</v>
      </c>
      <c r="B1849">
        <v>31</v>
      </c>
      <c r="C1849" s="14">
        <v>2</v>
      </c>
      <c r="D1849" s="71" t="str">
        <f>IF(C1849=1,K!$D$1,IF(C1849=2,K!$D$2,IF(C1849=3,K!$D$3,IF(C1849=4,K!$D$4,IF(C1849=5,K!$D$5,IF(C1849=6,K!$D$6,IF(C1849=7,K!$D$7,IF(C1849=8,K!$D$8))))))))</f>
        <v xml:space="preserve">Maaparanduse rek </v>
      </c>
      <c r="E1849" s="12" t="s">
        <v>330</v>
      </c>
      <c r="F1849" s="18" t="str">
        <f>LOOKUP(E1849,K!$A$1:$B$19)</f>
        <v>Tähtvere vald</v>
      </c>
      <c r="G1849" s="16" t="str">
        <f t="shared" si="130"/>
        <v>MV-1367</v>
      </c>
      <c r="H1849" s="12" t="s">
        <v>32</v>
      </c>
      <c r="I1849" s="14">
        <v>1367</v>
      </c>
      <c r="J1849" s="1" t="s">
        <v>1252</v>
      </c>
      <c r="K1849" s="1" t="s">
        <v>5918</v>
      </c>
      <c r="L1849" s="91" t="str">
        <f t="shared" si="131"/>
        <v>16</v>
      </c>
      <c r="M1849">
        <v>1980</v>
      </c>
      <c r="N1849">
        <v>2</v>
      </c>
    </row>
    <row r="1850" spans="1:45" customFormat="1" ht="12.75" customHeight="1" x14ac:dyDescent="0.2">
      <c r="A1850" s="24" t="str">
        <f t="shared" si="129"/>
        <v>15-</v>
      </c>
      <c r="C1850" s="14">
        <v>6</v>
      </c>
      <c r="D1850" s="71" t="str">
        <f>IF(C1850=1,K!$D$1,IF(C1850=2,K!$D$2,IF(C1850=3,K!$D$3,IF(C1850=4,K!$D$4,IF(C1850=5,K!$D$5,IF(C1850=6,K!$D$6,IF(C1850=7,K!$D$7,IF(C1850=8,K!$D$8))))))))</f>
        <v>Kultuurtehnikaprojektid</v>
      </c>
      <c r="E1850" s="12" t="s">
        <v>329</v>
      </c>
      <c r="F1850" s="18" t="str">
        <f>LOOKUP(E1850,K!$A$1:$B$19)</f>
        <v>Tartu vald</v>
      </c>
      <c r="G1850" s="16" t="str">
        <f t="shared" si="130"/>
        <v>MV-1490</v>
      </c>
      <c r="H1850" s="12" t="s">
        <v>32</v>
      </c>
      <c r="I1850" s="14">
        <v>1490</v>
      </c>
      <c r="J1850" s="1" t="s">
        <v>1502</v>
      </c>
      <c r="K1850" s="1"/>
      <c r="L1850" s="91" t="str">
        <f t="shared" si="131"/>
        <v>15</v>
      </c>
    </row>
    <row r="1851" spans="1:45" customFormat="1" ht="12.75" customHeight="1" x14ac:dyDescent="0.2">
      <c r="A1851" s="69" t="str">
        <f t="shared" si="129"/>
        <v>19-</v>
      </c>
      <c r="B1851" s="52"/>
      <c r="C1851" s="70">
        <v>1</v>
      </c>
      <c r="D1851" s="71" t="str">
        <f>IF(C1851=1,K!$D$1,IF(C1851=2,K!$D$2,IF(C1851=3,K!$D$3,IF(C1851=4,K!$D$4,IF(C1851=5,K!$D$5,IF(C1851=6,K!$D$6,IF(C1851=7,K!$D$7,IF(C1851=8,K!$D$8))))))))</f>
        <v>Maaparandus</v>
      </c>
      <c r="E1851" s="72" t="s">
        <v>333</v>
      </c>
      <c r="F1851" s="73" t="str">
        <f>LOOKUP(E1851,K!$A$1:$B$19)</f>
        <v>Ülenurme vald</v>
      </c>
      <c r="G1851" s="74" t="str">
        <f t="shared" si="130"/>
        <v>MV-106</v>
      </c>
      <c r="H1851" s="72" t="s">
        <v>32</v>
      </c>
      <c r="I1851" s="70">
        <v>106</v>
      </c>
      <c r="J1851" s="75" t="s">
        <v>1505</v>
      </c>
      <c r="K1851" s="75"/>
      <c r="L1851" s="90" t="str">
        <f t="shared" si="131"/>
        <v>19</v>
      </c>
      <c r="M1851" s="52"/>
      <c r="N1851" s="52"/>
      <c r="P1851" s="52"/>
      <c r="Q1851" s="52"/>
      <c r="R1851" s="52"/>
      <c r="S1851" s="52"/>
      <c r="T1851" s="52"/>
      <c r="U1851" s="52"/>
      <c r="V1851" s="52"/>
      <c r="W1851" s="52"/>
      <c r="X1851" s="52"/>
      <c r="Y1851" s="52"/>
      <c r="Z1851" s="52"/>
      <c r="AA1851" s="52"/>
      <c r="AB1851" s="52"/>
      <c r="AC1851" s="52"/>
      <c r="AD1851" s="52"/>
      <c r="AE1851" s="52"/>
      <c r="AF1851" s="52"/>
      <c r="AG1851" s="52"/>
      <c r="AH1851" s="52"/>
      <c r="AI1851" s="52"/>
      <c r="AJ1851" s="52"/>
      <c r="AK1851" s="52"/>
      <c r="AL1851" s="52"/>
      <c r="AM1851" s="52"/>
      <c r="AN1851" s="52"/>
      <c r="AO1851" s="52"/>
      <c r="AP1851" s="52"/>
      <c r="AQ1851" s="52"/>
      <c r="AR1851" s="52"/>
      <c r="AS1851" s="52"/>
    </row>
    <row r="1852" spans="1:45" customFormat="1" ht="12.75" customHeight="1" x14ac:dyDescent="0.2">
      <c r="A1852" s="24" t="str">
        <f t="shared" si="129"/>
        <v>15-</v>
      </c>
      <c r="C1852" s="14">
        <v>2</v>
      </c>
      <c r="D1852" s="71" t="str">
        <f>IF(C1852=1,K!$D$1,IF(C1852=2,K!$D$2,IF(C1852=3,K!$D$3,IF(C1852=4,K!$D$4,IF(C1852=5,K!$D$5,IF(C1852=6,K!$D$6,IF(C1852=7,K!$D$7,IF(C1852=8,K!$D$8))))))))</f>
        <v xml:space="preserve">Maaparanduse rek </v>
      </c>
      <c r="E1852" s="12" t="s">
        <v>329</v>
      </c>
      <c r="F1852" s="18" t="str">
        <f>LOOKUP(E1852,K!$A$1:$B$19)</f>
        <v>Tartu vald</v>
      </c>
      <c r="G1852" s="16" t="str">
        <f t="shared" si="130"/>
        <v>MV-42</v>
      </c>
      <c r="H1852" s="12" t="s">
        <v>32</v>
      </c>
      <c r="I1852" s="14">
        <v>42</v>
      </c>
      <c r="J1852" s="1" t="s">
        <v>1511</v>
      </c>
      <c r="K1852" s="1"/>
      <c r="L1852" s="91" t="str">
        <f t="shared" si="131"/>
        <v>15</v>
      </c>
    </row>
    <row r="1853" spans="1:45" customFormat="1" ht="12.75" customHeight="1" x14ac:dyDescent="0.2">
      <c r="A1853" s="24" t="str">
        <f t="shared" si="129"/>
        <v>15-</v>
      </c>
      <c r="C1853" s="14">
        <v>2</v>
      </c>
      <c r="D1853" s="71" t="str">
        <f>IF(C1853=1,K!$D$1,IF(C1853=2,K!$D$2,IF(C1853=3,K!$D$3,IF(C1853=4,K!$D$4,IF(C1853=5,K!$D$5,IF(C1853=6,K!$D$6,IF(C1853=7,K!$D$7,IF(C1853=8,K!$D$8))))))))</f>
        <v xml:space="preserve">Maaparanduse rek </v>
      </c>
      <c r="E1853" s="12" t="s">
        <v>329</v>
      </c>
      <c r="F1853" s="18" t="str">
        <f>LOOKUP(E1853,K!$A$1:$B$19)</f>
        <v>Tartu vald</v>
      </c>
      <c r="G1853" s="16" t="str">
        <f t="shared" si="130"/>
        <v>MV-56</v>
      </c>
      <c r="H1853" s="12" t="s">
        <v>32</v>
      </c>
      <c r="I1853" s="14">
        <v>56</v>
      </c>
      <c r="J1853" s="1" t="s">
        <v>1511</v>
      </c>
      <c r="K1853" s="1"/>
      <c r="L1853" s="91" t="str">
        <f t="shared" si="131"/>
        <v>15</v>
      </c>
    </row>
    <row r="1854" spans="1:45" customFormat="1" ht="12.75" customHeight="1" x14ac:dyDescent="0.2">
      <c r="A1854" s="24" t="str">
        <f t="shared" si="129"/>
        <v>16-1</v>
      </c>
      <c r="B1854">
        <v>1</v>
      </c>
      <c r="C1854" s="14">
        <v>1</v>
      </c>
      <c r="D1854" s="71" t="str">
        <f>IF(C1854=1,K!$D$1,IF(C1854=2,K!$D$2,IF(C1854=3,K!$D$3,IF(C1854=4,K!$D$4,IF(C1854=5,K!$D$5,IF(C1854=6,K!$D$6,IF(C1854=7,K!$D$7,IF(C1854=8,K!$D$8))))))))</f>
        <v>Maaparandus</v>
      </c>
      <c r="E1854" s="12" t="s">
        <v>330</v>
      </c>
      <c r="F1854" s="18" t="str">
        <f>LOOKUP(E1854,K!$A$1:$B$19)</f>
        <v>Tähtvere vald</v>
      </c>
      <c r="G1854" s="16" t="str">
        <f t="shared" si="130"/>
        <v>MV-94</v>
      </c>
      <c r="H1854" s="12" t="s">
        <v>32</v>
      </c>
      <c r="I1854" s="14">
        <v>94</v>
      </c>
      <c r="J1854" s="1" t="s">
        <v>7257</v>
      </c>
      <c r="K1854" s="1" t="s">
        <v>7254</v>
      </c>
      <c r="L1854" s="91" t="str">
        <f t="shared" si="131"/>
        <v>16</v>
      </c>
      <c r="M1854">
        <v>1958</v>
      </c>
      <c r="N1854">
        <v>3</v>
      </c>
      <c r="P1854">
        <v>114</v>
      </c>
      <c r="Q1854">
        <v>4</v>
      </c>
    </row>
    <row r="1855" spans="1:45" customFormat="1" ht="12.75" customHeight="1" x14ac:dyDescent="0.2">
      <c r="A1855" s="24" t="str">
        <f t="shared" si="129"/>
        <v>15-</v>
      </c>
      <c r="C1855" s="14">
        <v>1</v>
      </c>
      <c r="D1855" s="71" t="str">
        <f>IF(C1855=1,K!$D$1,IF(C1855=2,K!$D$2,IF(C1855=3,K!$D$3,IF(C1855=4,K!$D$4,IF(C1855=5,K!$D$5,IF(C1855=6,K!$D$6,IF(C1855=7,K!$D$7,IF(C1855=8,K!$D$8))))))))</f>
        <v>Maaparandus</v>
      </c>
      <c r="E1855" s="12" t="s">
        <v>329</v>
      </c>
      <c r="F1855" s="18" t="str">
        <f>LOOKUP(E1855,K!$A$1:$B$19)</f>
        <v>Tartu vald</v>
      </c>
      <c r="G1855" s="16" t="str">
        <f t="shared" si="130"/>
        <v>MV-235</v>
      </c>
      <c r="H1855" s="12" t="s">
        <v>32</v>
      </c>
      <c r="I1855" s="14">
        <v>235</v>
      </c>
      <c r="J1855" s="1" t="s">
        <v>1216</v>
      </c>
      <c r="K1855" s="1"/>
      <c r="L1855" s="91" t="str">
        <f t="shared" si="131"/>
        <v>15</v>
      </c>
    </row>
    <row r="1856" spans="1:45" customFormat="1" ht="12.75" customHeight="1" x14ac:dyDescent="0.2">
      <c r="A1856" s="24" t="str">
        <f t="shared" si="129"/>
        <v>16-</v>
      </c>
      <c r="C1856" s="14">
        <v>6</v>
      </c>
      <c r="D1856" s="71" t="str">
        <f>IF(C1856=1,K!$D$1,IF(C1856=2,K!$D$2,IF(C1856=3,K!$D$3,IF(C1856=4,K!$D$4,IF(C1856=5,K!$D$5,IF(C1856=6,K!$D$6,IF(C1856=7,K!$D$7,IF(C1856=8,K!$D$8))))))))</f>
        <v>Kultuurtehnikaprojektid</v>
      </c>
      <c r="E1856" s="12" t="s">
        <v>330</v>
      </c>
      <c r="F1856" s="18" t="str">
        <f>LOOKUP(E1856,K!$A$1:$B$19)</f>
        <v>Tähtvere vald</v>
      </c>
      <c r="G1856" s="16" t="str">
        <f t="shared" si="130"/>
        <v>MV-1612</v>
      </c>
      <c r="H1856" s="12" t="s">
        <v>32</v>
      </c>
      <c r="I1856" s="14">
        <v>1612</v>
      </c>
      <c r="J1856" s="1" t="s">
        <v>1260</v>
      </c>
      <c r="K1856" s="1"/>
      <c r="L1856" s="91" t="str">
        <f t="shared" si="131"/>
        <v>16</v>
      </c>
    </row>
    <row r="1857" spans="1:17" customFormat="1" ht="12.75" customHeight="1" x14ac:dyDescent="0.2">
      <c r="A1857" s="24" t="str">
        <f t="shared" si="129"/>
        <v>16-</v>
      </c>
      <c r="C1857" s="14">
        <v>5</v>
      </c>
      <c r="D1857" s="71" t="str">
        <f>IF(C1857=1,K!$D$1,IF(C1857=2,K!$D$2,IF(C1857=3,K!$D$3,IF(C1857=4,K!$D$4,IF(C1857=5,K!$D$5,IF(C1857=6,K!$D$6,IF(C1857=7,K!$D$7,IF(C1857=8,K!$D$8))))))))</f>
        <v>Muud maap.ehit.projektid</v>
      </c>
      <c r="E1857" s="12" t="s">
        <v>330</v>
      </c>
      <c r="F1857" s="18" t="str">
        <f>LOOKUP(E1857,K!$A$1:$B$19)</f>
        <v>Tähtvere vald</v>
      </c>
      <c r="G1857" s="16" t="str">
        <f t="shared" si="130"/>
        <v>MV-1593</v>
      </c>
      <c r="H1857" s="12" t="s">
        <v>32</v>
      </c>
      <c r="I1857" s="14">
        <v>1593</v>
      </c>
      <c r="J1857" s="1" t="s">
        <v>1261</v>
      </c>
      <c r="K1857" s="1"/>
      <c r="L1857" s="91" t="str">
        <f t="shared" si="131"/>
        <v>16</v>
      </c>
    </row>
    <row r="1858" spans="1:17" customFormat="1" ht="12.75" customHeight="1" x14ac:dyDescent="0.2">
      <c r="A1858" s="24" t="str">
        <f t="shared" si="129"/>
        <v>15-</v>
      </c>
      <c r="C1858" s="14">
        <v>1</v>
      </c>
      <c r="D1858" s="71" t="str">
        <f>IF(C1858=1,K!$D$1,IF(C1858=2,K!$D$2,IF(C1858=3,K!$D$3,IF(C1858=4,K!$D$4,IF(C1858=5,K!$D$5,IF(C1858=6,K!$D$6,IF(C1858=7,K!$D$7,IF(C1858=8,K!$D$8))))))))</f>
        <v>Maaparandus</v>
      </c>
      <c r="E1858" s="12" t="s">
        <v>329</v>
      </c>
      <c r="F1858" s="18" t="str">
        <f>LOOKUP(E1858,K!$A$1:$B$19)</f>
        <v>Tartu vald</v>
      </c>
      <c r="G1858" s="16" t="str">
        <f t="shared" si="130"/>
        <v>MV-285</v>
      </c>
      <c r="H1858" s="12" t="s">
        <v>32</v>
      </c>
      <c r="I1858" s="14">
        <v>285</v>
      </c>
      <c r="J1858" s="1" t="s">
        <v>1219</v>
      </c>
      <c r="K1858" s="1"/>
      <c r="L1858" s="91" t="str">
        <f t="shared" si="131"/>
        <v>15</v>
      </c>
    </row>
    <row r="1859" spans="1:17" customFormat="1" ht="12.75" customHeight="1" x14ac:dyDescent="0.2">
      <c r="A1859" s="24" t="str">
        <f t="shared" si="129"/>
        <v>15-</v>
      </c>
      <c r="C1859" s="14">
        <v>1</v>
      </c>
      <c r="D1859" s="71" t="str">
        <f>IF(C1859=1,K!$D$1,IF(C1859=2,K!$D$2,IF(C1859=3,K!$D$3,IF(C1859=4,K!$D$4,IF(C1859=5,K!$D$5,IF(C1859=6,K!$D$6,IF(C1859=7,K!$D$7,IF(C1859=8,K!$D$8))))))))</f>
        <v>Maaparandus</v>
      </c>
      <c r="E1859" s="12" t="s">
        <v>329</v>
      </c>
      <c r="F1859" s="18" t="str">
        <f>LOOKUP(E1859,K!$A$1:$B$19)</f>
        <v>Tartu vald</v>
      </c>
      <c r="G1859" s="16" t="str">
        <f t="shared" si="130"/>
        <v>MV-275b</v>
      </c>
      <c r="H1859" s="12" t="s">
        <v>32</v>
      </c>
      <c r="I1859" s="14" t="s">
        <v>33</v>
      </c>
      <c r="J1859" s="1" t="s">
        <v>1224</v>
      </c>
      <c r="K1859" s="1"/>
      <c r="L1859" s="91" t="str">
        <f t="shared" si="131"/>
        <v>15</v>
      </c>
    </row>
    <row r="1860" spans="1:17" customFormat="1" ht="12.75" customHeight="1" x14ac:dyDescent="0.2">
      <c r="A1860" s="24" t="str">
        <f t="shared" si="129"/>
        <v>15-</v>
      </c>
      <c r="C1860" s="14">
        <v>6</v>
      </c>
      <c r="D1860" s="71" t="str">
        <f>IF(C1860=1,K!$D$1,IF(C1860=2,K!$D$2,IF(C1860=3,K!$D$3,IF(C1860=4,K!$D$4,IF(C1860=5,K!$D$5,IF(C1860=6,K!$D$6,IF(C1860=7,K!$D$7,IF(C1860=8,K!$D$8))))))))</f>
        <v>Kultuurtehnikaprojektid</v>
      </c>
      <c r="E1860" s="12" t="s">
        <v>329</v>
      </c>
      <c r="F1860" s="18" t="str">
        <f>LOOKUP(E1860,K!$A$1:$B$19)</f>
        <v>Tartu vald</v>
      </c>
      <c r="G1860" s="16" t="str">
        <f t="shared" si="130"/>
        <v>MV-438</v>
      </c>
      <c r="H1860" s="12" t="s">
        <v>32</v>
      </c>
      <c r="I1860" s="14">
        <v>438</v>
      </c>
      <c r="J1860" s="1" t="s">
        <v>243</v>
      </c>
      <c r="K1860" s="1"/>
      <c r="L1860" s="91" t="str">
        <f t="shared" si="131"/>
        <v>15</v>
      </c>
    </row>
    <row r="1861" spans="1:17" customFormat="1" ht="12.75" customHeight="1" x14ac:dyDescent="0.2">
      <c r="A1861" s="24" t="str">
        <f t="shared" si="129"/>
        <v>16-</v>
      </c>
      <c r="C1861" s="14">
        <v>6</v>
      </c>
      <c r="D1861" s="71" t="str">
        <f>IF(C1861=1,K!$D$1,IF(C1861=2,K!$D$2,IF(C1861=3,K!$D$3,IF(C1861=4,K!$D$4,IF(C1861=5,K!$D$5,IF(C1861=6,K!$D$6,IF(C1861=7,K!$D$7,IF(C1861=8,K!$D$8))))))))</f>
        <v>Kultuurtehnikaprojektid</v>
      </c>
      <c r="E1861" s="12" t="s">
        <v>330</v>
      </c>
      <c r="F1861" s="18" t="str">
        <f>LOOKUP(E1861,K!$A$1:$B$19)</f>
        <v>Tähtvere vald</v>
      </c>
      <c r="G1861" s="16" t="str">
        <f t="shared" si="130"/>
        <v>MV-1708</v>
      </c>
      <c r="H1861" s="12" t="s">
        <v>32</v>
      </c>
      <c r="I1861" s="14">
        <v>1708</v>
      </c>
      <c r="J1861" s="1" t="s">
        <v>1265</v>
      </c>
      <c r="K1861" s="1"/>
      <c r="L1861" s="91" t="str">
        <f t="shared" si="131"/>
        <v>16</v>
      </c>
    </row>
    <row r="1862" spans="1:17" customFormat="1" ht="12.75" customHeight="1" x14ac:dyDescent="0.2">
      <c r="A1862" s="24" t="str">
        <f t="shared" si="129"/>
        <v>16-17</v>
      </c>
      <c r="B1862">
        <v>17</v>
      </c>
      <c r="C1862" s="14">
        <v>1</v>
      </c>
      <c r="D1862" s="71" t="str">
        <f>IF(C1862=1,K!$D$1,IF(C1862=2,K!$D$2,IF(C1862=3,K!$D$3,IF(C1862=4,K!$D$4,IF(C1862=5,K!$D$5,IF(C1862=6,K!$D$6,IF(C1862=7,K!$D$7,IF(C1862=8,K!$D$8))))))))</f>
        <v>Maaparandus</v>
      </c>
      <c r="E1862" s="12" t="s">
        <v>330</v>
      </c>
      <c r="F1862" s="18" t="str">
        <f>LOOKUP(E1862,K!$A$1:$B$19)</f>
        <v>Tähtvere vald</v>
      </c>
      <c r="G1862" s="16" t="str">
        <f t="shared" si="130"/>
        <v>MV-1675</v>
      </c>
      <c r="H1862" s="12" t="s">
        <v>32</v>
      </c>
      <c r="I1862" s="14">
        <v>1675</v>
      </c>
      <c r="J1862" s="160" t="s">
        <v>7349</v>
      </c>
      <c r="K1862" s="160" t="s">
        <v>7350</v>
      </c>
      <c r="L1862" s="91" t="str">
        <f t="shared" si="131"/>
        <v>16</v>
      </c>
      <c r="M1862">
        <v>1986</v>
      </c>
      <c r="N1862">
        <v>4</v>
      </c>
      <c r="Q1862">
        <v>2</v>
      </c>
    </row>
    <row r="1863" spans="1:17" customFormat="1" ht="25.5" customHeight="1" x14ac:dyDescent="0.2">
      <c r="A1863" s="24" t="str">
        <f t="shared" si="129"/>
        <v>15-</v>
      </c>
      <c r="C1863" s="14">
        <v>6</v>
      </c>
      <c r="D1863" s="71" t="str">
        <f>IF(C1863=1,K!$D$1,IF(C1863=2,K!$D$2,IF(C1863=3,K!$D$3,IF(C1863=4,K!$D$4,IF(C1863=5,K!$D$5,IF(C1863=6,K!$D$6,IF(C1863=7,K!$D$7,IF(C1863=8,K!$D$8))))))))</f>
        <v>Kultuurtehnikaprojektid</v>
      </c>
      <c r="E1863" s="12" t="s">
        <v>329</v>
      </c>
      <c r="F1863" s="18" t="str">
        <f>LOOKUP(E1863,K!$A$1:$B$19)</f>
        <v>Tartu vald</v>
      </c>
      <c r="G1863" s="16" t="str">
        <f t="shared" si="130"/>
        <v>MV-558</v>
      </c>
      <c r="H1863" s="12" t="s">
        <v>32</v>
      </c>
      <c r="I1863" s="14">
        <v>558</v>
      </c>
      <c r="J1863" s="1" t="s">
        <v>245</v>
      </c>
      <c r="K1863" s="1"/>
      <c r="L1863" s="91" t="str">
        <f t="shared" si="131"/>
        <v>15</v>
      </c>
      <c r="P1863" t="s">
        <v>4579</v>
      </c>
      <c r="Q1863" t="s">
        <v>4582</v>
      </c>
    </row>
    <row r="1864" spans="1:17" customFormat="1" ht="12.75" customHeight="1" x14ac:dyDescent="0.2">
      <c r="A1864" s="24" t="str">
        <f t="shared" si="129"/>
        <v>09-</v>
      </c>
      <c r="C1864" s="14">
        <v>2</v>
      </c>
      <c r="D1864" s="71" t="str">
        <f>IF(C1864=1,K!$D$1,IF(C1864=2,K!$D$2,IF(C1864=3,K!$D$3,IF(C1864=4,K!$D$4,IF(C1864=5,K!$D$5,IF(C1864=6,K!$D$6,IF(C1864=7,K!$D$7,IF(C1864=8,K!$D$8))))))))</f>
        <v xml:space="preserve">Maaparanduse rek </v>
      </c>
      <c r="E1864" s="12" t="s">
        <v>323</v>
      </c>
      <c r="F1864" s="18" t="str">
        <f>LOOKUP(E1864,K!$A$1:$B$19)</f>
        <v>Nõo vald</v>
      </c>
      <c r="G1864" s="16" t="str">
        <f t="shared" si="130"/>
        <v>KR-15</v>
      </c>
      <c r="H1864" s="12" t="s">
        <v>37</v>
      </c>
      <c r="I1864" s="14">
        <v>15</v>
      </c>
      <c r="J1864" s="1" t="s">
        <v>926</v>
      </c>
      <c r="K1864" s="1"/>
      <c r="L1864" s="91" t="str">
        <f t="shared" si="131"/>
        <v>09</v>
      </c>
    </row>
    <row r="1865" spans="1:17" customFormat="1" ht="12.75" customHeight="1" x14ac:dyDescent="0.2">
      <c r="A1865" s="24" t="str">
        <f t="shared" si="129"/>
        <v>04-</v>
      </c>
      <c r="C1865" s="14">
        <v>2</v>
      </c>
      <c r="D1865" s="71" t="str">
        <f>IF(C1865=1,K!$D$1,IF(C1865=2,K!$D$2,IF(C1865=3,K!$D$3,IF(C1865=4,K!$D$4,IF(C1865=5,K!$D$5,IF(C1865=6,K!$D$6,IF(C1865=7,K!$D$7,IF(C1865=8,K!$D$8))))))))</f>
        <v xml:space="preserve">Maaparanduse rek </v>
      </c>
      <c r="E1865" s="12" t="s">
        <v>318</v>
      </c>
      <c r="F1865" s="18" t="str">
        <f>LOOKUP(E1865,K!$A$1:$B$19)</f>
        <v>Konguta vald</v>
      </c>
      <c r="G1865" s="16" t="str">
        <f t="shared" si="130"/>
        <v>KR-30</v>
      </c>
      <c r="H1865" s="12" t="s">
        <v>37</v>
      </c>
      <c r="I1865" s="14">
        <v>30</v>
      </c>
      <c r="J1865" s="1" t="s">
        <v>927</v>
      </c>
      <c r="K1865" s="1"/>
      <c r="L1865" s="91" t="str">
        <f t="shared" si="131"/>
        <v>04</v>
      </c>
    </row>
    <row r="1866" spans="1:17" customFormat="1" ht="12.75" customHeight="1" x14ac:dyDescent="0.2">
      <c r="A1866" s="24" t="str">
        <f t="shared" si="129"/>
        <v>02-</v>
      </c>
      <c r="C1866" s="14">
        <v>2</v>
      </c>
      <c r="D1866" s="71" t="str">
        <f>IF(C1866=1,K!$D$1,IF(C1866=2,K!$D$2,IF(C1866=3,K!$D$3,IF(C1866=4,K!$D$4,IF(C1866=5,K!$D$5,IF(C1866=6,K!$D$6,IF(C1866=7,K!$D$7,IF(C1866=8,K!$D$8))))))))</f>
        <v xml:space="preserve">Maaparanduse rek </v>
      </c>
      <c r="E1866" s="12" t="s">
        <v>294</v>
      </c>
      <c r="F1866" s="18" t="str">
        <f>LOOKUP(E1866,K!$A$1:$B$19)</f>
        <v>Haaslava vald</v>
      </c>
      <c r="G1866" s="16" t="str">
        <f t="shared" si="130"/>
        <v>KR-50</v>
      </c>
      <c r="H1866" s="12" t="s">
        <v>37</v>
      </c>
      <c r="I1866" s="14">
        <v>50</v>
      </c>
      <c r="J1866" s="1" t="s">
        <v>928</v>
      </c>
      <c r="K1866" s="1"/>
      <c r="L1866" s="91" t="str">
        <f t="shared" si="131"/>
        <v>02</v>
      </c>
    </row>
    <row r="1867" spans="1:17" customFormat="1" ht="12.75" customHeight="1" x14ac:dyDescent="0.2">
      <c r="A1867" s="24" t="str">
        <f t="shared" si="129"/>
        <v>17-</v>
      </c>
      <c r="C1867" s="14">
        <v>2</v>
      </c>
      <c r="D1867" s="71" t="str">
        <f>IF(C1867=1,K!$D$1,IF(C1867=2,K!$D$2,IF(C1867=3,K!$D$3,IF(C1867=4,K!$D$4,IF(C1867=5,K!$D$5,IF(C1867=6,K!$D$6,IF(C1867=7,K!$D$7,IF(C1867=8,K!$D$8))))))))</f>
        <v xml:space="preserve">Maaparanduse rek </v>
      </c>
      <c r="E1867" s="12" t="s">
        <v>331</v>
      </c>
      <c r="F1867" s="18" t="str">
        <f>LOOKUP(E1867,K!$A$1:$B$19)</f>
        <v xml:space="preserve">Vara vald </v>
      </c>
      <c r="G1867" s="16" t="str">
        <f t="shared" si="130"/>
        <v>PP-812</v>
      </c>
      <c r="H1867" s="12" t="s">
        <v>11</v>
      </c>
      <c r="I1867" s="14">
        <v>812</v>
      </c>
      <c r="J1867" s="1" t="s">
        <v>930</v>
      </c>
      <c r="K1867" s="1"/>
      <c r="L1867" s="91" t="str">
        <f t="shared" si="131"/>
        <v>17</v>
      </c>
    </row>
    <row r="1868" spans="1:17" customFormat="1" ht="25.5" customHeight="1" x14ac:dyDescent="0.2">
      <c r="A1868" s="24" t="str">
        <f t="shared" si="129"/>
        <v>13-</v>
      </c>
      <c r="C1868" s="14">
        <v>2</v>
      </c>
      <c r="D1868" s="71" t="str">
        <f>IF(C1868=1,K!$D$1,IF(C1868=2,K!$D$2,IF(C1868=3,K!$D$3,IF(C1868=4,K!$D$4,IF(C1868=5,K!$D$5,IF(C1868=6,K!$D$6,IF(C1868=7,K!$D$7,IF(C1868=8,K!$D$8))))))))</f>
        <v xml:space="preserve">Maaparanduse rek </v>
      </c>
      <c r="E1868" s="12" t="s">
        <v>327</v>
      </c>
      <c r="F1868" s="18" t="str">
        <f>LOOKUP(E1868,K!$A$1:$B$19)</f>
        <v>Rannu vald</v>
      </c>
      <c r="G1868" s="16" t="str">
        <f t="shared" si="130"/>
        <v>KR-47</v>
      </c>
      <c r="H1868" s="12" t="s">
        <v>37</v>
      </c>
      <c r="I1868" s="14">
        <v>47</v>
      </c>
      <c r="J1868" s="1" t="s">
        <v>933</v>
      </c>
      <c r="K1868" s="1"/>
      <c r="L1868" s="91" t="str">
        <f t="shared" si="131"/>
        <v>13</v>
      </c>
    </row>
    <row r="1869" spans="1:17" customFormat="1" ht="25.5" customHeight="1" x14ac:dyDescent="0.2">
      <c r="A1869" s="24" t="str">
        <f t="shared" si="129"/>
        <v>13-</v>
      </c>
      <c r="C1869" s="14">
        <v>2</v>
      </c>
      <c r="D1869" s="71" t="str">
        <f>IF(C1869=1,K!$D$1,IF(C1869=2,K!$D$2,IF(C1869=3,K!$D$3,IF(C1869=4,K!$D$4,IF(C1869=5,K!$D$5,IF(C1869=6,K!$D$6,IF(C1869=7,K!$D$7,IF(C1869=8,K!$D$8))))))))</f>
        <v xml:space="preserve">Maaparanduse rek </v>
      </c>
      <c r="E1869" s="12" t="s">
        <v>327</v>
      </c>
      <c r="F1869" s="18" t="str">
        <f>LOOKUP(E1869,K!$A$1:$B$19)</f>
        <v>Rannu vald</v>
      </c>
      <c r="G1869" s="16" t="str">
        <f t="shared" si="130"/>
        <v>KR-63</v>
      </c>
      <c r="H1869" s="12" t="s">
        <v>37</v>
      </c>
      <c r="I1869" s="14">
        <v>63</v>
      </c>
      <c r="J1869" s="1" t="s">
        <v>934</v>
      </c>
      <c r="K1869" s="1"/>
      <c r="L1869" s="91" t="str">
        <f t="shared" si="131"/>
        <v>13</v>
      </c>
    </row>
    <row r="1870" spans="1:17" customFormat="1" ht="12.75" customHeight="1" x14ac:dyDescent="0.2">
      <c r="A1870" s="24" t="str">
        <f t="shared" si="129"/>
        <v>13-</v>
      </c>
      <c r="C1870" s="14">
        <v>2</v>
      </c>
      <c r="D1870" s="71" t="str">
        <f>IF(C1870=1,K!$D$1,IF(C1870=2,K!$D$2,IF(C1870=3,K!$D$3,IF(C1870=4,K!$D$4,IF(C1870=5,K!$D$5,IF(C1870=6,K!$D$6,IF(C1870=7,K!$D$7,IF(C1870=8,K!$D$8))))))))</f>
        <v xml:space="preserve">Maaparanduse rek </v>
      </c>
      <c r="E1870" s="12" t="s">
        <v>327</v>
      </c>
      <c r="F1870" s="18" t="str">
        <f>LOOKUP(E1870,K!$A$1:$B$19)</f>
        <v>Rannu vald</v>
      </c>
      <c r="G1870" s="16" t="str">
        <f t="shared" si="130"/>
        <v>KR-1328</v>
      </c>
      <c r="H1870" s="12" t="s">
        <v>37</v>
      </c>
      <c r="I1870" s="14">
        <v>1328</v>
      </c>
      <c r="J1870" s="1" t="s">
        <v>935</v>
      </c>
      <c r="K1870" s="1"/>
      <c r="L1870" s="91" t="str">
        <f t="shared" si="131"/>
        <v>13</v>
      </c>
    </row>
    <row r="1871" spans="1:17" customFormat="1" ht="12.75" customHeight="1" x14ac:dyDescent="0.2">
      <c r="A1871" s="24" t="str">
        <f t="shared" ref="A1871:A1934" si="132">CONCATENATE(E1871,"-",B1871)</f>
        <v>06-</v>
      </c>
      <c r="C1871" s="14">
        <v>2</v>
      </c>
      <c r="D1871" s="71" t="str">
        <f>IF(C1871=1,K!$D$1,IF(C1871=2,K!$D$2,IF(C1871=3,K!$D$3,IF(C1871=4,K!$D$4,IF(C1871=5,K!$D$5,IF(C1871=6,K!$D$6,IF(C1871=7,K!$D$7,IF(C1871=8,K!$D$8))))))))</f>
        <v xml:space="preserve">Maaparanduse rek </v>
      </c>
      <c r="E1871" s="12" t="s">
        <v>320</v>
      </c>
      <c r="F1871" s="18" t="str">
        <f>LOOKUP(E1871,K!$A$1:$B$19)</f>
        <v>Luunja vald</v>
      </c>
      <c r="G1871" s="16" t="str">
        <f t="shared" ref="G1871:G1934" si="133">CONCATENATE(H1871,"-",I1871)</f>
        <v>KR-38</v>
      </c>
      <c r="H1871" s="12" t="s">
        <v>37</v>
      </c>
      <c r="I1871" s="14">
        <v>38</v>
      </c>
      <c r="J1871" s="1" t="s">
        <v>936</v>
      </c>
      <c r="K1871" s="1"/>
      <c r="L1871" s="91" t="str">
        <f t="shared" si="131"/>
        <v>06</v>
      </c>
    </row>
    <row r="1872" spans="1:17" customFormat="1" ht="12.75" customHeight="1" x14ac:dyDescent="0.2">
      <c r="A1872" s="24" t="str">
        <f t="shared" si="132"/>
        <v>06-</v>
      </c>
      <c r="C1872" s="14">
        <v>2</v>
      </c>
      <c r="D1872" s="71" t="str">
        <f>IF(C1872=1,K!$D$1,IF(C1872=2,K!$D$2,IF(C1872=3,K!$D$3,IF(C1872=4,K!$D$4,IF(C1872=5,K!$D$5,IF(C1872=6,K!$D$6,IF(C1872=7,K!$D$7,IF(C1872=8,K!$D$8))))))))</f>
        <v xml:space="preserve">Maaparanduse rek </v>
      </c>
      <c r="E1872" s="12" t="s">
        <v>320</v>
      </c>
      <c r="F1872" s="18" t="str">
        <f>LOOKUP(E1872,K!$A$1:$B$19)</f>
        <v>Luunja vald</v>
      </c>
      <c r="G1872" s="16" t="str">
        <f t="shared" si="133"/>
        <v>KR-98</v>
      </c>
      <c r="H1872" s="12" t="s">
        <v>37</v>
      </c>
      <c r="I1872" s="14">
        <v>98</v>
      </c>
      <c r="J1872" s="1" t="s">
        <v>937</v>
      </c>
      <c r="K1872" s="1"/>
      <c r="L1872" s="91" t="str">
        <f t="shared" si="131"/>
        <v>06</v>
      </c>
    </row>
    <row r="1873" spans="1:16" customFormat="1" ht="12.75" customHeight="1" x14ac:dyDescent="0.2">
      <c r="A1873" s="24" t="str">
        <f t="shared" si="132"/>
        <v>04-</v>
      </c>
      <c r="C1873" s="14">
        <v>1</v>
      </c>
      <c r="D1873" s="71" t="str">
        <f>IF(C1873=1,K!$D$1,IF(C1873=2,K!$D$2,IF(C1873=3,K!$D$3,IF(C1873=4,K!$D$4,IF(C1873=5,K!$D$5,IF(C1873=6,K!$D$6,IF(C1873=7,K!$D$7,IF(C1873=8,K!$D$8))))))))</f>
        <v>Maaparandus</v>
      </c>
      <c r="E1873" s="12" t="s">
        <v>318</v>
      </c>
      <c r="F1873" s="18" t="str">
        <f>LOOKUP(E1873,K!$A$1:$B$19)</f>
        <v>Konguta vald</v>
      </c>
      <c r="G1873" s="16" t="str">
        <f t="shared" si="133"/>
        <v>PP-180</v>
      </c>
      <c r="H1873" s="12" t="s">
        <v>11</v>
      </c>
      <c r="I1873" s="14">
        <v>180</v>
      </c>
      <c r="J1873" t="s">
        <v>939</v>
      </c>
      <c r="L1873" s="91" t="str">
        <f t="shared" si="131"/>
        <v>04</v>
      </c>
    </row>
    <row r="1874" spans="1:16" customFormat="1" ht="12.75" customHeight="1" x14ac:dyDescent="0.2">
      <c r="A1874" s="24" t="str">
        <f t="shared" si="132"/>
        <v>17-</v>
      </c>
      <c r="C1874" s="14">
        <v>1</v>
      </c>
      <c r="D1874" s="71" t="str">
        <f>IF(C1874=1,K!$D$1,IF(C1874=2,K!$D$2,IF(C1874=3,K!$D$3,IF(C1874=4,K!$D$4,IF(C1874=5,K!$D$5,IF(C1874=6,K!$D$6,IF(C1874=7,K!$D$7,IF(C1874=8,K!$D$8))))))))</f>
        <v>Maaparandus</v>
      </c>
      <c r="E1874" s="12" t="s">
        <v>331</v>
      </c>
      <c r="F1874" s="18" t="str">
        <f>LOOKUP(E1874,K!$A$1:$B$19)</f>
        <v xml:space="preserve">Vara vald </v>
      </c>
      <c r="G1874" s="16" t="str">
        <f t="shared" si="133"/>
        <v>PP-265</v>
      </c>
      <c r="H1874" s="12" t="s">
        <v>11</v>
      </c>
      <c r="I1874" s="14">
        <v>265</v>
      </c>
      <c r="J1874" t="s">
        <v>941</v>
      </c>
      <c r="L1874" s="91" t="str">
        <f t="shared" si="131"/>
        <v>17</v>
      </c>
    </row>
    <row r="1875" spans="1:16" customFormat="1" ht="12.75" customHeight="1" x14ac:dyDescent="0.2">
      <c r="A1875" s="24" t="str">
        <f t="shared" si="132"/>
        <v>17-</v>
      </c>
      <c r="C1875" s="14">
        <v>2</v>
      </c>
      <c r="D1875" s="71" t="str">
        <f>IF(C1875=1,K!$D$1,IF(C1875=2,K!$D$2,IF(C1875=3,K!$D$3,IF(C1875=4,K!$D$4,IF(C1875=5,K!$D$5,IF(C1875=6,K!$D$6,IF(C1875=7,K!$D$7,IF(C1875=8,K!$D$8))))))))</f>
        <v xml:space="preserve">Maaparanduse rek </v>
      </c>
      <c r="E1875" s="12" t="s">
        <v>331</v>
      </c>
      <c r="F1875" s="18" t="str">
        <f>LOOKUP(E1875,K!$A$1:$B$19)</f>
        <v xml:space="preserve">Vara vald </v>
      </c>
      <c r="G1875" s="16" t="str">
        <f t="shared" si="133"/>
        <v>PP-234</v>
      </c>
      <c r="H1875" s="12" t="s">
        <v>11</v>
      </c>
      <c r="I1875" s="14">
        <v>234</v>
      </c>
      <c r="J1875" t="s">
        <v>942</v>
      </c>
      <c r="L1875" s="91" t="str">
        <f t="shared" si="131"/>
        <v>17</v>
      </c>
    </row>
    <row r="1876" spans="1:16" customFormat="1" ht="12.75" customHeight="1" x14ac:dyDescent="0.2">
      <c r="A1876" s="24" t="str">
        <f t="shared" si="132"/>
        <v>17-</v>
      </c>
      <c r="C1876" s="14">
        <v>2</v>
      </c>
      <c r="D1876" s="71" t="str">
        <f>IF(C1876=1,K!$D$1,IF(C1876=2,K!$D$2,IF(C1876=3,K!$D$3,IF(C1876=4,K!$D$4,IF(C1876=5,K!$D$5,IF(C1876=6,K!$D$6,IF(C1876=7,K!$D$7,IF(C1876=8,K!$D$8))))))))</f>
        <v xml:space="preserve">Maaparanduse rek </v>
      </c>
      <c r="E1876" s="12" t="s">
        <v>331</v>
      </c>
      <c r="F1876" s="18" t="str">
        <f>LOOKUP(E1876,K!$A$1:$B$19)</f>
        <v xml:space="preserve">Vara vald </v>
      </c>
      <c r="G1876" s="16" t="str">
        <f t="shared" si="133"/>
        <v>PP-234a</v>
      </c>
      <c r="H1876" s="12" t="s">
        <v>11</v>
      </c>
      <c r="I1876" s="14" t="s">
        <v>38</v>
      </c>
      <c r="J1876" t="s">
        <v>943</v>
      </c>
      <c r="L1876" s="91" t="str">
        <f t="shared" si="131"/>
        <v>17</v>
      </c>
    </row>
    <row r="1877" spans="1:16" customFormat="1" ht="12.75" customHeight="1" x14ac:dyDescent="0.2">
      <c r="A1877" s="24" t="str">
        <f t="shared" si="132"/>
        <v>05-</v>
      </c>
      <c r="C1877" s="14">
        <v>5</v>
      </c>
      <c r="D1877" s="71" t="str">
        <f>IF(C1877=1,K!$D$1,IF(C1877=2,K!$D$2,IF(C1877=3,K!$D$3,IF(C1877=4,K!$D$4,IF(C1877=5,K!$D$5,IF(C1877=6,K!$D$6,IF(C1877=7,K!$D$7,IF(C1877=8,K!$D$8))))))))</f>
        <v>Muud maap.ehit.projektid</v>
      </c>
      <c r="E1877" s="12" t="s">
        <v>319</v>
      </c>
      <c r="F1877" s="18" t="str">
        <f>LOOKUP(E1877,K!$A$1:$B$19)</f>
        <v xml:space="preserve">Laeva vald </v>
      </c>
      <c r="G1877" s="16" t="str">
        <f t="shared" si="133"/>
        <v>PP-235</v>
      </c>
      <c r="H1877" s="12" t="s">
        <v>11</v>
      </c>
      <c r="I1877" s="14">
        <v>235</v>
      </c>
      <c r="J1877" s="1" t="s">
        <v>944</v>
      </c>
      <c r="K1877" s="1"/>
      <c r="L1877" s="91" t="str">
        <f t="shared" si="131"/>
        <v>05</v>
      </c>
    </row>
    <row r="1878" spans="1:16" customFormat="1" ht="25.5" customHeight="1" x14ac:dyDescent="0.2">
      <c r="A1878" s="24" t="str">
        <f t="shared" si="132"/>
        <v>04-</v>
      </c>
      <c r="C1878" s="14">
        <v>1</v>
      </c>
      <c r="D1878" s="71" t="str">
        <f>IF(C1878=1,K!$D$1,IF(C1878=2,K!$D$2,IF(C1878=3,K!$D$3,IF(C1878=4,K!$D$4,IF(C1878=5,K!$D$5,IF(C1878=6,K!$D$6,IF(C1878=7,K!$D$7,IF(C1878=8,K!$D$8))))))))</f>
        <v>Maaparandus</v>
      </c>
      <c r="E1878" s="12" t="s">
        <v>318</v>
      </c>
      <c r="F1878" s="18" t="str">
        <f>LOOKUP(E1878,K!$A$1:$B$19)</f>
        <v>Konguta vald</v>
      </c>
      <c r="G1878" s="16" t="str">
        <f t="shared" si="133"/>
        <v>PP-255</v>
      </c>
      <c r="H1878" s="12" t="s">
        <v>11</v>
      </c>
      <c r="I1878" s="14">
        <v>255</v>
      </c>
      <c r="J1878" t="s">
        <v>945</v>
      </c>
      <c r="L1878" s="91" t="str">
        <f t="shared" si="131"/>
        <v>04</v>
      </c>
    </row>
    <row r="1879" spans="1:16" customFormat="1" ht="12.75" customHeight="1" x14ac:dyDescent="0.2">
      <c r="A1879" s="24" t="str">
        <f t="shared" si="132"/>
        <v>13-</v>
      </c>
      <c r="C1879" s="14">
        <v>3</v>
      </c>
      <c r="D1879" s="71" t="str">
        <f>IF(C1879=1,K!$D$1,IF(C1879=2,K!$D$2,IF(C1879=3,K!$D$3,IF(C1879=4,K!$D$4,IF(C1879=5,K!$D$5,IF(C1879=6,K!$D$6,IF(C1879=7,K!$D$7,IF(C1879=8,K!$D$8))))))))</f>
        <v>Vihmutus</v>
      </c>
      <c r="E1879" s="12" t="s">
        <v>327</v>
      </c>
      <c r="F1879" s="18" t="str">
        <f>LOOKUP(E1879,K!$A$1:$B$19)</f>
        <v>Rannu vald</v>
      </c>
      <c r="G1879" s="16" t="str">
        <f t="shared" si="133"/>
        <v>PP-416</v>
      </c>
      <c r="H1879" s="12" t="s">
        <v>11</v>
      </c>
      <c r="I1879" s="14">
        <v>416</v>
      </c>
      <c r="J1879" t="s">
        <v>947</v>
      </c>
      <c r="L1879" s="91" t="str">
        <f t="shared" si="131"/>
        <v>13</v>
      </c>
    </row>
    <row r="1880" spans="1:16" customFormat="1" ht="12.75" customHeight="1" x14ac:dyDescent="0.2">
      <c r="A1880" s="24" t="str">
        <f t="shared" si="132"/>
        <v>13-</v>
      </c>
      <c r="C1880" s="14">
        <v>1</v>
      </c>
      <c r="D1880" s="71" t="str">
        <f>IF(C1880=1,K!$D$1,IF(C1880=2,K!$D$2,IF(C1880=3,K!$D$3,IF(C1880=4,K!$D$4,IF(C1880=5,K!$D$5,IF(C1880=6,K!$D$6,IF(C1880=7,K!$D$7,IF(C1880=8,K!$D$8))))))))</f>
        <v>Maaparandus</v>
      </c>
      <c r="E1880" s="12" t="s">
        <v>327</v>
      </c>
      <c r="F1880" s="18" t="str">
        <f>LOOKUP(E1880,K!$A$1:$B$19)</f>
        <v>Rannu vald</v>
      </c>
      <c r="G1880" s="16" t="str">
        <f t="shared" si="133"/>
        <v>PP-515</v>
      </c>
      <c r="H1880" s="12" t="s">
        <v>11</v>
      </c>
      <c r="I1880" s="14">
        <v>515</v>
      </c>
      <c r="J1880" t="s">
        <v>948</v>
      </c>
      <c r="L1880" s="91" t="str">
        <f t="shared" si="131"/>
        <v>13</v>
      </c>
    </row>
    <row r="1881" spans="1:16" customFormat="1" ht="12.75" customHeight="1" x14ac:dyDescent="0.2">
      <c r="A1881" s="24" t="str">
        <f t="shared" si="132"/>
        <v>05-</v>
      </c>
      <c r="C1881" s="14">
        <v>1</v>
      </c>
      <c r="D1881" s="71" t="str">
        <f>IF(C1881=1,K!$D$1,IF(C1881=2,K!$D$2,IF(C1881=3,K!$D$3,IF(C1881=4,K!$D$4,IF(C1881=5,K!$D$5,IF(C1881=6,K!$D$6,IF(C1881=7,K!$D$7,IF(C1881=8,K!$D$8))))))))</f>
        <v>Maaparandus</v>
      </c>
      <c r="E1881" s="12" t="s">
        <v>319</v>
      </c>
      <c r="F1881" s="18" t="str">
        <f>LOOKUP(E1881,K!$A$1:$B$19)</f>
        <v xml:space="preserve">Laeva vald </v>
      </c>
      <c r="G1881" s="16" t="str">
        <f t="shared" si="133"/>
        <v>PP-526</v>
      </c>
      <c r="H1881" s="12" t="s">
        <v>11</v>
      </c>
      <c r="I1881" s="14">
        <v>526</v>
      </c>
      <c r="J1881" t="s">
        <v>949</v>
      </c>
      <c r="L1881" s="91" t="str">
        <f t="shared" si="131"/>
        <v>05</v>
      </c>
    </row>
    <row r="1882" spans="1:16" customFormat="1" ht="25.5" customHeight="1" x14ac:dyDescent="0.2">
      <c r="A1882" s="24" t="str">
        <f t="shared" si="132"/>
        <v>04-</v>
      </c>
      <c r="C1882" s="14">
        <v>3</v>
      </c>
      <c r="D1882" s="71" t="str">
        <f>IF(C1882=1,K!$D$1,IF(C1882=2,K!$D$2,IF(C1882=3,K!$D$3,IF(C1882=4,K!$D$4,IF(C1882=5,K!$D$5,IF(C1882=6,K!$D$6,IF(C1882=7,K!$D$7,IF(C1882=8,K!$D$8))))))))</f>
        <v>Vihmutus</v>
      </c>
      <c r="E1882" s="12" t="s">
        <v>318</v>
      </c>
      <c r="F1882" s="18" t="str">
        <f>LOOKUP(E1882,K!$A$1:$B$19)</f>
        <v>Konguta vald</v>
      </c>
      <c r="G1882" s="16" t="str">
        <f t="shared" si="133"/>
        <v>PP-565</v>
      </c>
      <c r="H1882" s="12" t="s">
        <v>11</v>
      </c>
      <c r="I1882" s="14">
        <v>565</v>
      </c>
      <c r="J1882" t="s">
        <v>950</v>
      </c>
      <c r="L1882" s="91" t="str">
        <f t="shared" si="131"/>
        <v>04</v>
      </c>
    </row>
    <row r="1883" spans="1:16" customFormat="1" ht="25.5" customHeight="1" x14ac:dyDescent="0.2">
      <c r="A1883" s="24" t="str">
        <f t="shared" si="132"/>
        <v>06-</v>
      </c>
      <c r="C1883" s="14">
        <v>5</v>
      </c>
      <c r="D1883" s="71" t="str">
        <f>IF(C1883=1,K!$D$1,IF(C1883=2,K!$D$2,IF(C1883=3,K!$D$3,IF(C1883=4,K!$D$4,IF(C1883=5,K!$D$5,IF(C1883=6,K!$D$6,IF(C1883=7,K!$D$7,IF(C1883=8,K!$D$8))))))))</f>
        <v>Muud maap.ehit.projektid</v>
      </c>
      <c r="E1883" s="12" t="s">
        <v>320</v>
      </c>
      <c r="F1883" s="18" t="str">
        <f>LOOKUP(E1883,K!$A$1:$B$19)</f>
        <v>Luunja vald</v>
      </c>
      <c r="G1883" s="16" t="str">
        <f t="shared" si="133"/>
        <v>PP-579</v>
      </c>
      <c r="H1883" s="12" t="s">
        <v>11</v>
      </c>
      <c r="I1883" s="14">
        <v>579</v>
      </c>
      <c r="J1883" s="1" t="s">
        <v>951</v>
      </c>
      <c r="K1883" s="1"/>
      <c r="L1883" s="91" t="str">
        <f t="shared" si="131"/>
        <v>06</v>
      </c>
    </row>
    <row r="1884" spans="1:16" customFormat="1" ht="12.75" customHeight="1" x14ac:dyDescent="0.2">
      <c r="A1884" s="24" t="str">
        <f t="shared" si="132"/>
        <v>06-</v>
      </c>
      <c r="C1884" s="14">
        <v>5</v>
      </c>
      <c r="D1884" s="71" t="str">
        <f>IF(C1884=1,K!$D$1,IF(C1884=2,K!$D$2,IF(C1884=3,K!$D$3,IF(C1884=4,K!$D$4,IF(C1884=5,K!$D$5,IF(C1884=6,K!$D$6,IF(C1884=7,K!$D$7,IF(C1884=8,K!$D$8))))))))</f>
        <v>Muud maap.ehit.projektid</v>
      </c>
      <c r="E1884" s="12" t="s">
        <v>320</v>
      </c>
      <c r="F1884" s="18" t="str">
        <f>LOOKUP(E1884,K!$A$1:$B$19)</f>
        <v>Luunja vald</v>
      </c>
      <c r="G1884" s="16" t="str">
        <f t="shared" si="133"/>
        <v>PP-597</v>
      </c>
      <c r="H1884" s="12" t="s">
        <v>11</v>
      </c>
      <c r="I1884" s="14">
        <v>597</v>
      </c>
      <c r="J1884" s="1" t="s">
        <v>952</v>
      </c>
      <c r="K1884" s="1"/>
      <c r="L1884" s="91" t="str">
        <f t="shared" si="131"/>
        <v>06</v>
      </c>
      <c r="P1884" t="s">
        <v>2694</v>
      </c>
    </row>
    <row r="1885" spans="1:16" customFormat="1" ht="12.75" customHeight="1" x14ac:dyDescent="0.2">
      <c r="A1885" s="24" t="str">
        <f t="shared" si="132"/>
        <v>06-</v>
      </c>
      <c r="C1885" s="14">
        <v>5</v>
      </c>
      <c r="D1885" s="71" t="str">
        <f>IF(C1885=1,K!$D$1,IF(C1885=2,K!$D$2,IF(C1885=3,K!$D$3,IF(C1885=4,K!$D$4,IF(C1885=5,K!$D$5,IF(C1885=6,K!$D$6,IF(C1885=7,K!$D$7,IF(C1885=8,K!$D$8))))))))</f>
        <v>Muud maap.ehit.projektid</v>
      </c>
      <c r="E1885" s="12" t="s">
        <v>320</v>
      </c>
      <c r="F1885" s="18" t="str">
        <f>LOOKUP(E1885,K!$A$1:$B$19)</f>
        <v>Luunja vald</v>
      </c>
      <c r="G1885" s="16" t="str">
        <f t="shared" si="133"/>
        <v>PP-598</v>
      </c>
      <c r="H1885" s="12" t="s">
        <v>11</v>
      </c>
      <c r="I1885" s="14">
        <v>598</v>
      </c>
      <c r="J1885" s="1" t="s">
        <v>953</v>
      </c>
      <c r="K1885" s="1"/>
      <c r="L1885" s="91" t="str">
        <f t="shared" si="131"/>
        <v>06</v>
      </c>
    </row>
    <row r="1886" spans="1:16" customFormat="1" ht="12.75" customHeight="1" x14ac:dyDescent="0.2">
      <c r="A1886" s="24" t="str">
        <f t="shared" si="132"/>
        <v>06-</v>
      </c>
      <c r="C1886" s="14">
        <v>5</v>
      </c>
      <c r="D1886" s="71" t="str">
        <f>IF(C1886=1,K!$D$1,IF(C1886=2,K!$D$2,IF(C1886=3,K!$D$3,IF(C1886=4,K!$D$4,IF(C1886=5,K!$D$5,IF(C1886=6,K!$D$6,IF(C1886=7,K!$D$7,IF(C1886=8,K!$D$8))))))))</f>
        <v>Muud maap.ehit.projektid</v>
      </c>
      <c r="E1886" s="12" t="s">
        <v>320</v>
      </c>
      <c r="F1886" s="18" t="str">
        <f>LOOKUP(E1886,K!$A$1:$B$19)</f>
        <v>Luunja vald</v>
      </c>
      <c r="G1886" s="16" t="str">
        <f t="shared" si="133"/>
        <v>PP-600</v>
      </c>
      <c r="H1886" s="12" t="s">
        <v>11</v>
      </c>
      <c r="I1886" s="14">
        <v>600</v>
      </c>
      <c r="J1886" s="1" t="s">
        <v>954</v>
      </c>
      <c r="K1886" s="1"/>
      <c r="L1886" s="91" t="str">
        <f t="shared" si="131"/>
        <v>06</v>
      </c>
    </row>
    <row r="1887" spans="1:16" customFormat="1" ht="25.5" customHeight="1" x14ac:dyDescent="0.2">
      <c r="A1887" s="24" t="str">
        <f t="shared" si="132"/>
        <v>06-</v>
      </c>
      <c r="C1887" s="14">
        <v>5</v>
      </c>
      <c r="D1887" s="71" t="str">
        <f>IF(C1887=1,K!$D$1,IF(C1887=2,K!$D$2,IF(C1887=3,K!$D$3,IF(C1887=4,K!$D$4,IF(C1887=5,K!$D$5,IF(C1887=6,K!$D$6,IF(C1887=7,K!$D$7,IF(C1887=8,K!$D$8))))))))</f>
        <v>Muud maap.ehit.projektid</v>
      </c>
      <c r="E1887" s="12" t="s">
        <v>320</v>
      </c>
      <c r="F1887" s="18" t="str">
        <f>LOOKUP(E1887,K!$A$1:$B$19)</f>
        <v>Luunja vald</v>
      </c>
      <c r="G1887" s="16" t="str">
        <f t="shared" si="133"/>
        <v>PP-599</v>
      </c>
      <c r="H1887" s="12" t="s">
        <v>11</v>
      </c>
      <c r="I1887" s="14">
        <v>599</v>
      </c>
      <c r="J1887" s="1" t="s">
        <v>955</v>
      </c>
      <c r="K1887" s="1"/>
      <c r="L1887" s="91" t="str">
        <f t="shared" ref="L1887:L1950" si="134">E1887</f>
        <v>06</v>
      </c>
      <c r="P1887" t="s">
        <v>2544</v>
      </c>
    </row>
    <row r="1888" spans="1:16" customFormat="1" ht="25.5" customHeight="1" x14ac:dyDescent="0.2">
      <c r="A1888" s="24" t="str">
        <f t="shared" si="132"/>
        <v>04-</v>
      </c>
      <c r="C1888" s="14">
        <v>3</v>
      </c>
      <c r="D1888" s="71" t="str">
        <f>IF(C1888=1,K!$D$1,IF(C1888=2,K!$D$2,IF(C1888=3,K!$D$3,IF(C1888=4,K!$D$4,IF(C1888=5,K!$D$5,IF(C1888=6,K!$D$6,IF(C1888=7,K!$D$7,IF(C1888=8,K!$D$8))))))))</f>
        <v>Vihmutus</v>
      </c>
      <c r="E1888" s="12" t="s">
        <v>318</v>
      </c>
      <c r="F1888" s="18" t="str">
        <f>LOOKUP(E1888,K!$A$1:$B$19)</f>
        <v>Konguta vald</v>
      </c>
      <c r="G1888" s="16" t="str">
        <f t="shared" si="133"/>
        <v>PP-601</v>
      </c>
      <c r="H1888" s="12" t="s">
        <v>11</v>
      </c>
      <c r="I1888" s="14">
        <v>601</v>
      </c>
      <c r="J1888" t="s">
        <v>956</v>
      </c>
      <c r="L1888" s="91" t="str">
        <f t="shared" si="134"/>
        <v>04</v>
      </c>
    </row>
    <row r="1889" spans="1:16" customFormat="1" ht="12.75" customHeight="1" x14ac:dyDescent="0.2">
      <c r="A1889" s="24" t="str">
        <f t="shared" si="132"/>
        <v>04-</v>
      </c>
      <c r="C1889" s="14">
        <v>3</v>
      </c>
      <c r="D1889" s="71" t="str">
        <f>IF(C1889=1,K!$D$1,IF(C1889=2,K!$D$2,IF(C1889=3,K!$D$3,IF(C1889=4,K!$D$4,IF(C1889=5,K!$D$5,IF(C1889=6,K!$D$6,IF(C1889=7,K!$D$7,IF(C1889=8,K!$D$8))))))))</f>
        <v>Vihmutus</v>
      </c>
      <c r="E1889" s="12" t="s">
        <v>318</v>
      </c>
      <c r="F1889" s="18" t="str">
        <f>LOOKUP(E1889,K!$A$1:$B$19)</f>
        <v>Konguta vald</v>
      </c>
      <c r="G1889" s="16" t="str">
        <f t="shared" si="133"/>
        <v>PP-601A</v>
      </c>
      <c r="H1889" s="12" t="s">
        <v>11</v>
      </c>
      <c r="I1889" s="14" t="s">
        <v>39</v>
      </c>
      <c r="J1889" t="s">
        <v>957</v>
      </c>
      <c r="L1889" s="91" t="str">
        <f t="shared" si="134"/>
        <v>04</v>
      </c>
    </row>
    <row r="1890" spans="1:16" customFormat="1" ht="25.5" customHeight="1" x14ac:dyDescent="0.2">
      <c r="A1890" s="24" t="str">
        <f t="shared" si="132"/>
        <v>05-</v>
      </c>
      <c r="C1890" s="14">
        <v>1</v>
      </c>
      <c r="D1890" s="71" t="str">
        <f>IF(C1890=1,K!$D$1,IF(C1890=2,K!$D$2,IF(C1890=3,K!$D$3,IF(C1890=4,K!$D$4,IF(C1890=5,K!$D$5,IF(C1890=6,K!$D$6,IF(C1890=7,K!$D$7,IF(C1890=8,K!$D$8))))))))</f>
        <v>Maaparandus</v>
      </c>
      <c r="E1890" s="12" t="s">
        <v>319</v>
      </c>
      <c r="F1890" s="18" t="str">
        <f>LOOKUP(E1890,K!$A$1:$B$19)</f>
        <v xml:space="preserve">Laeva vald </v>
      </c>
      <c r="G1890" s="16" t="str">
        <f t="shared" si="133"/>
        <v>PP-711</v>
      </c>
      <c r="H1890" s="12" t="s">
        <v>11</v>
      </c>
      <c r="I1890" s="14">
        <v>711</v>
      </c>
      <c r="J1890" t="s">
        <v>381</v>
      </c>
      <c r="L1890" s="91" t="str">
        <f t="shared" si="134"/>
        <v>05</v>
      </c>
    </row>
    <row r="1891" spans="1:16" customFormat="1" ht="25.5" customHeight="1" x14ac:dyDescent="0.2">
      <c r="A1891" s="24" t="str">
        <f t="shared" si="132"/>
        <v>06-</v>
      </c>
      <c r="C1891" s="14">
        <v>3</v>
      </c>
      <c r="D1891" s="71" t="str">
        <f>IF(C1891=1,K!$D$1,IF(C1891=2,K!$D$2,IF(C1891=3,K!$D$3,IF(C1891=4,K!$D$4,IF(C1891=5,K!$D$5,IF(C1891=6,K!$D$6,IF(C1891=7,K!$D$7,IF(C1891=8,K!$D$8))))))))</f>
        <v>Vihmutus</v>
      </c>
      <c r="E1891" s="12" t="s">
        <v>320</v>
      </c>
      <c r="F1891" s="18" t="str">
        <f>LOOKUP(E1891,K!$A$1:$B$19)</f>
        <v>Luunja vald</v>
      </c>
      <c r="G1891" s="16" t="str">
        <f t="shared" si="133"/>
        <v>PP-729</v>
      </c>
      <c r="H1891" s="12" t="s">
        <v>11</v>
      </c>
      <c r="I1891" s="14">
        <v>729</v>
      </c>
      <c r="J1891" t="s">
        <v>382</v>
      </c>
      <c r="L1891" s="91" t="str">
        <f t="shared" si="134"/>
        <v>06</v>
      </c>
    </row>
    <row r="1892" spans="1:16" customFormat="1" ht="12.75" customHeight="1" x14ac:dyDescent="0.2">
      <c r="A1892" s="24" t="str">
        <f t="shared" si="132"/>
        <v>06-</v>
      </c>
      <c r="C1892" s="14">
        <v>3</v>
      </c>
      <c r="D1892" s="71" t="str">
        <f>IF(C1892=1,K!$D$1,IF(C1892=2,K!$D$2,IF(C1892=3,K!$D$3,IF(C1892=4,K!$D$4,IF(C1892=5,K!$D$5,IF(C1892=6,K!$D$6,IF(C1892=7,K!$D$7,IF(C1892=8,K!$D$8))))))))</f>
        <v>Vihmutus</v>
      </c>
      <c r="E1892" s="12" t="s">
        <v>320</v>
      </c>
      <c r="F1892" s="18" t="str">
        <f>LOOKUP(E1892,K!$A$1:$B$19)</f>
        <v>Luunja vald</v>
      </c>
      <c r="G1892" s="16" t="str">
        <f t="shared" si="133"/>
        <v>PP-730</v>
      </c>
      <c r="H1892" s="12" t="s">
        <v>11</v>
      </c>
      <c r="I1892" s="14">
        <v>730</v>
      </c>
      <c r="J1892" s="1" t="s">
        <v>383</v>
      </c>
      <c r="K1892" s="1"/>
      <c r="L1892" s="91" t="str">
        <f t="shared" si="134"/>
        <v>06</v>
      </c>
      <c r="P1892" t="s">
        <v>2671</v>
      </c>
    </row>
    <row r="1893" spans="1:16" customFormat="1" ht="12.75" customHeight="1" x14ac:dyDescent="0.2">
      <c r="A1893" s="24" t="str">
        <f t="shared" si="132"/>
        <v>06-</v>
      </c>
      <c r="C1893" s="14">
        <v>3</v>
      </c>
      <c r="D1893" s="71" t="str">
        <f>IF(C1893=1,K!$D$1,IF(C1893=2,K!$D$2,IF(C1893=3,K!$D$3,IF(C1893=4,K!$D$4,IF(C1893=5,K!$D$5,IF(C1893=6,K!$D$6,IF(C1893=7,K!$D$7,IF(C1893=8,K!$D$8))))))))</f>
        <v>Vihmutus</v>
      </c>
      <c r="E1893" s="12" t="s">
        <v>320</v>
      </c>
      <c r="F1893" s="18" t="str">
        <f>LOOKUP(E1893,K!$A$1:$B$19)</f>
        <v>Luunja vald</v>
      </c>
      <c r="G1893" s="16" t="str">
        <f t="shared" si="133"/>
        <v>PP-837</v>
      </c>
      <c r="H1893" s="12" t="s">
        <v>11</v>
      </c>
      <c r="I1893" s="14">
        <v>837</v>
      </c>
      <c r="J1893" s="1" t="s">
        <v>384</v>
      </c>
      <c r="K1893" s="1"/>
      <c r="L1893" s="91" t="str">
        <f t="shared" si="134"/>
        <v>06</v>
      </c>
    </row>
    <row r="1894" spans="1:16" customFormat="1" ht="12.75" customHeight="1" x14ac:dyDescent="0.2">
      <c r="A1894" s="24" t="str">
        <f t="shared" si="132"/>
        <v>06-</v>
      </c>
      <c r="C1894" s="14">
        <v>3</v>
      </c>
      <c r="D1894" s="71" t="str">
        <f>IF(C1894=1,K!$D$1,IF(C1894=2,K!$D$2,IF(C1894=3,K!$D$3,IF(C1894=4,K!$D$4,IF(C1894=5,K!$D$5,IF(C1894=6,K!$D$6,IF(C1894=7,K!$D$7,IF(C1894=8,K!$D$8))))))))</f>
        <v>Vihmutus</v>
      </c>
      <c r="E1894" s="12" t="s">
        <v>320</v>
      </c>
      <c r="F1894" s="18" t="str">
        <f>LOOKUP(E1894,K!$A$1:$B$19)</f>
        <v>Luunja vald</v>
      </c>
      <c r="G1894" s="16" t="str">
        <f t="shared" si="133"/>
        <v>PP-838</v>
      </c>
      <c r="H1894" s="12" t="s">
        <v>11</v>
      </c>
      <c r="I1894" s="14">
        <v>838</v>
      </c>
      <c r="J1894" s="1" t="s">
        <v>385</v>
      </c>
      <c r="K1894" s="1"/>
      <c r="L1894" s="91" t="str">
        <f t="shared" si="134"/>
        <v>06</v>
      </c>
    </row>
    <row r="1895" spans="1:16" customFormat="1" ht="12.75" customHeight="1" x14ac:dyDescent="0.2">
      <c r="A1895" s="24" t="str">
        <f t="shared" si="132"/>
        <v>06-</v>
      </c>
      <c r="C1895" s="14">
        <v>3</v>
      </c>
      <c r="D1895" s="71" t="str">
        <f>IF(C1895=1,K!$D$1,IF(C1895=2,K!$D$2,IF(C1895=3,K!$D$3,IF(C1895=4,K!$D$4,IF(C1895=5,K!$D$5,IF(C1895=6,K!$D$6,IF(C1895=7,K!$D$7,IF(C1895=8,K!$D$8))))))))</f>
        <v>Vihmutus</v>
      </c>
      <c r="E1895" s="12" t="s">
        <v>320</v>
      </c>
      <c r="F1895" s="18" t="str">
        <f>LOOKUP(E1895,K!$A$1:$B$19)</f>
        <v>Luunja vald</v>
      </c>
      <c r="G1895" s="16" t="str">
        <f t="shared" si="133"/>
        <v>PP-774B</v>
      </c>
      <c r="H1895" s="12" t="s">
        <v>11</v>
      </c>
      <c r="I1895" s="14" t="s">
        <v>40</v>
      </c>
      <c r="J1895" s="1" t="s">
        <v>386</v>
      </c>
      <c r="K1895" s="1"/>
      <c r="L1895" s="91" t="str">
        <f t="shared" si="134"/>
        <v>06</v>
      </c>
      <c r="P1895" t="s">
        <v>2719</v>
      </c>
    </row>
    <row r="1896" spans="1:16" customFormat="1" ht="12.75" customHeight="1" x14ac:dyDescent="0.2">
      <c r="A1896" s="24" t="str">
        <f t="shared" si="132"/>
        <v>06-</v>
      </c>
      <c r="C1896" s="14">
        <v>3</v>
      </c>
      <c r="D1896" s="71" t="str">
        <f>IF(C1896=1,K!$D$1,IF(C1896=2,K!$D$2,IF(C1896=3,K!$D$3,IF(C1896=4,K!$D$4,IF(C1896=5,K!$D$5,IF(C1896=6,K!$D$6,IF(C1896=7,K!$D$7,IF(C1896=8,K!$D$8))))))))</f>
        <v>Vihmutus</v>
      </c>
      <c r="E1896" s="12" t="s">
        <v>320</v>
      </c>
      <c r="F1896" s="18" t="str">
        <f>LOOKUP(E1896,K!$A$1:$B$19)</f>
        <v>Luunja vald</v>
      </c>
      <c r="G1896" s="16" t="str">
        <f t="shared" si="133"/>
        <v>PP-774A</v>
      </c>
      <c r="H1896" s="12" t="s">
        <v>11</v>
      </c>
      <c r="I1896" s="14" t="s">
        <v>41</v>
      </c>
      <c r="J1896" s="1" t="s">
        <v>387</v>
      </c>
      <c r="K1896" s="1"/>
      <c r="L1896" s="91" t="str">
        <f t="shared" si="134"/>
        <v>06</v>
      </c>
      <c r="P1896" t="s">
        <v>2700</v>
      </c>
    </row>
    <row r="1897" spans="1:16" customFormat="1" ht="38.25" customHeight="1" x14ac:dyDescent="0.2">
      <c r="A1897" s="24" t="str">
        <f t="shared" si="132"/>
        <v>06-</v>
      </c>
      <c r="C1897" s="14">
        <v>3</v>
      </c>
      <c r="D1897" s="71" t="str">
        <f>IF(C1897=1,K!$D$1,IF(C1897=2,K!$D$2,IF(C1897=3,K!$D$3,IF(C1897=4,K!$D$4,IF(C1897=5,K!$D$5,IF(C1897=6,K!$D$6,IF(C1897=7,K!$D$7,IF(C1897=8,K!$D$8))))))))</f>
        <v>Vihmutus</v>
      </c>
      <c r="E1897" s="12" t="s">
        <v>320</v>
      </c>
      <c r="F1897" s="18" t="str">
        <f>LOOKUP(E1897,K!$A$1:$B$19)</f>
        <v>Luunja vald</v>
      </c>
      <c r="G1897" s="16" t="str">
        <f t="shared" si="133"/>
        <v>PP-897</v>
      </c>
      <c r="H1897" s="12" t="s">
        <v>11</v>
      </c>
      <c r="I1897" s="14">
        <v>897</v>
      </c>
      <c r="J1897" s="1" t="s">
        <v>388</v>
      </c>
      <c r="K1897" s="1"/>
      <c r="L1897" s="91" t="str">
        <f t="shared" si="134"/>
        <v>06</v>
      </c>
    </row>
    <row r="1898" spans="1:16" customFormat="1" ht="12.75" customHeight="1" x14ac:dyDescent="0.2">
      <c r="A1898" s="24" t="str">
        <f t="shared" si="132"/>
        <v>13-</v>
      </c>
      <c r="C1898" s="14">
        <v>1</v>
      </c>
      <c r="D1898" s="71" t="str">
        <f>IF(C1898=1,K!$D$1,IF(C1898=2,K!$D$2,IF(C1898=3,K!$D$3,IF(C1898=4,K!$D$4,IF(C1898=5,K!$D$5,IF(C1898=6,K!$D$6,IF(C1898=7,K!$D$7,IF(C1898=8,K!$D$8))))))))</f>
        <v>Maaparandus</v>
      </c>
      <c r="E1898" s="12" t="s">
        <v>327</v>
      </c>
      <c r="F1898" s="18" t="str">
        <f>LOOKUP(E1898,K!$A$1:$B$19)</f>
        <v>Rannu vald</v>
      </c>
      <c r="G1898" s="16" t="str">
        <f t="shared" si="133"/>
        <v>PP-732</v>
      </c>
      <c r="H1898" s="12" t="s">
        <v>11</v>
      </c>
      <c r="I1898" s="14">
        <v>732</v>
      </c>
      <c r="J1898" s="1" t="s">
        <v>389</v>
      </c>
      <c r="K1898" s="1"/>
      <c r="L1898" s="91" t="str">
        <f t="shared" si="134"/>
        <v>13</v>
      </c>
    </row>
    <row r="1899" spans="1:16" customFormat="1" ht="25.5" customHeight="1" x14ac:dyDescent="0.2">
      <c r="A1899" s="24" t="str">
        <f t="shared" si="132"/>
        <v>13-</v>
      </c>
      <c r="C1899" s="14">
        <v>1</v>
      </c>
      <c r="D1899" s="71" t="str">
        <f>IF(C1899=1,K!$D$1,IF(C1899=2,K!$D$2,IF(C1899=3,K!$D$3,IF(C1899=4,K!$D$4,IF(C1899=5,K!$D$5,IF(C1899=6,K!$D$6,IF(C1899=7,K!$D$7,IF(C1899=8,K!$D$8))))))))</f>
        <v>Maaparandus</v>
      </c>
      <c r="E1899" s="12" t="s">
        <v>327</v>
      </c>
      <c r="F1899" s="18" t="str">
        <f>LOOKUP(E1899,K!$A$1:$B$19)</f>
        <v>Rannu vald</v>
      </c>
      <c r="G1899" s="16" t="str">
        <f t="shared" si="133"/>
        <v>PP-763</v>
      </c>
      <c r="H1899" s="12" t="s">
        <v>11</v>
      </c>
      <c r="I1899" s="14">
        <v>763</v>
      </c>
      <c r="J1899" s="1" t="s">
        <v>390</v>
      </c>
      <c r="K1899" s="1"/>
      <c r="L1899" s="91" t="str">
        <f t="shared" si="134"/>
        <v>13</v>
      </c>
    </row>
    <row r="1900" spans="1:16" customFormat="1" ht="12.75" customHeight="1" x14ac:dyDescent="0.2">
      <c r="A1900" s="24" t="str">
        <f t="shared" si="132"/>
        <v>05-</v>
      </c>
      <c r="C1900" s="14">
        <v>1</v>
      </c>
      <c r="D1900" s="71" t="str">
        <f>IF(C1900=1,K!$D$1,IF(C1900=2,K!$D$2,IF(C1900=3,K!$D$3,IF(C1900=4,K!$D$4,IF(C1900=5,K!$D$5,IF(C1900=6,K!$D$6,IF(C1900=7,K!$D$7,IF(C1900=8,K!$D$8))))))))</f>
        <v>Maaparandus</v>
      </c>
      <c r="E1900" s="12" t="s">
        <v>319</v>
      </c>
      <c r="F1900" s="18" t="str">
        <f>LOOKUP(E1900,K!$A$1:$B$19)</f>
        <v xml:space="preserve">Laeva vald </v>
      </c>
      <c r="G1900" s="16" t="str">
        <f t="shared" si="133"/>
        <v>PP-783</v>
      </c>
      <c r="H1900" s="12" t="s">
        <v>11</v>
      </c>
      <c r="I1900" s="14">
        <v>783</v>
      </c>
      <c r="J1900" s="1" t="s">
        <v>391</v>
      </c>
      <c r="K1900" s="1"/>
      <c r="L1900" s="91" t="str">
        <f t="shared" si="134"/>
        <v>05</v>
      </c>
      <c r="P1900" t="s">
        <v>4642</v>
      </c>
    </row>
    <row r="1901" spans="1:16" customFormat="1" ht="25.5" customHeight="1" x14ac:dyDescent="0.2">
      <c r="A1901" s="24" t="str">
        <f t="shared" si="132"/>
        <v>06-</v>
      </c>
      <c r="C1901" s="14">
        <v>5</v>
      </c>
      <c r="D1901" s="71" t="str">
        <f>IF(C1901=1,K!$D$1,IF(C1901=2,K!$D$2,IF(C1901=3,K!$D$3,IF(C1901=4,K!$D$4,IF(C1901=5,K!$D$5,IF(C1901=6,K!$D$6,IF(C1901=7,K!$D$7,IF(C1901=8,K!$D$8))))))))</f>
        <v>Muud maap.ehit.projektid</v>
      </c>
      <c r="E1901" s="12" t="s">
        <v>320</v>
      </c>
      <c r="F1901" s="18" t="str">
        <f>LOOKUP(E1901,K!$A$1:$B$19)</f>
        <v>Luunja vald</v>
      </c>
      <c r="G1901" s="16" t="str">
        <f t="shared" si="133"/>
        <v>PP-810</v>
      </c>
      <c r="H1901" s="12" t="s">
        <v>11</v>
      </c>
      <c r="I1901" s="14">
        <v>810</v>
      </c>
      <c r="J1901" s="1" t="s">
        <v>392</v>
      </c>
      <c r="K1901" s="1"/>
      <c r="L1901" s="91" t="str">
        <f t="shared" si="134"/>
        <v>06</v>
      </c>
    </row>
    <row r="1902" spans="1:16" customFormat="1" ht="12.75" customHeight="1" x14ac:dyDescent="0.2">
      <c r="A1902" s="24" t="str">
        <f t="shared" si="132"/>
        <v>13-</v>
      </c>
      <c r="C1902" s="14">
        <v>4</v>
      </c>
      <c r="D1902" s="71" t="str">
        <f>IF(C1902=1,K!$D$1,IF(C1902=2,K!$D$2,IF(C1902=3,K!$D$3,IF(C1902=4,K!$D$4,IF(C1902=5,K!$D$5,IF(C1902=6,K!$D$6,IF(C1902=7,K!$D$7,IF(C1902=8,K!$D$8))))))))</f>
        <v>Polder</v>
      </c>
      <c r="E1902" s="12" t="s">
        <v>327</v>
      </c>
      <c r="F1902" s="18" t="str">
        <f>LOOKUP(E1902,K!$A$1:$B$19)</f>
        <v>Rannu vald</v>
      </c>
      <c r="G1902" s="16" t="str">
        <f t="shared" si="133"/>
        <v>PP-805</v>
      </c>
      <c r="H1902" s="12" t="s">
        <v>11</v>
      </c>
      <c r="I1902" s="14">
        <v>805</v>
      </c>
      <c r="J1902" s="1" t="s">
        <v>393</v>
      </c>
      <c r="K1902" s="1" t="s">
        <v>7917</v>
      </c>
      <c r="L1902" s="91" t="str">
        <f t="shared" si="134"/>
        <v>13</v>
      </c>
    </row>
    <row r="1903" spans="1:16" customFormat="1" ht="12.75" customHeight="1" x14ac:dyDescent="0.2">
      <c r="A1903" s="24" t="str">
        <f t="shared" si="132"/>
        <v>13-</v>
      </c>
      <c r="C1903" s="14">
        <v>4</v>
      </c>
      <c r="D1903" s="71" t="str">
        <f>IF(C1903=1,K!$D$1,IF(C1903=2,K!$D$2,IF(C1903=3,K!$D$3,IF(C1903=4,K!$D$4,IF(C1903=5,K!$D$5,IF(C1903=6,K!$D$6,IF(C1903=7,K!$D$7,IF(C1903=8,K!$D$8))))))))</f>
        <v>Polder</v>
      </c>
      <c r="E1903" s="12" t="s">
        <v>327</v>
      </c>
      <c r="F1903" s="18" t="str">
        <f>LOOKUP(E1903,K!$A$1:$B$19)</f>
        <v>Rannu vald</v>
      </c>
      <c r="G1903" s="16" t="str">
        <f t="shared" si="133"/>
        <v>PP-806</v>
      </c>
      <c r="H1903" s="12" t="s">
        <v>11</v>
      </c>
      <c r="I1903" s="14">
        <v>806</v>
      </c>
      <c r="J1903" s="1" t="s">
        <v>394</v>
      </c>
      <c r="K1903" s="1" t="s">
        <v>7917</v>
      </c>
      <c r="L1903" s="91" t="str">
        <f t="shared" si="134"/>
        <v>13</v>
      </c>
      <c r="P1903" t="s">
        <v>2525</v>
      </c>
    </row>
    <row r="1904" spans="1:16" customFormat="1" ht="12.75" customHeight="1" x14ac:dyDescent="0.2">
      <c r="A1904" s="24" t="str">
        <f t="shared" si="132"/>
        <v>13-</v>
      </c>
      <c r="C1904" s="14">
        <v>4</v>
      </c>
      <c r="D1904" s="71" t="str">
        <f>IF(C1904=1,K!$D$1,IF(C1904=2,K!$D$2,IF(C1904=3,K!$D$3,IF(C1904=4,K!$D$4,IF(C1904=5,K!$D$5,IF(C1904=6,K!$D$6,IF(C1904=7,K!$D$7,IF(C1904=8,K!$D$8))))))))</f>
        <v>Polder</v>
      </c>
      <c r="E1904" s="12" t="s">
        <v>327</v>
      </c>
      <c r="F1904" s="18" t="str">
        <f>LOOKUP(E1904,K!$A$1:$B$19)</f>
        <v>Rannu vald</v>
      </c>
      <c r="G1904" s="16" t="str">
        <f t="shared" si="133"/>
        <v>PP-805B</v>
      </c>
      <c r="H1904" s="12" t="s">
        <v>11</v>
      </c>
      <c r="I1904" s="14" t="s">
        <v>42</v>
      </c>
      <c r="J1904" s="1" t="s">
        <v>395</v>
      </c>
      <c r="K1904" s="1" t="s">
        <v>7917</v>
      </c>
      <c r="L1904" s="91" t="str">
        <f t="shared" si="134"/>
        <v>13</v>
      </c>
    </row>
    <row r="1905" spans="1:17" customFormat="1" ht="12.75" customHeight="1" x14ac:dyDescent="0.2">
      <c r="A1905" s="24" t="str">
        <f t="shared" si="132"/>
        <v>13-</v>
      </c>
      <c r="C1905" s="14">
        <v>4</v>
      </c>
      <c r="D1905" s="71" t="str">
        <f>IF(C1905=1,K!$D$1,IF(C1905=2,K!$D$2,IF(C1905=3,K!$D$3,IF(C1905=4,K!$D$4,IF(C1905=5,K!$D$5,IF(C1905=6,K!$D$6,IF(C1905=7,K!$D$7,IF(C1905=8,K!$D$8))))))))</f>
        <v>Polder</v>
      </c>
      <c r="E1905" s="12" t="s">
        <v>327</v>
      </c>
      <c r="F1905" s="18" t="str">
        <f>LOOKUP(E1905,K!$A$1:$B$19)</f>
        <v>Rannu vald</v>
      </c>
      <c r="G1905" s="16" t="str">
        <f t="shared" si="133"/>
        <v>PP-805C</v>
      </c>
      <c r="H1905" s="12" t="s">
        <v>11</v>
      </c>
      <c r="I1905" s="14" t="s">
        <v>43</v>
      </c>
      <c r="J1905" s="1" t="s">
        <v>396</v>
      </c>
      <c r="K1905" s="1" t="s">
        <v>7917</v>
      </c>
      <c r="L1905" s="91" t="str">
        <f t="shared" si="134"/>
        <v>13</v>
      </c>
    </row>
    <row r="1906" spans="1:17" customFormat="1" ht="12.75" customHeight="1" x14ac:dyDescent="0.2">
      <c r="A1906" s="24" t="str">
        <f t="shared" si="132"/>
        <v>13-</v>
      </c>
      <c r="C1906" s="14">
        <v>4</v>
      </c>
      <c r="D1906" s="71" t="str">
        <f>IF(C1906=1,K!$D$1,IF(C1906=2,K!$D$2,IF(C1906=3,K!$D$3,IF(C1906=4,K!$D$4,IF(C1906=5,K!$D$5,IF(C1906=6,K!$D$6,IF(C1906=7,K!$D$7,IF(C1906=8,K!$D$8))))))))</f>
        <v>Polder</v>
      </c>
      <c r="E1906" s="12" t="s">
        <v>327</v>
      </c>
      <c r="F1906" s="18" t="str">
        <f>LOOKUP(E1906,K!$A$1:$B$19)</f>
        <v>Rannu vald</v>
      </c>
      <c r="G1906" s="16" t="str">
        <f t="shared" si="133"/>
        <v>PP-805E</v>
      </c>
      <c r="H1906" s="12" t="s">
        <v>11</v>
      </c>
      <c r="I1906" s="14" t="s">
        <v>44</v>
      </c>
      <c r="J1906" s="1" t="s">
        <v>397</v>
      </c>
      <c r="K1906" s="1" t="s">
        <v>7917</v>
      </c>
      <c r="L1906" s="91" t="str">
        <f t="shared" si="134"/>
        <v>13</v>
      </c>
    </row>
    <row r="1907" spans="1:17" customFormat="1" ht="12.75" customHeight="1" x14ac:dyDescent="0.2">
      <c r="A1907" s="24" t="str">
        <f t="shared" si="132"/>
        <v>13-</v>
      </c>
      <c r="C1907" s="14">
        <v>4</v>
      </c>
      <c r="D1907" s="71" t="str">
        <f>IF(C1907=1,K!$D$1,IF(C1907=2,K!$D$2,IF(C1907=3,K!$D$3,IF(C1907=4,K!$D$4,IF(C1907=5,K!$D$5,IF(C1907=6,K!$D$6,IF(C1907=7,K!$D$7,IF(C1907=8,K!$D$8))))))))</f>
        <v>Polder</v>
      </c>
      <c r="E1907" s="12" t="s">
        <v>327</v>
      </c>
      <c r="F1907" s="18" t="str">
        <f>LOOKUP(E1907,K!$A$1:$B$19)</f>
        <v>Rannu vald</v>
      </c>
      <c r="G1907" s="16" t="str">
        <f t="shared" si="133"/>
        <v>PP-805A</v>
      </c>
      <c r="H1907" s="12" t="s">
        <v>11</v>
      </c>
      <c r="I1907" s="14" t="s">
        <v>45</v>
      </c>
      <c r="J1907" s="1" t="s">
        <v>398</v>
      </c>
      <c r="K1907" s="1" t="s">
        <v>7917</v>
      </c>
      <c r="L1907" s="91" t="str">
        <f t="shared" si="134"/>
        <v>13</v>
      </c>
    </row>
    <row r="1908" spans="1:17" customFormat="1" ht="12.75" customHeight="1" x14ac:dyDescent="0.2">
      <c r="A1908" s="24" t="str">
        <f t="shared" si="132"/>
        <v>13-</v>
      </c>
      <c r="C1908" s="14">
        <v>4</v>
      </c>
      <c r="D1908" s="71" t="str">
        <f>IF(C1908=1,K!$D$1,IF(C1908=2,K!$D$2,IF(C1908=3,K!$D$3,IF(C1908=4,K!$D$4,IF(C1908=5,K!$D$5,IF(C1908=6,K!$D$6,IF(C1908=7,K!$D$7,IF(C1908=8,K!$D$8))))))))</f>
        <v>Polder</v>
      </c>
      <c r="E1908" s="12" t="s">
        <v>327</v>
      </c>
      <c r="F1908" s="18" t="str">
        <f>LOOKUP(E1908,K!$A$1:$B$19)</f>
        <v>Rannu vald</v>
      </c>
      <c r="G1908" s="16" t="str">
        <f t="shared" si="133"/>
        <v>PP-805G</v>
      </c>
      <c r="H1908" s="12" t="s">
        <v>11</v>
      </c>
      <c r="I1908" s="14" t="s">
        <v>46</v>
      </c>
      <c r="J1908" s="1" t="s">
        <v>399</v>
      </c>
      <c r="K1908" s="1" t="s">
        <v>7917</v>
      </c>
      <c r="L1908" s="91" t="str">
        <f t="shared" si="134"/>
        <v>13</v>
      </c>
    </row>
    <row r="1909" spans="1:17" customFormat="1" ht="12.75" customHeight="1" x14ac:dyDescent="0.2">
      <c r="A1909" s="24" t="str">
        <f t="shared" si="132"/>
        <v>13-</v>
      </c>
      <c r="C1909" s="14">
        <v>4</v>
      </c>
      <c r="D1909" s="71" t="str">
        <f>IF(C1909=1,K!$D$1,IF(C1909=2,K!$D$2,IF(C1909=3,K!$D$3,IF(C1909=4,K!$D$4,IF(C1909=5,K!$D$5,IF(C1909=6,K!$D$6,IF(C1909=7,K!$D$7,IF(C1909=8,K!$D$8))))))))</f>
        <v>Polder</v>
      </c>
      <c r="E1909" s="12" t="s">
        <v>327</v>
      </c>
      <c r="F1909" s="18" t="str">
        <f>LOOKUP(E1909,K!$A$1:$B$19)</f>
        <v>Rannu vald</v>
      </c>
      <c r="G1909" s="16" t="str">
        <f t="shared" si="133"/>
        <v>PP-805B,G</v>
      </c>
      <c r="H1909" s="12" t="s">
        <v>11</v>
      </c>
      <c r="I1909" s="14" t="s">
        <v>47</v>
      </c>
      <c r="J1909" s="1" t="s">
        <v>400</v>
      </c>
      <c r="K1909" s="1" t="s">
        <v>7917</v>
      </c>
      <c r="L1909" s="91" t="str">
        <f t="shared" si="134"/>
        <v>13</v>
      </c>
      <c r="P1909" t="s">
        <v>2844</v>
      </c>
    </row>
    <row r="1910" spans="1:17" customFormat="1" ht="12.75" customHeight="1" x14ac:dyDescent="0.2">
      <c r="A1910" s="24" t="str">
        <f t="shared" si="132"/>
        <v>13-</v>
      </c>
      <c r="C1910" s="14">
        <v>4</v>
      </c>
      <c r="D1910" s="71" t="str">
        <f>IF(C1910=1,K!$D$1,IF(C1910=2,K!$D$2,IF(C1910=3,K!$D$3,IF(C1910=4,K!$D$4,IF(C1910=5,K!$D$5,IF(C1910=6,K!$D$6,IF(C1910=7,K!$D$7,IF(C1910=8,K!$D$8))))))))</f>
        <v>Polder</v>
      </c>
      <c r="E1910" s="12" t="s">
        <v>327</v>
      </c>
      <c r="F1910" s="18" t="str">
        <f>LOOKUP(E1910,K!$A$1:$B$19)</f>
        <v>Rannu vald</v>
      </c>
      <c r="G1910" s="16" t="str">
        <f t="shared" si="133"/>
        <v>PP-886</v>
      </c>
      <c r="H1910" s="12" t="s">
        <v>11</v>
      </c>
      <c r="I1910" s="14">
        <v>886</v>
      </c>
      <c r="J1910" s="1" t="s">
        <v>1314</v>
      </c>
      <c r="K1910" s="1" t="s">
        <v>7917</v>
      </c>
      <c r="L1910" s="91" t="str">
        <f t="shared" si="134"/>
        <v>13</v>
      </c>
    </row>
    <row r="1911" spans="1:17" customFormat="1" ht="12.75" customHeight="1" x14ac:dyDescent="0.2">
      <c r="A1911" s="24" t="str">
        <f t="shared" si="132"/>
        <v>13-</v>
      </c>
      <c r="C1911" s="14">
        <v>4</v>
      </c>
      <c r="D1911" s="71" t="str">
        <f>IF(C1911=1,K!$D$1,IF(C1911=2,K!$D$2,IF(C1911=3,K!$D$3,IF(C1911=4,K!$D$4,IF(C1911=5,K!$D$5,IF(C1911=6,K!$D$6,IF(C1911=7,K!$D$7,IF(C1911=8,K!$D$8))))))))</f>
        <v>Polder</v>
      </c>
      <c r="E1911" s="12" t="s">
        <v>327</v>
      </c>
      <c r="F1911" s="18" t="str">
        <f>LOOKUP(E1911,K!$A$1:$B$19)</f>
        <v>Rannu vald</v>
      </c>
      <c r="G1911" s="16" t="str">
        <f t="shared" si="133"/>
        <v>PP-885</v>
      </c>
      <c r="H1911" s="12" t="s">
        <v>11</v>
      </c>
      <c r="I1911" s="14">
        <v>885</v>
      </c>
      <c r="J1911" s="1" t="s">
        <v>1315</v>
      </c>
      <c r="K1911" s="1" t="s">
        <v>7917</v>
      </c>
      <c r="L1911" s="91" t="str">
        <f t="shared" si="134"/>
        <v>13</v>
      </c>
    </row>
    <row r="1912" spans="1:17" customFormat="1" ht="12.75" customHeight="1" x14ac:dyDescent="0.2">
      <c r="A1912" s="24" t="str">
        <f t="shared" si="132"/>
        <v>13-</v>
      </c>
      <c r="C1912" s="14">
        <v>4</v>
      </c>
      <c r="D1912" s="71" t="str">
        <f>IF(C1912=1,K!$D$1,IF(C1912=2,K!$D$2,IF(C1912=3,K!$D$3,IF(C1912=4,K!$D$4,IF(C1912=5,K!$D$5,IF(C1912=6,K!$D$6,IF(C1912=7,K!$D$7,IF(C1912=8,K!$D$8))))))))</f>
        <v>Polder</v>
      </c>
      <c r="E1912" s="12" t="s">
        <v>327</v>
      </c>
      <c r="F1912" s="18" t="str">
        <f>LOOKUP(E1912,K!$A$1:$B$19)</f>
        <v>Rannu vald</v>
      </c>
      <c r="G1912" s="16" t="str">
        <f t="shared" si="133"/>
        <v>PP-944</v>
      </c>
      <c r="H1912" s="12" t="s">
        <v>11</v>
      </c>
      <c r="I1912" s="14">
        <v>944</v>
      </c>
      <c r="J1912" s="1" t="s">
        <v>1316</v>
      </c>
      <c r="K1912" s="1" t="s">
        <v>7917</v>
      </c>
      <c r="L1912" s="91" t="str">
        <f t="shared" si="134"/>
        <v>13</v>
      </c>
    </row>
    <row r="1913" spans="1:17" customFormat="1" ht="12.75" customHeight="1" x14ac:dyDescent="0.2">
      <c r="A1913" s="24" t="str">
        <f t="shared" si="132"/>
        <v>13-</v>
      </c>
      <c r="C1913" s="14">
        <v>4</v>
      </c>
      <c r="D1913" s="71" t="str">
        <f>IF(C1913=1,K!$D$1,IF(C1913=2,K!$D$2,IF(C1913=3,K!$D$3,IF(C1913=4,K!$D$4,IF(C1913=5,K!$D$5,IF(C1913=6,K!$D$6,IF(C1913=7,K!$D$7,IF(C1913=8,K!$D$8))))))))</f>
        <v>Polder</v>
      </c>
      <c r="E1913" s="12" t="s">
        <v>327</v>
      </c>
      <c r="F1913" s="18" t="str">
        <f>LOOKUP(E1913,K!$A$1:$B$19)</f>
        <v>Rannu vald</v>
      </c>
      <c r="G1913" s="16" t="str">
        <f t="shared" si="133"/>
        <v>PP-945</v>
      </c>
      <c r="H1913" s="12" t="s">
        <v>11</v>
      </c>
      <c r="I1913" s="14">
        <v>945</v>
      </c>
      <c r="J1913" s="1" t="s">
        <v>1317</v>
      </c>
      <c r="K1913" s="1" t="s">
        <v>7917</v>
      </c>
      <c r="L1913" s="91" t="str">
        <f t="shared" si="134"/>
        <v>13</v>
      </c>
      <c r="Q1913">
        <v>2</v>
      </c>
    </row>
    <row r="1914" spans="1:17" customFormat="1" ht="12.75" customHeight="1" x14ac:dyDescent="0.2">
      <c r="A1914" s="24" t="str">
        <f t="shared" si="132"/>
        <v>13-</v>
      </c>
      <c r="C1914" s="14">
        <v>4</v>
      </c>
      <c r="D1914" s="71" t="str">
        <f>IF(C1914=1,K!$D$1,IF(C1914=2,K!$D$2,IF(C1914=3,K!$D$3,IF(C1914=4,K!$D$4,IF(C1914=5,K!$D$5,IF(C1914=6,K!$D$6,IF(C1914=7,K!$D$7,IF(C1914=8,K!$D$8))))))))</f>
        <v>Polder</v>
      </c>
      <c r="E1914" s="12" t="s">
        <v>327</v>
      </c>
      <c r="F1914" s="18" t="str">
        <f>LOOKUP(E1914,K!$A$1:$B$19)</f>
        <v>Rannu vald</v>
      </c>
      <c r="G1914" s="16" t="str">
        <f t="shared" si="133"/>
        <v>PP-946</v>
      </c>
      <c r="H1914" s="12" t="s">
        <v>11</v>
      </c>
      <c r="I1914" s="14">
        <v>946</v>
      </c>
      <c r="J1914" s="1" t="s">
        <v>1318</v>
      </c>
      <c r="K1914" s="1" t="s">
        <v>7917</v>
      </c>
      <c r="L1914" s="91" t="str">
        <f t="shared" si="134"/>
        <v>13</v>
      </c>
      <c r="P1914" t="s">
        <v>3055</v>
      </c>
    </row>
    <row r="1915" spans="1:17" customFormat="1" ht="12.75" customHeight="1" x14ac:dyDescent="0.2">
      <c r="A1915" s="24" t="str">
        <f t="shared" si="132"/>
        <v>06-</v>
      </c>
      <c r="C1915" s="14">
        <v>5</v>
      </c>
      <c r="D1915" s="71" t="str">
        <f>IF(C1915=1,K!$D$1,IF(C1915=2,K!$D$2,IF(C1915=3,K!$D$3,IF(C1915=4,K!$D$4,IF(C1915=5,K!$D$5,IF(C1915=6,K!$D$6,IF(C1915=7,K!$D$7,IF(C1915=8,K!$D$8))))))))</f>
        <v>Muud maap.ehit.projektid</v>
      </c>
      <c r="E1915" s="12" t="s">
        <v>320</v>
      </c>
      <c r="F1915" s="18" t="str">
        <f>LOOKUP(E1915,K!$A$1:$B$19)</f>
        <v>Luunja vald</v>
      </c>
      <c r="G1915" s="16" t="str">
        <f t="shared" si="133"/>
        <v>PP-802</v>
      </c>
      <c r="H1915" s="12" t="s">
        <v>11</v>
      </c>
      <c r="I1915" s="14">
        <v>802</v>
      </c>
      <c r="J1915" s="1" t="s">
        <v>992</v>
      </c>
      <c r="K1915" s="1"/>
      <c r="L1915" s="91" t="str">
        <f t="shared" si="134"/>
        <v>06</v>
      </c>
      <c r="P1915" s="28" t="s">
        <v>3184</v>
      </c>
    </row>
    <row r="1916" spans="1:17" customFormat="1" ht="25.5" customHeight="1" x14ac:dyDescent="0.2">
      <c r="A1916" s="24" t="str">
        <f t="shared" si="132"/>
        <v>13-</v>
      </c>
      <c r="C1916" s="14">
        <v>1</v>
      </c>
      <c r="D1916" s="71" t="str">
        <f>IF(C1916=1,K!$D$1,IF(C1916=2,K!$D$2,IF(C1916=3,K!$D$3,IF(C1916=4,K!$D$4,IF(C1916=5,K!$D$5,IF(C1916=6,K!$D$6,IF(C1916=7,K!$D$7,IF(C1916=8,K!$D$8))))))))</f>
        <v>Maaparandus</v>
      </c>
      <c r="E1916" s="12" t="s">
        <v>327</v>
      </c>
      <c r="F1916" s="18" t="str">
        <f>LOOKUP(E1916,K!$A$1:$B$19)</f>
        <v>Rannu vald</v>
      </c>
      <c r="G1916" s="16" t="str">
        <f t="shared" si="133"/>
        <v>PP-830</v>
      </c>
      <c r="H1916" s="12" t="s">
        <v>11</v>
      </c>
      <c r="I1916" s="14">
        <v>830</v>
      </c>
      <c r="J1916" s="1" t="s">
        <v>1319</v>
      </c>
      <c r="K1916" s="1"/>
      <c r="L1916" s="91" t="str">
        <f t="shared" si="134"/>
        <v>13</v>
      </c>
    </row>
    <row r="1917" spans="1:17" customFormat="1" ht="12.75" customHeight="1" x14ac:dyDescent="0.2">
      <c r="A1917" s="24" t="str">
        <f t="shared" si="132"/>
        <v>05-</v>
      </c>
      <c r="C1917" s="14">
        <v>1</v>
      </c>
      <c r="D1917" s="71" t="str">
        <f>IF(C1917=1,K!$D$1,IF(C1917=2,K!$D$2,IF(C1917=3,K!$D$3,IF(C1917=4,K!$D$4,IF(C1917=5,K!$D$5,IF(C1917=6,K!$D$6,IF(C1917=7,K!$D$7,IF(C1917=8,K!$D$8))))))))</f>
        <v>Maaparandus</v>
      </c>
      <c r="E1917" s="12" t="s">
        <v>319</v>
      </c>
      <c r="F1917" s="18" t="str">
        <f>LOOKUP(E1917,K!$A$1:$B$19)</f>
        <v xml:space="preserve">Laeva vald </v>
      </c>
      <c r="G1917" s="16" t="str">
        <f t="shared" si="133"/>
        <v>PP-899</v>
      </c>
      <c r="H1917" s="12" t="s">
        <v>11</v>
      </c>
      <c r="I1917" s="14">
        <v>899</v>
      </c>
      <c r="J1917" s="1" t="s">
        <v>1320</v>
      </c>
      <c r="K1917" s="1"/>
      <c r="L1917" s="91" t="str">
        <f t="shared" si="134"/>
        <v>05</v>
      </c>
      <c r="P1917" s="28" t="s">
        <v>3186</v>
      </c>
    </row>
    <row r="1918" spans="1:17" customFormat="1" ht="25.5" customHeight="1" x14ac:dyDescent="0.2">
      <c r="A1918" s="24" t="str">
        <f t="shared" si="132"/>
        <v>13-</v>
      </c>
      <c r="C1918" s="14">
        <v>3</v>
      </c>
      <c r="D1918" s="71" t="str">
        <f>IF(C1918=1,K!$D$1,IF(C1918=2,K!$D$2,IF(C1918=3,K!$D$3,IF(C1918=4,K!$D$4,IF(C1918=5,K!$D$5,IF(C1918=6,K!$D$6,IF(C1918=7,K!$D$7,IF(C1918=8,K!$D$8))))))))</f>
        <v>Vihmutus</v>
      </c>
      <c r="E1918" s="12" t="s">
        <v>327</v>
      </c>
      <c r="F1918" s="18" t="str">
        <f>LOOKUP(E1918,K!$A$1:$B$19)</f>
        <v>Rannu vald</v>
      </c>
      <c r="G1918" s="16" t="str">
        <f t="shared" si="133"/>
        <v>PP-904</v>
      </c>
      <c r="H1918" s="12" t="s">
        <v>11</v>
      </c>
      <c r="I1918" s="14">
        <v>904</v>
      </c>
      <c r="J1918" s="1" t="s">
        <v>1321</v>
      </c>
      <c r="K1918" s="1"/>
      <c r="L1918" s="91" t="str">
        <f t="shared" si="134"/>
        <v>13</v>
      </c>
    </row>
    <row r="1919" spans="1:17" customFormat="1" ht="12.75" customHeight="1" x14ac:dyDescent="0.2">
      <c r="A1919" s="24" t="str">
        <f t="shared" si="132"/>
        <v>13-</v>
      </c>
      <c r="C1919" s="14">
        <v>3</v>
      </c>
      <c r="D1919" s="71" t="str">
        <f>IF(C1919=1,K!$D$1,IF(C1919=2,K!$D$2,IF(C1919=3,K!$D$3,IF(C1919=4,K!$D$4,IF(C1919=5,K!$D$5,IF(C1919=6,K!$D$6,IF(C1919=7,K!$D$7,IF(C1919=8,K!$D$8))))))))</f>
        <v>Vihmutus</v>
      </c>
      <c r="E1919" s="12" t="s">
        <v>327</v>
      </c>
      <c r="F1919" s="18" t="str">
        <f>LOOKUP(E1919,K!$A$1:$B$19)</f>
        <v>Rannu vald</v>
      </c>
      <c r="G1919" s="16" t="str">
        <f t="shared" si="133"/>
        <v>PP-963</v>
      </c>
      <c r="H1919" s="12" t="s">
        <v>11</v>
      </c>
      <c r="I1919" s="14">
        <v>963</v>
      </c>
      <c r="J1919" s="1" t="s">
        <v>1323</v>
      </c>
      <c r="K1919" s="1"/>
      <c r="L1919" s="91" t="str">
        <f t="shared" si="134"/>
        <v>13</v>
      </c>
      <c r="P1919" t="s">
        <v>4717</v>
      </c>
    </row>
    <row r="1920" spans="1:17" customFormat="1" ht="12.75" customHeight="1" x14ac:dyDescent="0.2">
      <c r="A1920" s="24" t="str">
        <f t="shared" si="132"/>
        <v>13-</v>
      </c>
      <c r="C1920" s="14">
        <v>1</v>
      </c>
      <c r="D1920" s="71" t="str">
        <f>IF(C1920=1,K!$D$1,IF(C1920=2,K!$D$2,IF(C1920=3,K!$D$3,IF(C1920=4,K!$D$4,IF(C1920=5,K!$D$5,IF(C1920=6,K!$D$6,IF(C1920=7,K!$D$7,IF(C1920=8,K!$D$8))))))))</f>
        <v>Maaparandus</v>
      </c>
      <c r="E1920" s="12" t="s">
        <v>327</v>
      </c>
      <c r="F1920" s="18" t="str">
        <f>LOOKUP(E1920,K!$A$1:$B$19)</f>
        <v>Rannu vald</v>
      </c>
      <c r="G1920" s="16" t="str">
        <f t="shared" si="133"/>
        <v>PP-924</v>
      </c>
      <c r="H1920" s="12" t="s">
        <v>11</v>
      </c>
      <c r="I1920" s="14">
        <v>924</v>
      </c>
      <c r="J1920" s="1" t="s">
        <v>1325</v>
      </c>
      <c r="K1920" s="1"/>
      <c r="L1920" s="91" t="str">
        <f t="shared" si="134"/>
        <v>13</v>
      </c>
    </row>
    <row r="1921" spans="1:16" customFormat="1" ht="12.75" customHeight="1" x14ac:dyDescent="0.2">
      <c r="A1921" s="24" t="str">
        <f t="shared" si="132"/>
        <v>13-</v>
      </c>
      <c r="C1921" s="14">
        <v>1</v>
      </c>
      <c r="D1921" s="71" t="str">
        <f>IF(C1921=1,K!$D$1,IF(C1921=2,K!$D$2,IF(C1921=3,K!$D$3,IF(C1921=4,K!$D$4,IF(C1921=5,K!$D$5,IF(C1921=6,K!$D$6,IF(C1921=7,K!$D$7,IF(C1921=8,K!$D$8))))))))</f>
        <v>Maaparandus</v>
      </c>
      <c r="E1921" s="12" t="s">
        <v>327</v>
      </c>
      <c r="F1921" s="18" t="str">
        <f>LOOKUP(E1921,K!$A$1:$B$19)</f>
        <v>Rannu vald</v>
      </c>
      <c r="G1921" s="16" t="str">
        <f t="shared" si="133"/>
        <v>PP-979</v>
      </c>
      <c r="H1921" s="12" t="s">
        <v>11</v>
      </c>
      <c r="I1921" s="14">
        <v>979</v>
      </c>
      <c r="J1921" s="1" t="s">
        <v>1326</v>
      </c>
      <c r="K1921" s="1"/>
      <c r="L1921" s="91" t="str">
        <f t="shared" si="134"/>
        <v>13</v>
      </c>
    </row>
    <row r="1922" spans="1:16" customFormat="1" ht="12.75" customHeight="1" x14ac:dyDescent="0.2">
      <c r="A1922" s="24" t="str">
        <f t="shared" si="132"/>
        <v>13-</v>
      </c>
      <c r="C1922" s="14">
        <v>1</v>
      </c>
      <c r="D1922" s="71" t="str">
        <f>IF(C1922=1,K!$D$1,IF(C1922=2,K!$D$2,IF(C1922=3,K!$D$3,IF(C1922=4,K!$D$4,IF(C1922=5,K!$D$5,IF(C1922=6,K!$D$6,IF(C1922=7,K!$D$7,IF(C1922=8,K!$D$8))))))))</f>
        <v>Maaparandus</v>
      </c>
      <c r="E1922" s="12" t="s">
        <v>327</v>
      </c>
      <c r="F1922" s="18" t="str">
        <f>LOOKUP(E1922,K!$A$1:$B$19)</f>
        <v>Rannu vald</v>
      </c>
      <c r="G1922" s="16" t="str">
        <f t="shared" si="133"/>
        <v>PP-1115</v>
      </c>
      <c r="H1922" s="12" t="s">
        <v>11</v>
      </c>
      <c r="I1922" s="14">
        <v>1115</v>
      </c>
      <c r="J1922" s="1" t="s">
        <v>1327</v>
      </c>
      <c r="K1922" s="1"/>
      <c r="L1922" s="91" t="str">
        <f t="shared" si="134"/>
        <v>13</v>
      </c>
      <c r="P1922" t="s">
        <v>3752</v>
      </c>
    </row>
    <row r="1923" spans="1:16" customFormat="1" ht="12.75" customHeight="1" x14ac:dyDescent="0.2">
      <c r="A1923" s="24" t="str">
        <f t="shared" si="132"/>
        <v>13-</v>
      </c>
      <c r="C1923" s="14">
        <v>1</v>
      </c>
      <c r="D1923" s="71" t="str">
        <f>IF(C1923=1,K!$D$1,IF(C1923=2,K!$D$2,IF(C1923=3,K!$D$3,IF(C1923=4,K!$D$4,IF(C1923=5,K!$D$5,IF(C1923=6,K!$D$6,IF(C1923=7,K!$D$7,IF(C1923=8,K!$D$8))))))))</f>
        <v>Maaparandus</v>
      </c>
      <c r="E1923" s="12" t="s">
        <v>327</v>
      </c>
      <c r="F1923" s="18" t="str">
        <f>LOOKUP(E1923,K!$A$1:$B$19)</f>
        <v>Rannu vald</v>
      </c>
      <c r="G1923" s="16" t="str">
        <f t="shared" si="133"/>
        <v>PP-1172</v>
      </c>
      <c r="H1923" s="12" t="s">
        <v>11</v>
      </c>
      <c r="I1923" s="14">
        <v>1172</v>
      </c>
      <c r="J1923" s="1" t="s">
        <v>1328</v>
      </c>
      <c r="K1923" s="1"/>
      <c r="L1923" s="91" t="str">
        <f t="shared" si="134"/>
        <v>13</v>
      </c>
    </row>
    <row r="1924" spans="1:16" customFormat="1" ht="12.75" customHeight="1" x14ac:dyDescent="0.2">
      <c r="A1924" s="24" t="str">
        <f t="shared" si="132"/>
        <v>13-</v>
      </c>
      <c r="C1924" s="14">
        <v>1</v>
      </c>
      <c r="D1924" s="71" t="str">
        <f>IF(C1924=1,K!$D$1,IF(C1924=2,K!$D$2,IF(C1924=3,K!$D$3,IF(C1924=4,K!$D$4,IF(C1924=5,K!$D$5,IF(C1924=6,K!$D$6,IF(C1924=7,K!$D$7,IF(C1924=8,K!$D$8))))))))</f>
        <v>Maaparandus</v>
      </c>
      <c r="E1924" s="12" t="s">
        <v>327</v>
      </c>
      <c r="F1924" s="18" t="str">
        <f>LOOKUP(E1924,K!$A$1:$B$19)</f>
        <v>Rannu vald</v>
      </c>
      <c r="G1924" s="16" t="str">
        <f t="shared" si="133"/>
        <v>PP-1213</v>
      </c>
      <c r="H1924" s="12" t="s">
        <v>11</v>
      </c>
      <c r="I1924" s="14">
        <v>1213</v>
      </c>
      <c r="J1924" s="1" t="s">
        <v>1329</v>
      </c>
      <c r="K1924" s="1"/>
      <c r="L1924" s="91" t="str">
        <f t="shared" si="134"/>
        <v>13</v>
      </c>
    </row>
    <row r="1925" spans="1:16" customFormat="1" ht="25.5" customHeight="1" x14ac:dyDescent="0.2">
      <c r="A1925" s="24" t="str">
        <f t="shared" si="132"/>
        <v>13-</v>
      </c>
      <c r="C1925" s="14">
        <v>1</v>
      </c>
      <c r="D1925" s="71" t="str">
        <f>IF(C1925=1,K!$D$1,IF(C1925=2,K!$D$2,IF(C1925=3,K!$D$3,IF(C1925=4,K!$D$4,IF(C1925=5,K!$D$5,IF(C1925=6,K!$D$6,IF(C1925=7,K!$D$7,IF(C1925=8,K!$D$8))))))))</f>
        <v>Maaparandus</v>
      </c>
      <c r="E1925" s="12" t="s">
        <v>327</v>
      </c>
      <c r="F1925" s="18" t="str">
        <f>LOOKUP(E1925,K!$A$1:$B$19)</f>
        <v>Rannu vald</v>
      </c>
      <c r="G1925" s="16" t="str">
        <f t="shared" si="133"/>
        <v>PP-1234</v>
      </c>
      <c r="H1925" s="12" t="s">
        <v>11</v>
      </c>
      <c r="I1925" s="14">
        <v>1234</v>
      </c>
      <c r="J1925" s="1" t="s">
        <v>401</v>
      </c>
      <c r="K1925" s="1"/>
      <c r="L1925" s="91" t="str">
        <f t="shared" si="134"/>
        <v>13</v>
      </c>
    </row>
    <row r="1926" spans="1:16" customFormat="1" ht="12.75" customHeight="1" x14ac:dyDescent="0.2">
      <c r="A1926" s="24" t="str">
        <f t="shared" si="132"/>
        <v>13-</v>
      </c>
      <c r="C1926" s="14">
        <v>1</v>
      </c>
      <c r="D1926" s="71" t="str">
        <f>IF(C1926=1,K!$D$1,IF(C1926=2,K!$D$2,IF(C1926=3,K!$D$3,IF(C1926=4,K!$D$4,IF(C1926=5,K!$D$5,IF(C1926=6,K!$D$6,IF(C1926=7,K!$D$7,IF(C1926=8,K!$D$8))))))))</f>
        <v>Maaparandus</v>
      </c>
      <c r="E1926" s="12" t="s">
        <v>327</v>
      </c>
      <c r="F1926" s="18" t="str">
        <f>LOOKUP(E1926,K!$A$1:$B$19)</f>
        <v>Rannu vald</v>
      </c>
      <c r="G1926" s="16" t="str">
        <f t="shared" si="133"/>
        <v>PP-1247</v>
      </c>
      <c r="H1926" s="12" t="s">
        <v>11</v>
      </c>
      <c r="I1926" s="14">
        <v>1247</v>
      </c>
      <c r="J1926" s="1" t="s">
        <v>402</v>
      </c>
      <c r="K1926" s="1"/>
      <c r="L1926" s="91" t="str">
        <f t="shared" si="134"/>
        <v>13</v>
      </c>
    </row>
    <row r="1927" spans="1:16" customFormat="1" ht="12.75" customHeight="1" x14ac:dyDescent="0.2">
      <c r="A1927" s="24" t="str">
        <f t="shared" si="132"/>
        <v>05-</v>
      </c>
      <c r="C1927" s="14">
        <v>4</v>
      </c>
      <c r="D1927" s="71" t="str">
        <f>IF(C1927=1,K!$D$1,IF(C1927=2,K!$D$2,IF(C1927=3,K!$D$3,IF(C1927=4,K!$D$4,IF(C1927=5,K!$D$5,IF(C1927=6,K!$D$6,IF(C1927=7,K!$D$7,IF(C1927=8,K!$D$8))))))))</f>
        <v>Polder</v>
      </c>
      <c r="E1927" s="12" t="s">
        <v>319</v>
      </c>
      <c r="F1927" s="18" t="str">
        <f>LOOKUP(E1927,K!$A$1:$B$19)</f>
        <v xml:space="preserve">Laeva vald </v>
      </c>
      <c r="G1927" s="16" t="str">
        <f t="shared" si="133"/>
        <v>PP-1266</v>
      </c>
      <c r="H1927" s="12" t="s">
        <v>11</v>
      </c>
      <c r="I1927" s="14">
        <v>1266</v>
      </c>
      <c r="J1927" s="1" t="s">
        <v>403</v>
      </c>
      <c r="K1927" s="160" t="s">
        <v>7914</v>
      </c>
      <c r="L1927" s="91" t="str">
        <f t="shared" si="134"/>
        <v>05</v>
      </c>
    </row>
    <row r="1928" spans="1:16" customFormat="1" ht="12.75" customHeight="1" x14ac:dyDescent="0.2">
      <c r="A1928" s="24" t="str">
        <f t="shared" si="132"/>
        <v>05-</v>
      </c>
      <c r="C1928" s="14">
        <v>4</v>
      </c>
      <c r="D1928" s="71" t="str">
        <f>IF(C1928=1,K!$D$1,IF(C1928=2,K!$D$2,IF(C1928=3,K!$D$3,IF(C1928=4,K!$D$4,IF(C1928=5,K!$D$5,IF(C1928=6,K!$D$6,IF(C1928=7,K!$D$7,IF(C1928=8,K!$D$8))))))))</f>
        <v>Polder</v>
      </c>
      <c r="E1928" s="12" t="s">
        <v>319</v>
      </c>
      <c r="F1928" s="18" t="str">
        <f>LOOKUP(E1928,K!$A$1:$B$19)</f>
        <v xml:space="preserve">Laeva vald </v>
      </c>
      <c r="G1928" s="16" t="str">
        <f t="shared" si="133"/>
        <v>PP-1292</v>
      </c>
      <c r="H1928" s="12" t="s">
        <v>11</v>
      </c>
      <c r="I1928" s="14">
        <v>1292</v>
      </c>
      <c r="J1928" s="1" t="s">
        <v>404</v>
      </c>
      <c r="K1928" s="1" t="s">
        <v>7914</v>
      </c>
      <c r="L1928" s="91" t="str">
        <f t="shared" si="134"/>
        <v>05</v>
      </c>
      <c r="P1928" t="s">
        <v>4694</v>
      </c>
    </row>
    <row r="1929" spans="1:16" customFormat="1" ht="12.75" customHeight="1" x14ac:dyDescent="0.2">
      <c r="A1929" s="24" t="str">
        <f t="shared" si="132"/>
        <v>05-</v>
      </c>
      <c r="C1929" s="14">
        <v>4</v>
      </c>
      <c r="D1929" s="71" t="str">
        <f>IF(C1929=1,K!$D$1,IF(C1929=2,K!$D$2,IF(C1929=3,K!$D$3,IF(C1929=4,K!$D$4,IF(C1929=5,K!$D$5,IF(C1929=6,K!$D$6,IF(C1929=7,K!$D$7,IF(C1929=8,K!$D$8))))))))</f>
        <v>Polder</v>
      </c>
      <c r="E1929" s="12" t="s">
        <v>319</v>
      </c>
      <c r="F1929" s="18" t="str">
        <f>LOOKUP(E1929,K!$A$1:$B$19)</f>
        <v xml:space="preserve">Laeva vald </v>
      </c>
      <c r="G1929" s="16" t="str">
        <f t="shared" si="133"/>
        <v>PP-1293</v>
      </c>
      <c r="H1929" s="12" t="s">
        <v>11</v>
      </c>
      <c r="I1929" s="14">
        <v>1293</v>
      </c>
      <c r="J1929" s="1" t="s">
        <v>405</v>
      </c>
      <c r="K1929" s="1" t="s">
        <v>7914</v>
      </c>
      <c r="L1929" s="91" t="str">
        <f t="shared" si="134"/>
        <v>05</v>
      </c>
    </row>
    <row r="1930" spans="1:16" customFormat="1" ht="25.5" customHeight="1" x14ac:dyDescent="0.2">
      <c r="A1930" s="24" t="str">
        <f t="shared" si="132"/>
        <v>05-</v>
      </c>
      <c r="C1930" s="14">
        <v>4</v>
      </c>
      <c r="D1930" s="71" t="str">
        <f>IF(C1930=1,K!$D$1,IF(C1930=2,K!$D$2,IF(C1930=3,K!$D$3,IF(C1930=4,K!$D$4,IF(C1930=5,K!$D$5,IF(C1930=6,K!$D$6,IF(C1930=7,K!$D$7,IF(C1930=8,K!$D$8))))))))</f>
        <v>Polder</v>
      </c>
      <c r="E1930" s="12" t="s">
        <v>319</v>
      </c>
      <c r="F1930" s="18" t="str">
        <f>LOOKUP(E1930,K!$A$1:$B$19)</f>
        <v xml:space="preserve">Laeva vald </v>
      </c>
      <c r="G1930" s="16" t="str">
        <f t="shared" si="133"/>
        <v>PP-1294</v>
      </c>
      <c r="H1930" s="12" t="s">
        <v>11</v>
      </c>
      <c r="I1930" s="14">
        <v>1294</v>
      </c>
      <c r="J1930" s="1" t="s">
        <v>406</v>
      </c>
      <c r="K1930" s="1" t="s">
        <v>7914</v>
      </c>
      <c r="L1930" s="91" t="str">
        <f t="shared" si="134"/>
        <v>05</v>
      </c>
    </row>
    <row r="1931" spans="1:16" customFormat="1" ht="12.75" customHeight="1" x14ac:dyDescent="0.2">
      <c r="A1931" s="24" t="str">
        <f t="shared" si="132"/>
        <v>05-</v>
      </c>
      <c r="C1931" s="14">
        <v>4</v>
      </c>
      <c r="D1931" s="71" t="str">
        <f>IF(C1931=1,K!$D$1,IF(C1931=2,K!$D$2,IF(C1931=3,K!$D$3,IF(C1931=4,K!$D$4,IF(C1931=5,K!$D$5,IF(C1931=6,K!$D$6,IF(C1931=7,K!$D$7,IF(C1931=8,K!$D$8))))))))</f>
        <v>Polder</v>
      </c>
      <c r="E1931" s="12" t="s">
        <v>319</v>
      </c>
      <c r="F1931" s="18" t="str">
        <f>LOOKUP(E1931,K!$A$1:$B$19)</f>
        <v xml:space="preserve">Laeva vald </v>
      </c>
      <c r="G1931" s="16" t="str">
        <f t="shared" si="133"/>
        <v>PP-1295</v>
      </c>
      <c r="H1931" s="12" t="s">
        <v>11</v>
      </c>
      <c r="I1931" s="14">
        <v>1295</v>
      </c>
      <c r="J1931" s="1" t="s">
        <v>407</v>
      </c>
      <c r="K1931" s="1" t="s">
        <v>7914</v>
      </c>
      <c r="L1931" s="91" t="str">
        <f t="shared" si="134"/>
        <v>05</v>
      </c>
      <c r="P1931" t="s">
        <v>4745</v>
      </c>
    </row>
    <row r="1932" spans="1:16" customFormat="1" ht="12.75" customHeight="1" x14ac:dyDescent="0.2">
      <c r="A1932" s="24" t="str">
        <f t="shared" si="132"/>
        <v>06-</v>
      </c>
      <c r="C1932" s="14">
        <v>1</v>
      </c>
      <c r="D1932" s="71" t="str">
        <f>IF(C1932=1,K!$D$1,IF(C1932=2,K!$D$2,IF(C1932=3,K!$D$3,IF(C1932=4,K!$D$4,IF(C1932=5,K!$D$5,IF(C1932=6,K!$D$6,IF(C1932=7,K!$D$7,IF(C1932=8,K!$D$8))))))))</f>
        <v>Maaparandus</v>
      </c>
      <c r="E1932" s="12" t="s">
        <v>320</v>
      </c>
      <c r="F1932" s="18" t="str">
        <f>LOOKUP(E1932,K!$A$1:$B$19)</f>
        <v>Luunja vald</v>
      </c>
      <c r="G1932" s="16" t="str">
        <f t="shared" si="133"/>
        <v>PP-1301</v>
      </c>
      <c r="H1932" s="12" t="s">
        <v>11</v>
      </c>
      <c r="I1932" s="14">
        <v>1301</v>
      </c>
      <c r="J1932" s="1" t="s">
        <v>408</v>
      </c>
      <c r="K1932" s="1"/>
      <c r="L1932" s="91" t="str">
        <f t="shared" si="134"/>
        <v>06</v>
      </c>
    </row>
    <row r="1933" spans="1:16" customFormat="1" ht="25.5" customHeight="1" x14ac:dyDescent="0.2">
      <c r="A1933" s="24" t="str">
        <f t="shared" si="132"/>
        <v>05-</v>
      </c>
      <c r="C1933" s="14">
        <v>3</v>
      </c>
      <c r="D1933" s="71" t="str">
        <f>IF(C1933=1,K!$D$1,IF(C1933=2,K!$D$2,IF(C1933=3,K!$D$3,IF(C1933=4,K!$D$4,IF(C1933=5,K!$D$5,IF(C1933=6,K!$D$6,IF(C1933=7,K!$D$7,IF(C1933=8,K!$D$8))))))))</f>
        <v>Vihmutus</v>
      </c>
      <c r="E1933" s="12" t="s">
        <v>319</v>
      </c>
      <c r="F1933" s="18" t="str">
        <f>LOOKUP(E1933,K!$A$1:$B$19)</f>
        <v xml:space="preserve">Laeva vald </v>
      </c>
      <c r="G1933" s="16" t="str">
        <f t="shared" si="133"/>
        <v>PP-1310</v>
      </c>
      <c r="H1933" s="12" t="s">
        <v>11</v>
      </c>
      <c r="I1933" s="14">
        <v>1310</v>
      </c>
      <c r="J1933" s="1" t="s">
        <v>409</v>
      </c>
      <c r="K1933" s="1"/>
      <c r="L1933" s="91" t="str">
        <f t="shared" si="134"/>
        <v>05</v>
      </c>
    </row>
    <row r="1934" spans="1:16" customFormat="1" ht="12.75" customHeight="1" x14ac:dyDescent="0.2">
      <c r="A1934" s="24" t="str">
        <f t="shared" si="132"/>
        <v>13-</v>
      </c>
      <c r="C1934" s="14">
        <v>1</v>
      </c>
      <c r="D1934" s="71" t="str">
        <f>IF(C1934=1,K!$D$1,IF(C1934=2,K!$D$2,IF(C1934=3,K!$D$3,IF(C1934=4,K!$D$4,IF(C1934=5,K!$D$5,IF(C1934=6,K!$D$6,IF(C1934=7,K!$D$7,IF(C1934=8,K!$D$8))))))))</f>
        <v>Maaparandus</v>
      </c>
      <c r="E1934" s="12" t="s">
        <v>327</v>
      </c>
      <c r="F1934" s="18" t="str">
        <f>LOOKUP(E1934,K!$A$1:$B$19)</f>
        <v>Rannu vald</v>
      </c>
      <c r="G1934" s="16" t="str">
        <f t="shared" si="133"/>
        <v>PP-1334</v>
      </c>
      <c r="H1934" s="12" t="s">
        <v>11</v>
      </c>
      <c r="I1934" s="14">
        <v>1334</v>
      </c>
      <c r="J1934" s="1" t="s">
        <v>410</v>
      </c>
      <c r="K1934" s="1"/>
      <c r="L1934" s="91" t="str">
        <f t="shared" si="134"/>
        <v>13</v>
      </c>
    </row>
    <row r="1935" spans="1:16" customFormat="1" ht="12.75" customHeight="1" x14ac:dyDescent="0.2">
      <c r="A1935" s="24" t="str">
        <f t="shared" ref="A1935:A1998" si="135">CONCATENATE(E1935,"-",B1935)</f>
        <v>01-</v>
      </c>
      <c r="C1935" s="14">
        <v>5</v>
      </c>
      <c r="D1935" s="71" t="str">
        <f>IF(C1935=1,K!$D$1,IF(C1935=2,K!$D$2,IF(C1935=3,K!$D$3,IF(C1935=4,K!$D$4,IF(C1935=5,K!$D$5,IF(C1935=6,K!$D$6,IF(C1935=7,K!$D$7,IF(C1935=8,K!$D$8))))))))</f>
        <v>Muud maap.ehit.projektid</v>
      </c>
      <c r="E1935" s="12" t="s">
        <v>291</v>
      </c>
      <c r="F1935" s="18" t="str">
        <f>LOOKUP(E1935,K!$A$1:$B$19)</f>
        <v>Alatskivi vald</v>
      </c>
      <c r="G1935" s="16" t="str">
        <f t="shared" ref="G1935:G1998" si="136">CONCATENATE(H1935,"-",I1935)</f>
        <v>PP-1456</v>
      </c>
      <c r="H1935" s="12" t="s">
        <v>11</v>
      </c>
      <c r="I1935" s="14">
        <v>1456</v>
      </c>
      <c r="J1935" s="1" t="s">
        <v>412</v>
      </c>
      <c r="K1935" s="1"/>
      <c r="L1935" s="91" t="str">
        <f t="shared" si="134"/>
        <v>01</v>
      </c>
    </row>
    <row r="1936" spans="1:16" customFormat="1" ht="12.75" customHeight="1" x14ac:dyDescent="0.2">
      <c r="A1936" s="24" t="str">
        <f t="shared" si="135"/>
        <v>01-</v>
      </c>
      <c r="C1936" s="14">
        <v>5</v>
      </c>
      <c r="D1936" s="71" t="str">
        <f>IF(C1936=1,K!$D$1,IF(C1936=2,K!$D$2,IF(C1936=3,K!$D$3,IF(C1936=4,K!$D$4,IF(C1936=5,K!$D$5,IF(C1936=6,K!$D$6,IF(C1936=7,K!$D$7,IF(C1936=8,K!$D$8))))))))</f>
        <v>Muud maap.ehit.projektid</v>
      </c>
      <c r="E1936" s="12" t="s">
        <v>291</v>
      </c>
      <c r="F1936" s="18" t="str">
        <f>LOOKUP(E1936,K!$A$1:$B$19)</f>
        <v>Alatskivi vald</v>
      </c>
      <c r="G1936" s="16" t="str">
        <f t="shared" si="136"/>
        <v>PP-1457</v>
      </c>
      <c r="H1936" s="12" t="s">
        <v>11</v>
      </c>
      <c r="I1936" s="14">
        <v>1457</v>
      </c>
      <c r="J1936" s="1" t="s">
        <v>413</v>
      </c>
      <c r="K1936" s="1"/>
      <c r="L1936" s="91" t="str">
        <f t="shared" si="134"/>
        <v>01</v>
      </c>
    </row>
    <row r="1937" spans="1:16" customFormat="1" ht="25.5" customHeight="1" x14ac:dyDescent="0.2">
      <c r="A1937" s="24" t="str">
        <f t="shared" si="135"/>
        <v>01-</v>
      </c>
      <c r="C1937" s="14">
        <v>5</v>
      </c>
      <c r="D1937" s="71" t="str">
        <f>IF(C1937=1,K!$D$1,IF(C1937=2,K!$D$2,IF(C1937=3,K!$D$3,IF(C1937=4,K!$D$4,IF(C1937=5,K!$D$5,IF(C1937=6,K!$D$6,IF(C1937=7,K!$D$7,IF(C1937=8,K!$D$8))))))))</f>
        <v>Muud maap.ehit.projektid</v>
      </c>
      <c r="E1937" s="12" t="s">
        <v>291</v>
      </c>
      <c r="F1937" s="18" t="str">
        <f>LOOKUP(E1937,K!$A$1:$B$19)</f>
        <v>Alatskivi vald</v>
      </c>
      <c r="G1937" s="16" t="str">
        <f t="shared" si="136"/>
        <v>PP-1458</v>
      </c>
      <c r="H1937" s="12" t="s">
        <v>11</v>
      </c>
      <c r="I1937" s="14">
        <v>1458</v>
      </c>
      <c r="J1937" s="1" t="s">
        <v>414</v>
      </c>
      <c r="K1937" s="1"/>
      <c r="L1937" s="91" t="str">
        <f t="shared" si="134"/>
        <v>01</v>
      </c>
    </row>
    <row r="1938" spans="1:16" customFormat="1" ht="12.75" customHeight="1" x14ac:dyDescent="0.2">
      <c r="A1938" s="24" t="str">
        <f t="shared" si="135"/>
        <v>13-</v>
      </c>
      <c r="C1938" s="14">
        <v>5</v>
      </c>
      <c r="D1938" s="71" t="str">
        <f>IF(C1938=1,K!$D$1,IF(C1938=2,K!$D$2,IF(C1938=3,K!$D$3,IF(C1938=4,K!$D$4,IF(C1938=5,K!$D$5,IF(C1938=6,K!$D$6,IF(C1938=7,K!$D$7,IF(C1938=8,K!$D$8))))))))</f>
        <v>Muud maap.ehit.projektid</v>
      </c>
      <c r="E1938" s="12" t="s">
        <v>327</v>
      </c>
      <c r="F1938" s="18" t="str">
        <f>LOOKUP(E1938,K!$A$1:$B$19)</f>
        <v>Rannu vald</v>
      </c>
      <c r="G1938" s="16" t="str">
        <f t="shared" si="136"/>
        <v>PP-1471</v>
      </c>
      <c r="H1938" s="12" t="s">
        <v>11</v>
      </c>
      <c r="I1938" s="14">
        <v>1471</v>
      </c>
      <c r="J1938" s="1" t="s">
        <v>415</v>
      </c>
      <c r="K1938" s="1"/>
      <c r="L1938" s="91" t="str">
        <f t="shared" si="134"/>
        <v>13</v>
      </c>
    </row>
    <row r="1939" spans="1:16" customFormat="1" ht="12.75" customHeight="1" x14ac:dyDescent="0.2">
      <c r="A1939" s="24" t="str">
        <f t="shared" si="135"/>
        <v>06-</v>
      </c>
      <c r="C1939" s="14">
        <v>5</v>
      </c>
      <c r="D1939" s="71" t="str">
        <f>IF(C1939=1,K!$D$1,IF(C1939=2,K!$D$2,IF(C1939=3,K!$D$3,IF(C1939=4,K!$D$4,IF(C1939=5,K!$D$5,IF(C1939=6,K!$D$6,IF(C1939=7,K!$D$7,IF(C1939=8,K!$D$8))))))))</f>
        <v>Muud maap.ehit.projektid</v>
      </c>
      <c r="E1939" s="12" t="s">
        <v>320</v>
      </c>
      <c r="F1939" s="18" t="str">
        <f>LOOKUP(E1939,K!$A$1:$B$19)</f>
        <v>Luunja vald</v>
      </c>
      <c r="G1939" s="16" t="str">
        <f t="shared" si="136"/>
        <v>PP-1530</v>
      </c>
      <c r="H1939" s="12" t="s">
        <v>11</v>
      </c>
      <c r="I1939" s="14">
        <v>1530</v>
      </c>
      <c r="J1939" s="1" t="s">
        <v>416</v>
      </c>
      <c r="K1939" s="1"/>
      <c r="L1939" s="91" t="str">
        <f t="shared" si="134"/>
        <v>06</v>
      </c>
    </row>
    <row r="1940" spans="1:16" customFormat="1" ht="12.75" customHeight="1" x14ac:dyDescent="0.2">
      <c r="A1940" s="24" t="str">
        <f t="shared" si="135"/>
        <v>13-</v>
      </c>
      <c r="C1940" s="14">
        <v>2</v>
      </c>
      <c r="D1940" s="71" t="str">
        <f>IF(C1940=1,K!$D$1,IF(C1940=2,K!$D$2,IF(C1940=3,K!$D$3,IF(C1940=4,K!$D$4,IF(C1940=5,K!$D$5,IF(C1940=6,K!$D$6,IF(C1940=7,K!$D$7,IF(C1940=8,K!$D$8))))))))</f>
        <v xml:space="preserve">Maaparanduse rek </v>
      </c>
      <c r="E1940" s="12" t="s">
        <v>327</v>
      </c>
      <c r="F1940" s="18" t="str">
        <f>LOOKUP(E1940,K!$A$1:$B$19)</f>
        <v>Rannu vald</v>
      </c>
      <c r="G1940" s="16" t="str">
        <f t="shared" si="136"/>
        <v>PP-1546</v>
      </c>
      <c r="H1940" s="12" t="s">
        <v>11</v>
      </c>
      <c r="I1940" s="14">
        <v>1546</v>
      </c>
      <c r="J1940" s="1" t="s">
        <v>417</v>
      </c>
      <c r="K1940" s="1"/>
      <c r="L1940" s="91" t="str">
        <f t="shared" si="134"/>
        <v>13</v>
      </c>
      <c r="O1940">
        <v>1</v>
      </c>
      <c r="P1940" t="s">
        <v>3323</v>
      </c>
    </row>
    <row r="1941" spans="1:16" customFormat="1" ht="12.75" customHeight="1" x14ac:dyDescent="0.2">
      <c r="A1941" s="24" t="str">
        <f t="shared" si="135"/>
        <v>13-</v>
      </c>
      <c r="C1941" s="14">
        <v>2</v>
      </c>
      <c r="D1941" s="71" t="str">
        <f>IF(C1941=1,K!$D$1,IF(C1941=2,K!$D$2,IF(C1941=3,K!$D$3,IF(C1941=4,K!$D$4,IF(C1941=5,K!$D$5,IF(C1941=6,K!$D$6,IF(C1941=7,K!$D$7,IF(C1941=8,K!$D$8))))))))</f>
        <v xml:space="preserve">Maaparanduse rek </v>
      </c>
      <c r="E1941" s="12" t="s">
        <v>327</v>
      </c>
      <c r="F1941" s="18" t="str">
        <f>LOOKUP(E1941,K!$A$1:$B$19)</f>
        <v>Rannu vald</v>
      </c>
      <c r="G1941" s="16" t="str">
        <f t="shared" si="136"/>
        <v>PP-1577</v>
      </c>
      <c r="H1941" s="12" t="s">
        <v>11</v>
      </c>
      <c r="I1941" s="14">
        <v>1577</v>
      </c>
      <c r="J1941" s="1" t="s">
        <v>418</v>
      </c>
      <c r="K1941" s="1"/>
      <c r="L1941" s="91" t="str">
        <f t="shared" si="134"/>
        <v>13</v>
      </c>
    </row>
    <row r="1942" spans="1:16" customFormat="1" ht="25.5" customHeight="1" x14ac:dyDescent="0.2">
      <c r="A1942" s="24" t="str">
        <f t="shared" si="135"/>
        <v>13-</v>
      </c>
      <c r="C1942" s="14">
        <v>2</v>
      </c>
      <c r="D1942" s="71" t="str">
        <f>IF(C1942=1,K!$D$1,IF(C1942=2,K!$D$2,IF(C1942=3,K!$D$3,IF(C1942=4,K!$D$4,IF(C1942=5,K!$D$5,IF(C1942=6,K!$D$6,IF(C1942=7,K!$D$7,IF(C1942=8,K!$D$8))))))))</f>
        <v xml:space="preserve">Maaparanduse rek </v>
      </c>
      <c r="E1942" s="12" t="s">
        <v>327</v>
      </c>
      <c r="F1942" s="18" t="str">
        <f>LOOKUP(E1942,K!$A$1:$B$19)</f>
        <v>Rannu vald</v>
      </c>
      <c r="G1942" s="16" t="str">
        <f t="shared" si="136"/>
        <v>PP-1597</v>
      </c>
      <c r="H1942" s="12" t="s">
        <v>11</v>
      </c>
      <c r="I1942" s="14">
        <v>1597</v>
      </c>
      <c r="J1942" s="1" t="s">
        <v>419</v>
      </c>
      <c r="K1942" s="1"/>
      <c r="L1942" s="91" t="str">
        <f t="shared" si="134"/>
        <v>13</v>
      </c>
      <c r="P1942" t="s">
        <v>3271</v>
      </c>
    </row>
    <row r="1943" spans="1:16" customFormat="1" ht="25.5" customHeight="1" x14ac:dyDescent="0.2">
      <c r="A1943" s="24" t="str">
        <f t="shared" si="135"/>
        <v>13-</v>
      </c>
      <c r="C1943" s="14">
        <v>5</v>
      </c>
      <c r="D1943" s="71" t="str">
        <f>IF(C1943=1,K!$D$1,IF(C1943=2,K!$D$2,IF(C1943=3,K!$D$3,IF(C1943=4,K!$D$4,IF(C1943=5,K!$D$5,IF(C1943=6,K!$D$6,IF(C1943=7,K!$D$7,IF(C1943=8,K!$D$8))))))))</f>
        <v>Muud maap.ehit.projektid</v>
      </c>
      <c r="E1943" s="12" t="s">
        <v>327</v>
      </c>
      <c r="F1943" s="18" t="str">
        <f>LOOKUP(E1943,K!$A$1:$B$19)</f>
        <v>Rannu vald</v>
      </c>
      <c r="G1943" s="16" t="str">
        <f t="shared" si="136"/>
        <v>PP-1650</v>
      </c>
      <c r="H1943" s="12" t="s">
        <v>11</v>
      </c>
      <c r="I1943" s="14">
        <v>1650</v>
      </c>
      <c r="J1943" s="1" t="s">
        <v>420</v>
      </c>
      <c r="K1943" s="1"/>
      <c r="L1943" s="91" t="str">
        <f t="shared" si="134"/>
        <v>13</v>
      </c>
    </row>
    <row r="1944" spans="1:16" customFormat="1" ht="25.5" customHeight="1" x14ac:dyDescent="0.2">
      <c r="A1944" s="24" t="str">
        <f t="shared" si="135"/>
        <v>13-</v>
      </c>
      <c r="C1944" s="14">
        <v>4</v>
      </c>
      <c r="D1944" s="71" t="str">
        <f>IF(C1944=1,K!$D$1,IF(C1944=2,K!$D$2,IF(C1944=3,K!$D$3,IF(C1944=4,K!$D$4,IF(C1944=5,K!$D$5,IF(C1944=6,K!$D$6,IF(C1944=7,K!$D$7,IF(C1944=8,K!$D$8))))))))</f>
        <v>Polder</v>
      </c>
      <c r="E1944" s="12" t="s">
        <v>327</v>
      </c>
      <c r="F1944" s="18" t="str">
        <f>LOOKUP(E1944,K!$A$1:$B$19)</f>
        <v>Rannu vald</v>
      </c>
      <c r="G1944" s="16" t="str">
        <f t="shared" si="136"/>
        <v>PP-1670</v>
      </c>
      <c r="H1944" s="12" t="s">
        <v>11</v>
      </c>
      <c r="I1944" s="14">
        <v>1670</v>
      </c>
      <c r="J1944" s="1" t="s">
        <v>421</v>
      </c>
      <c r="K1944" s="1" t="s">
        <v>7917</v>
      </c>
      <c r="L1944" s="91" t="str">
        <f t="shared" si="134"/>
        <v>13</v>
      </c>
      <c r="P1944" t="s">
        <v>4563</v>
      </c>
    </row>
    <row r="1945" spans="1:16" customFormat="1" ht="12.75" customHeight="1" x14ac:dyDescent="0.2">
      <c r="A1945" s="24" t="str">
        <f t="shared" si="135"/>
        <v>16-</v>
      </c>
      <c r="C1945" s="14">
        <v>5</v>
      </c>
      <c r="D1945" s="71" t="str">
        <f>IF(C1945=1,K!$D$1,IF(C1945=2,K!$D$2,IF(C1945=3,K!$D$3,IF(C1945=4,K!$D$4,IF(C1945=5,K!$D$5,IF(C1945=6,K!$D$6,IF(C1945=7,K!$D$7,IF(C1945=8,K!$D$8))))))))</f>
        <v>Muud maap.ehit.projektid</v>
      </c>
      <c r="E1945" s="12" t="s">
        <v>330</v>
      </c>
      <c r="F1945" s="18" t="str">
        <f>LOOKUP(E1945,K!$A$1:$B$19)</f>
        <v>Tähtvere vald</v>
      </c>
      <c r="G1945" s="16" t="str">
        <f t="shared" si="136"/>
        <v>PP-1671</v>
      </c>
      <c r="H1945" s="12" t="s">
        <v>11</v>
      </c>
      <c r="I1945" s="14">
        <v>1671</v>
      </c>
      <c r="J1945" s="1" t="s">
        <v>1541</v>
      </c>
      <c r="K1945" s="1"/>
      <c r="L1945" s="91" t="str">
        <f t="shared" si="134"/>
        <v>16</v>
      </c>
    </row>
    <row r="1946" spans="1:16" customFormat="1" ht="25.5" customHeight="1" x14ac:dyDescent="0.2">
      <c r="A1946" s="24" t="str">
        <f t="shared" si="135"/>
        <v>09-</v>
      </c>
      <c r="C1946" s="14">
        <v>2</v>
      </c>
      <c r="D1946" s="71" t="str">
        <f>IF(C1946=1,K!$D$1,IF(C1946=2,K!$D$2,IF(C1946=3,K!$D$3,IF(C1946=4,K!$D$4,IF(C1946=5,K!$D$5,IF(C1946=6,K!$D$6,IF(C1946=7,K!$D$7,IF(C1946=8,K!$D$8))))))))</f>
        <v xml:space="preserve">Maaparanduse rek </v>
      </c>
      <c r="E1946" s="12" t="s">
        <v>323</v>
      </c>
      <c r="F1946" s="18" t="str">
        <f>LOOKUP(E1946,K!$A$1:$B$19)</f>
        <v>Nõo vald</v>
      </c>
      <c r="G1946" s="16" t="str">
        <f t="shared" si="136"/>
        <v>PP-1696</v>
      </c>
      <c r="H1946" s="12" t="s">
        <v>11</v>
      </c>
      <c r="I1946" s="14">
        <v>1696</v>
      </c>
      <c r="J1946" s="1" t="s">
        <v>1542</v>
      </c>
      <c r="K1946" s="1"/>
      <c r="L1946" s="91" t="str">
        <f t="shared" si="134"/>
        <v>09</v>
      </c>
    </row>
    <row r="1947" spans="1:16" customFormat="1" ht="25.5" customHeight="1" x14ac:dyDescent="0.2">
      <c r="A1947" s="24" t="str">
        <f t="shared" si="135"/>
        <v>02-</v>
      </c>
      <c r="C1947" s="14">
        <v>1</v>
      </c>
      <c r="D1947" s="71" t="str">
        <f>IF(C1947=1,K!$D$1,IF(C1947=2,K!$D$2,IF(C1947=3,K!$D$3,IF(C1947=4,K!$D$4,IF(C1947=5,K!$D$5,IF(C1947=6,K!$D$6,IF(C1947=7,K!$D$7,IF(C1947=8,K!$D$8))))))))</f>
        <v>Maaparandus</v>
      </c>
      <c r="E1947" s="12" t="s">
        <v>294</v>
      </c>
      <c r="F1947" s="18" t="str">
        <f>LOOKUP(E1947,K!$A$1:$B$19)</f>
        <v>Haaslava vald</v>
      </c>
      <c r="G1947" s="16" t="str">
        <f t="shared" si="136"/>
        <v>PP-1266</v>
      </c>
      <c r="H1947" s="12" t="s">
        <v>11</v>
      </c>
      <c r="I1947" s="14">
        <v>1266</v>
      </c>
      <c r="J1947" s="1" t="s">
        <v>1543</v>
      </c>
      <c r="K1947" s="1"/>
      <c r="L1947" s="91" t="str">
        <f t="shared" si="134"/>
        <v>02</v>
      </c>
    </row>
    <row r="1948" spans="1:16" customFormat="1" ht="25.5" customHeight="1" x14ac:dyDescent="0.2">
      <c r="A1948" s="24" t="str">
        <f t="shared" si="135"/>
        <v>15-</v>
      </c>
      <c r="C1948" s="14">
        <v>6</v>
      </c>
      <c r="D1948" s="71" t="str">
        <f>IF(C1948=1,K!$D$1,IF(C1948=2,K!$D$2,IF(C1948=3,K!$D$3,IF(C1948=4,K!$D$4,IF(C1948=5,K!$D$5,IF(C1948=6,K!$D$6,IF(C1948=7,K!$D$7,IF(C1948=8,K!$D$8))))))))</f>
        <v>Kultuurtehnikaprojektid</v>
      </c>
      <c r="E1948" s="12" t="s">
        <v>329</v>
      </c>
      <c r="F1948" s="18" t="str">
        <f>LOOKUP(E1948,K!$A$1:$B$19)</f>
        <v>Tartu vald</v>
      </c>
      <c r="G1948" s="16" t="str">
        <f t="shared" si="136"/>
        <v>MV-597</v>
      </c>
      <c r="H1948" s="12" t="s">
        <v>32</v>
      </c>
      <c r="I1948" s="14">
        <v>597</v>
      </c>
      <c r="J1948" s="1" t="s">
        <v>248</v>
      </c>
      <c r="K1948" s="1"/>
      <c r="L1948" s="91" t="str">
        <f t="shared" si="134"/>
        <v>15</v>
      </c>
      <c r="P1948" t="s">
        <v>4640</v>
      </c>
    </row>
    <row r="1949" spans="1:16" customFormat="1" ht="25.5" customHeight="1" x14ac:dyDescent="0.2">
      <c r="A1949" s="24" t="str">
        <f t="shared" si="135"/>
        <v>15-</v>
      </c>
      <c r="C1949" s="14">
        <v>6</v>
      </c>
      <c r="D1949" s="71" t="str">
        <f>IF(C1949=1,K!$D$1,IF(C1949=2,K!$D$2,IF(C1949=3,K!$D$3,IF(C1949=4,K!$D$4,IF(C1949=5,K!$D$5,IF(C1949=6,K!$D$6,IF(C1949=7,K!$D$7,IF(C1949=8,K!$D$8))))))))</f>
        <v>Kultuurtehnikaprojektid</v>
      </c>
      <c r="E1949" s="12" t="s">
        <v>329</v>
      </c>
      <c r="F1949" s="18" t="str">
        <f>LOOKUP(E1949,K!$A$1:$B$19)</f>
        <v>Tartu vald</v>
      </c>
      <c r="G1949" s="16" t="str">
        <f t="shared" si="136"/>
        <v>MV-627</v>
      </c>
      <c r="H1949" s="12" t="s">
        <v>32</v>
      </c>
      <c r="I1949" s="14">
        <v>627</v>
      </c>
      <c r="J1949" s="1" t="s">
        <v>250</v>
      </c>
      <c r="K1949" s="1"/>
      <c r="L1949" s="91" t="str">
        <f t="shared" si="134"/>
        <v>15</v>
      </c>
    </row>
    <row r="1950" spans="1:16" customFormat="1" ht="25.5" customHeight="1" x14ac:dyDescent="0.2">
      <c r="A1950" s="24" t="str">
        <f t="shared" si="135"/>
        <v>15-</v>
      </c>
      <c r="C1950" s="14">
        <v>6</v>
      </c>
      <c r="D1950" s="71" t="str">
        <f>IF(C1950=1,K!$D$1,IF(C1950=2,K!$D$2,IF(C1950=3,K!$D$3,IF(C1950=4,K!$D$4,IF(C1950=5,K!$D$5,IF(C1950=6,K!$D$6,IF(C1950=7,K!$D$7,IF(C1950=8,K!$D$8))))))))</f>
        <v>Kultuurtehnikaprojektid</v>
      </c>
      <c r="E1950" s="12" t="s">
        <v>329</v>
      </c>
      <c r="F1950" s="18" t="str">
        <f>LOOKUP(E1950,K!$A$1:$B$19)</f>
        <v>Tartu vald</v>
      </c>
      <c r="G1950" s="16" t="str">
        <f t="shared" si="136"/>
        <v>MV-633</v>
      </c>
      <c r="H1950" s="12" t="s">
        <v>32</v>
      </c>
      <c r="I1950" s="14">
        <v>633</v>
      </c>
      <c r="J1950" s="1" t="s">
        <v>251</v>
      </c>
      <c r="K1950" s="1"/>
      <c r="L1950" s="91" t="str">
        <f t="shared" si="134"/>
        <v>15</v>
      </c>
    </row>
    <row r="1951" spans="1:16" customFormat="1" ht="25.5" customHeight="1" x14ac:dyDescent="0.2">
      <c r="A1951" s="24" t="str">
        <f t="shared" si="135"/>
        <v>15-</v>
      </c>
      <c r="C1951" s="14">
        <v>2</v>
      </c>
      <c r="D1951" s="71" t="str">
        <f>IF(C1951=1,K!$D$1,IF(C1951=2,K!$D$2,IF(C1951=3,K!$D$3,IF(C1951=4,K!$D$4,IF(C1951=5,K!$D$5,IF(C1951=6,K!$D$6,IF(C1951=7,K!$D$7,IF(C1951=8,K!$D$8))))))))</f>
        <v xml:space="preserve">Maaparanduse rek </v>
      </c>
      <c r="E1951" s="12" t="s">
        <v>329</v>
      </c>
      <c r="F1951" s="18" t="str">
        <f>LOOKUP(E1951,K!$A$1:$B$19)</f>
        <v>Tartu vald</v>
      </c>
      <c r="G1951" s="16" t="str">
        <f t="shared" si="136"/>
        <v>MV-706</v>
      </c>
      <c r="H1951" s="12" t="s">
        <v>32</v>
      </c>
      <c r="I1951" s="14">
        <v>706</v>
      </c>
      <c r="J1951" s="1" t="s">
        <v>252</v>
      </c>
      <c r="K1951" s="1"/>
      <c r="L1951" s="91" t="str">
        <f t="shared" ref="L1951:L2014" si="137">E1951</f>
        <v>15</v>
      </c>
    </row>
    <row r="1952" spans="1:16" customFormat="1" ht="25.5" customHeight="1" x14ac:dyDescent="0.2">
      <c r="A1952" s="24" t="str">
        <f t="shared" si="135"/>
        <v>15-</v>
      </c>
      <c r="C1952" s="14">
        <v>5</v>
      </c>
      <c r="D1952" s="71" t="str">
        <f>IF(C1952=1,K!$D$1,IF(C1952=2,K!$D$2,IF(C1952=3,K!$D$3,IF(C1952=4,K!$D$4,IF(C1952=5,K!$D$5,IF(C1952=6,K!$D$6,IF(C1952=7,K!$D$7,IF(C1952=8,K!$D$8))))))))</f>
        <v>Muud maap.ehit.projektid</v>
      </c>
      <c r="E1952" s="12" t="s">
        <v>329</v>
      </c>
      <c r="F1952" s="18" t="str">
        <f>LOOKUP(E1952,K!$A$1:$B$19)</f>
        <v>Tartu vald</v>
      </c>
      <c r="G1952" s="16" t="str">
        <f t="shared" si="136"/>
        <v>MV-755</v>
      </c>
      <c r="H1952" s="12" t="s">
        <v>32</v>
      </c>
      <c r="I1952" s="14">
        <v>755</v>
      </c>
      <c r="J1952" s="1" t="s">
        <v>255</v>
      </c>
      <c r="K1952" s="1"/>
      <c r="L1952" s="91" t="str">
        <f t="shared" si="137"/>
        <v>15</v>
      </c>
    </row>
    <row r="1953" spans="1:16" customFormat="1" ht="12.75" customHeight="1" x14ac:dyDescent="0.2">
      <c r="A1953" s="24" t="str">
        <f t="shared" si="135"/>
        <v>15-</v>
      </c>
      <c r="C1953" s="14">
        <v>5</v>
      </c>
      <c r="D1953" s="71" t="str">
        <f>IF(C1953=1,K!$D$1,IF(C1953=2,K!$D$2,IF(C1953=3,K!$D$3,IF(C1953=4,K!$D$4,IF(C1953=5,K!$D$5,IF(C1953=6,K!$D$6,IF(C1953=7,K!$D$7,IF(C1953=8,K!$D$8))))))))</f>
        <v>Muud maap.ehit.projektid</v>
      </c>
      <c r="E1953" s="12" t="s">
        <v>329</v>
      </c>
      <c r="F1953" s="18" t="str">
        <f>LOOKUP(E1953,K!$A$1:$B$19)</f>
        <v>Tartu vald</v>
      </c>
      <c r="G1953" s="16" t="str">
        <f t="shared" si="136"/>
        <v>MV-768</v>
      </c>
      <c r="H1953" s="12" t="s">
        <v>32</v>
      </c>
      <c r="I1953" s="14">
        <v>768</v>
      </c>
      <c r="J1953" s="1" t="s">
        <v>256</v>
      </c>
      <c r="K1953" s="1"/>
      <c r="L1953" s="91" t="str">
        <f t="shared" si="137"/>
        <v>15</v>
      </c>
    </row>
    <row r="1954" spans="1:16" customFormat="1" ht="25.5" customHeight="1" x14ac:dyDescent="0.2">
      <c r="A1954" s="24" t="str">
        <f t="shared" si="135"/>
        <v>15-</v>
      </c>
      <c r="C1954" s="14">
        <v>5</v>
      </c>
      <c r="D1954" s="71" t="str">
        <f>IF(C1954=1,K!$D$1,IF(C1954=2,K!$D$2,IF(C1954=3,K!$D$3,IF(C1954=4,K!$D$4,IF(C1954=5,K!$D$5,IF(C1954=6,K!$D$6,IF(C1954=7,K!$D$7,IF(C1954=8,K!$D$8))))))))</f>
        <v>Muud maap.ehit.projektid</v>
      </c>
      <c r="E1954" s="12" t="s">
        <v>329</v>
      </c>
      <c r="F1954" s="18" t="str">
        <f>LOOKUP(E1954,K!$A$1:$B$19)</f>
        <v>Tartu vald</v>
      </c>
      <c r="G1954" s="16" t="str">
        <f t="shared" si="136"/>
        <v>MV-789</v>
      </c>
      <c r="H1954" s="12" t="s">
        <v>32</v>
      </c>
      <c r="I1954" s="14">
        <v>789</v>
      </c>
      <c r="J1954" s="1" t="s">
        <v>257</v>
      </c>
      <c r="K1954" s="1"/>
      <c r="L1954" s="91" t="str">
        <f t="shared" si="137"/>
        <v>15</v>
      </c>
    </row>
    <row r="1955" spans="1:16" customFormat="1" ht="25.5" customHeight="1" x14ac:dyDescent="0.2">
      <c r="A1955" s="24" t="str">
        <f t="shared" si="135"/>
        <v>15-</v>
      </c>
      <c r="C1955" s="14">
        <v>5</v>
      </c>
      <c r="D1955" s="71" t="str">
        <f>IF(C1955=1,K!$D$1,IF(C1955=2,K!$D$2,IF(C1955=3,K!$D$3,IF(C1955=4,K!$D$4,IF(C1955=5,K!$D$5,IF(C1955=6,K!$D$6,IF(C1955=7,K!$D$7,IF(C1955=8,K!$D$8))))))))</f>
        <v>Muud maap.ehit.projektid</v>
      </c>
      <c r="E1955" s="12" t="s">
        <v>329</v>
      </c>
      <c r="F1955" s="18" t="str">
        <f>LOOKUP(E1955,K!$A$1:$B$19)</f>
        <v>Tartu vald</v>
      </c>
      <c r="G1955" s="16" t="str">
        <f t="shared" si="136"/>
        <v>MV-841</v>
      </c>
      <c r="H1955" s="12" t="s">
        <v>32</v>
      </c>
      <c r="I1955" s="14">
        <v>841</v>
      </c>
      <c r="J1955" s="1" t="s">
        <v>264</v>
      </c>
      <c r="K1955" s="1"/>
      <c r="L1955" s="91" t="str">
        <f t="shared" si="137"/>
        <v>15</v>
      </c>
      <c r="P1955" t="s">
        <v>4797</v>
      </c>
    </row>
    <row r="1956" spans="1:16" customFormat="1" ht="25.5" customHeight="1" x14ac:dyDescent="0.2">
      <c r="A1956" s="24" t="str">
        <f t="shared" si="135"/>
        <v>15-</v>
      </c>
      <c r="C1956" s="14">
        <v>6</v>
      </c>
      <c r="D1956" s="71" t="str">
        <f>IF(C1956=1,K!$D$1,IF(C1956=2,K!$D$2,IF(C1956=3,K!$D$3,IF(C1956=4,K!$D$4,IF(C1956=5,K!$D$5,IF(C1956=6,K!$D$6,IF(C1956=7,K!$D$7,IF(C1956=8,K!$D$8))))))))</f>
        <v>Kultuurtehnikaprojektid</v>
      </c>
      <c r="E1956" s="12" t="s">
        <v>329</v>
      </c>
      <c r="F1956" s="18" t="str">
        <f>LOOKUP(E1956,K!$A$1:$B$19)</f>
        <v>Tartu vald</v>
      </c>
      <c r="G1956" s="16" t="str">
        <f t="shared" si="136"/>
        <v>MV-881</v>
      </c>
      <c r="H1956" s="12" t="s">
        <v>32</v>
      </c>
      <c r="I1956" s="14">
        <v>881</v>
      </c>
      <c r="J1956" s="1" t="s">
        <v>267</v>
      </c>
      <c r="K1956" s="1"/>
      <c r="L1956" s="91" t="str">
        <f t="shared" si="137"/>
        <v>15</v>
      </c>
    </row>
    <row r="1957" spans="1:16" customFormat="1" ht="25.5" customHeight="1" x14ac:dyDescent="0.2">
      <c r="A1957" s="24" t="str">
        <f t="shared" si="135"/>
        <v>15-</v>
      </c>
      <c r="C1957" s="14">
        <v>6</v>
      </c>
      <c r="D1957" s="71" t="str">
        <f>IF(C1957=1,K!$D$1,IF(C1957=2,K!$D$2,IF(C1957=3,K!$D$3,IF(C1957=4,K!$D$4,IF(C1957=5,K!$D$5,IF(C1957=6,K!$D$6,IF(C1957=7,K!$D$7,IF(C1957=8,K!$D$8))))))))</f>
        <v>Kultuurtehnikaprojektid</v>
      </c>
      <c r="E1957" s="12" t="s">
        <v>329</v>
      </c>
      <c r="F1957" s="18" t="str">
        <f>LOOKUP(E1957,K!$A$1:$B$19)</f>
        <v>Tartu vald</v>
      </c>
      <c r="G1957" s="16" t="str">
        <f t="shared" si="136"/>
        <v>MV-882</v>
      </c>
      <c r="H1957" s="12" t="s">
        <v>32</v>
      </c>
      <c r="I1957" s="14">
        <v>882</v>
      </c>
      <c r="J1957" s="1" t="s">
        <v>268</v>
      </c>
      <c r="K1957" s="1"/>
      <c r="L1957" s="91" t="str">
        <f t="shared" si="137"/>
        <v>15</v>
      </c>
    </row>
    <row r="1958" spans="1:16" customFormat="1" ht="38.25" customHeight="1" x14ac:dyDescent="0.2">
      <c r="A1958" s="24" t="str">
        <f t="shared" si="135"/>
        <v>15-</v>
      </c>
      <c r="C1958" s="14">
        <v>6</v>
      </c>
      <c r="D1958" s="71" t="str">
        <f>IF(C1958=1,K!$D$1,IF(C1958=2,K!$D$2,IF(C1958=3,K!$D$3,IF(C1958=4,K!$D$4,IF(C1958=5,K!$D$5,IF(C1958=6,K!$D$6,IF(C1958=7,K!$D$7,IF(C1958=8,K!$D$8))))))))</f>
        <v>Kultuurtehnikaprojektid</v>
      </c>
      <c r="E1958" s="12" t="s">
        <v>329</v>
      </c>
      <c r="F1958" s="18" t="str">
        <f>LOOKUP(E1958,K!$A$1:$B$19)</f>
        <v>Tartu vald</v>
      </c>
      <c r="G1958" s="16" t="str">
        <f t="shared" si="136"/>
        <v>MV-883</v>
      </c>
      <c r="H1958" s="12" t="s">
        <v>32</v>
      </c>
      <c r="I1958" s="14">
        <v>883</v>
      </c>
      <c r="J1958" s="1" t="s">
        <v>269</v>
      </c>
      <c r="K1958" s="1"/>
      <c r="L1958" s="91" t="str">
        <f t="shared" si="137"/>
        <v>15</v>
      </c>
    </row>
    <row r="1959" spans="1:16" customFormat="1" ht="25.5" customHeight="1" x14ac:dyDescent="0.2">
      <c r="A1959" s="24" t="str">
        <f t="shared" si="135"/>
        <v>09-</v>
      </c>
      <c r="C1959" s="14">
        <v>1</v>
      </c>
      <c r="D1959" s="71" t="str">
        <f>IF(C1959=1,K!$D$1,IF(C1959=2,K!$D$2,IF(C1959=3,K!$D$3,IF(C1959=4,K!$D$4,IF(C1959=5,K!$D$5,IF(C1959=6,K!$D$6,IF(C1959=7,K!$D$7,IF(C1959=8,K!$D$8))))))))</f>
        <v>Maaparandus</v>
      </c>
      <c r="E1959" s="12" t="s">
        <v>323</v>
      </c>
      <c r="F1959" s="18" t="str">
        <f>LOOKUP(E1959,K!$A$1:$B$19)</f>
        <v>Nõo vald</v>
      </c>
      <c r="G1959" s="16" t="str">
        <f t="shared" si="136"/>
        <v>PP-1220</v>
      </c>
      <c r="H1959" s="12" t="s">
        <v>11</v>
      </c>
      <c r="I1959" s="14">
        <v>1220</v>
      </c>
      <c r="J1959" s="1" t="s">
        <v>1556</v>
      </c>
      <c r="K1959" s="1"/>
      <c r="L1959" s="91" t="str">
        <f t="shared" si="137"/>
        <v>09</v>
      </c>
    </row>
    <row r="1960" spans="1:16" customFormat="1" ht="25.5" customHeight="1" x14ac:dyDescent="0.2">
      <c r="A1960" s="24" t="str">
        <f t="shared" si="135"/>
        <v>09-</v>
      </c>
      <c r="C1960" s="14">
        <v>1</v>
      </c>
      <c r="D1960" s="71" t="str">
        <f>IF(C1960=1,K!$D$1,IF(C1960=2,K!$D$2,IF(C1960=3,K!$D$3,IF(C1960=4,K!$D$4,IF(C1960=5,K!$D$5,IF(C1960=6,K!$D$6,IF(C1960=7,K!$D$7,IF(C1960=8,K!$D$8))))))))</f>
        <v>Maaparandus</v>
      </c>
      <c r="E1960" s="12" t="s">
        <v>323</v>
      </c>
      <c r="F1960" s="18" t="str">
        <f>LOOKUP(E1960,K!$A$1:$B$19)</f>
        <v>Nõo vald</v>
      </c>
      <c r="G1960" s="16" t="str">
        <f t="shared" si="136"/>
        <v>PP-137</v>
      </c>
      <c r="H1960" s="12" t="s">
        <v>11</v>
      </c>
      <c r="I1960" s="14">
        <v>137</v>
      </c>
      <c r="J1960" s="1" t="s">
        <v>1557</v>
      </c>
      <c r="K1960" s="1"/>
      <c r="L1960" s="91" t="str">
        <f t="shared" si="137"/>
        <v>09</v>
      </c>
      <c r="P1960" t="s">
        <v>2569</v>
      </c>
    </row>
    <row r="1961" spans="1:16" customFormat="1" ht="25.5" customHeight="1" x14ac:dyDescent="0.2">
      <c r="A1961" s="24" t="str">
        <f t="shared" si="135"/>
        <v>09-</v>
      </c>
      <c r="C1961" s="14">
        <v>1</v>
      </c>
      <c r="D1961" s="71" t="str">
        <f>IF(C1961=1,K!$D$1,IF(C1961=2,K!$D$2,IF(C1961=3,K!$D$3,IF(C1961=4,K!$D$4,IF(C1961=5,K!$D$5,IF(C1961=6,K!$D$6,IF(C1961=7,K!$D$7,IF(C1961=8,K!$D$8))))))))</f>
        <v>Maaparandus</v>
      </c>
      <c r="E1961" s="12" t="s">
        <v>323</v>
      </c>
      <c r="F1961" s="18" t="str">
        <f>LOOKUP(E1961,K!$A$1:$B$19)</f>
        <v>Nõo vald</v>
      </c>
      <c r="G1961" s="16" t="str">
        <f t="shared" si="136"/>
        <v>PP-163</v>
      </c>
      <c r="H1961" s="12" t="s">
        <v>11</v>
      </c>
      <c r="I1961" s="14">
        <v>163</v>
      </c>
      <c r="J1961" s="1" t="s">
        <v>1558</v>
      </c>
      <c r="K1961" s="1"/>
      <c r="L1961" s="91" t="str">
        <f t="shared" si="137"/>
        <v>09</v>
      </c>
      <c r="P1961" t="s">
        <v>2565</v>
      </c>
    </row>
    <row r="1962" spans="1:16" customFormat="1" ht="12.75" customHeight="1" x14ac:dyDescent="0.2">
      <c r="A1962" s="24" t="str">
        <f t="shared" si="135"/>
        <v>09-</v>
      </c>
      <c r="C1962" s="14">
        <v>1</v>
      </c>
      <c r="D1962" s="71" t="str">
        <f>IF(C1962=1,K!$D$1,IF(C1962=2,K!$D$2,IF(C1962=3,K!$D$3,IF(C1962=4,K!$D$4,IF(C1962=5,K!$D$5,IF(C1962=6,K!$D$6,IF(C1962=7,K!$D$7,IF(C1962=8,K!$D$8))))))))</f>
        <v>Maaparandus</v>
      </c>
      <c r="E1962" s="12" t="s">
        <v>323</v>
      </c>
      <c r="F1962" s="18" t="str">
        <f>LOOKUP(E1962,K!$A$1:$B$19)</f>
        <v>Nõo vald</v>
      </c>
      <c r="G1962" s="16" t="str">
        <f t="shared" si="136"/>
        <v>PP-197</v>
      </c>
      <c r="H1962" s="12" t="s">
        <v>11</v>
      </c>
      <c r="I1962" s="14">
        <v>197</v>
      </c>
      <c r="J1962" s="1" t="s">
        <v>455</v>
      </c>
      <c r="K1962" s="1"/>
      <c r="L1962" s="91" t="str">
        <f t="shared" si="137"/>
        <v>09</v>
      </c>
    </row>
    <row r="1963" spans="1:16" customFormat="1" ht="25.5" customHeight="1" x14ac:dyDescent="0.2">
      <c r="A1963" s="24" t="str">
        <f t="shared" si="135"/>
        <v>09-</v>
      </c>
      <c r="C1963" s="14">
        <v>1</v>
      </c>
      <c r="D1963" s="71" t="str">
        <f>IF(C1963=1,K!$D$1,IF(C1963=2,K!$D$2,IF(C1963=3,K!$D$3,IF(C1963=4,K!$D$4,IF(C1963=5,K!$D$5,IF(C1963=6,K!$D$6,IF(C1963=7,K!$D$7,IF(C1963=8,K!$D$8))))))))</f>
        <v>Maaparandus</v>
      </c>
      <c r="E1963" s="12" t="s">
        <v>323</v>
      </c>
      <c r="F1963" s="18" t="str">
        <f>LOOKUP(E1963,K!$A$1:$B$19)</f>
        <v>Nõo vald</v>
      </c>
      <c r="G1963" s="16" t="str">
        <f t="shared" si="136"/>
        <v>PP-193</v>
      </c>
      <c r="H1963" s="12" t="s">
        <v>11</v>
      </c>
      <c r="I1963" s="14">
        <v>193</v>
      </c>
      <c r="J1963" s="1" t="s">
        <v>456</v>
      </c>
      <c r="K1963" s="1"/>
      <c r="L1963" s="91" t="str">
        <f t="shared" si="137"/>
        <v>09</v>
      </c>
    </row>
    <row r="1964" spans="1:16" customFormat="1" ht="25.5" customHeight="1" x14ac:dyDescent="0.2">
      <c r="A1964" s="24" t="str">
        <f t="shared" si="135"/>
        <v>09-</v>
      </c>
      <c r="C1964" s="14">
        <v>1</v>
      </c>
      <c r="D1964" s="71" t="str">
        <f>IF(C1964=1,K!$D$1,IF(C1964=2,K!$D$2,IF(C1964=3,K!$D$3,IF(C1964=4,K!$D$4,IF(C1964=5,K!$D$5,IF(C1964=6,K!$D$6,IF(C1964=7,K!$D$7,IF(C1964=8,K!$D$8))))))))</f>
        <v>Maaparandus</v>
      </c>
      <c r="E1964" s="12" t="s">
        <v>323</v>
      </c>
      <c r="F1964" s="18" t="str">
        <f>LOOKUP(E1964,K!$A$1:$B$19)</f>
        <v>Nõo vald</v>
      </c>
      <c r="G1964" s="16" t="str">
        <f t="shared" si="136"/>
        <v>PP-194</v>
      </c>
      <c r="H1964" s="12" t="s">
        <v>11</v>
      </c>
      <c r="I1964" s="14">
        <v>194</v>
      </c>
      <c r="J1964" s="1" t="s">
        <v>457</v>
      </c>
      <c r="K1964" s="1"/>
      <c r="L1964" s="91" t="str">
        <f t="shared" si="137"/>
        <v>09</v>
      </c>
    </row>
    <row r="1965" spans="1:16" customFormat="1" ht="25.5" customHeight="1" x14ac:dyDescent="0.2">
      <c r="A1965" s="24" t="str">
        <f t="shared" si="135"/>
        <v>09-</v>
      </c>
      <c r="C1965" s="14">
        <v>1</v>
      </c>
      <c r="D1965" s="71" t="str">
        <f>IF(C1965=1,K!$D$1,IF(C1965=2,K!$D$2,IF(C1965=3,K!$D$3,IF(C1965=4,K!$D$4,IF(C1965=5,K!$D$5,IF(C1965=6,K!$D$6,IF(C1965=7,K!$D$7,IF(C1965=8,K!$D$8))))))))</f>
        <v>Maaparandus</v>
      </c>
      <c r="E1965" s="12" t="s">
        <v>323</v>
      </c>
      <c r="F1965" s="18" t="str">
        <f>LOOKUP(E1965,K!$A$1:$B$19)</f>
        <v>Nõo vald</v>
      </c>
      <c r="G1965" s="16" t="str">
        <f t="shared" si="136"/>
        <v>PP-230</v>
      </c>
      <c r="H1965" s="12" t="s">
        <v>11</v>
      </c>
      <c r="I1965" s="14">
        <v>230</v>
      </c>
      <c r="J1965" s="1" t="s">
        <v>458</v>
      </c>
      <c r="K1965" s="1"/>
      <c r="L1965" s="91" t="str">
        <f t="shared" si="137"/>
        <v>09</v>
      </c>
    </row>
    <row r="1966" spans="1:16" customFormat="1" ht="25.5" customHeight="1" x14ac:dyDescent="0.2">
      <c r="A1966" s="24" t="str">
        <f t="shared" si="135"/>
        <v>09-</v>
      </c>
      <c r="C1966" s="14">
        <v>1</v>
      </c>
      <c r="D1966" s="71" t="str">
        <f>IF(C1966=1,K!$D$1,IF(C1966=2,K!$D$2,IF(C1966=3,K!$D$3,IF(C1966=4,K!$D$4,IF(C1966=5,K!$D$5,IF(C1966=6,K!$D$6,IF(C1966=7,K!$D$7,IF(C1966=8,K!$D$8))))))))</f>
        <v>Maaparandus</v>
      </c>
      <c r="E1966" s="12" t="s">
        <v>323</v>
      </c>
      <c r="F1966" s="18" t="str">
        <f>LOOKUP(E1966,K!$A$1:$B$19)</f>
        <v>Nõo vald</v>
      </c>
      <c r="G1966" s="16" t="str">
        <f t="shared" si="136"/>
        <v>PP-350</v>
      </c>
      <c r="H1966" s="12" t="s">
        <v>11</v>
      </c>
      <c r="I1966" s="14">
        <v>350</v>
      </c>
      <c r="J1966" s="1" t="s">
        <v>459</v>
      </c>
      <c r="K1966" s="1"/>
      <c r="L1966" s="91" t="str">
        <f t="shared" si="137"/>
        <v>09</v>
      </c>
    </row>
    <row r="1967" spans="1:16" customFormat="1" ht="25.5" customHeight="1" x14ac:dyDescent="0.2">
      <c r="A1967" s="24" t="str">
        <f t="shared" si="135"/>
        <v>09-</v>
      </c>
      <c r="C1967" s="14">
        <v>1</v>
      </c>
      <c r="D1967" s="71" t="str">
        <f>IF(C1967=1,K!$D$1,IF(C1967=2,K!$D$2,IF(C1967=3,K!$D$3,IF(C1967=4,K!$D$4,IF(C1967=5,K!$D$5,IF(C1967=6,K!$D$6,IF(C1967=7,K!$D$7,IF(C1967=8,K!$D$8))))))))</f>
        <v>Maaparandus</v>
      </c>
      <c r="E1967" s="12" t="s">
        <v>323</v>
      </c>
      <c r="F1967" s="18" t="str">
        <f>LOOKUP(E1967,K!$A$1:$B$19)</f>
        <v>Nõo vald</v>
      </c>
      <c r="G1967" s="16" t="str">
        <f t="shared" si="136"/>
        <v>PP-194A</v>
      </c>
      <c r="H1967" s="12" t="s">
        <v>11</v>
      </c>
      <c r="I1967" s="14" t="s">
        <v>49</v>
      </c>
      <c r="J1967" s="1" t="s">
        <v>460</v>
      </c>
      <c r="K1967" s="1"/>
      <c r="L1967" s="91" t="str">
        <f t="shared" si="137"/>
        <v>09</v>
      </c>
    </row>
    <row r="1968" spans="1:16" customFormat="1" ht="25.5" customHeight="1" x14ac:dyDescent="0.2">
      <c r="A1968" s="24" t="str">
        <f t="shared" si="135"/>
        <v>09-</v>
      </c>
      <c r="C1968" s="14">
        <v>1</v>
      </c>
      <c r="D1968" s="71" t="str">
        <f>IF(C1968=1,K!$D$1,IF(C1968=2,K!$D$2,IF(C1968=3,K!$D$3,IF(C1968=4,K!$D$4,IF(C1968=5,K!$D$5,IF(C1968=6,K!$D$6,IF(C1968=7,K!$D$7,IF(C1968=8,K!$D$8))))))))</f>
        <v>Maaparandus</v>
      </c>
      <c r="E1968" s="12" t="s">
        <v>323</v>
      </c>
      <c r="F1968" s="18" t="str">
        <f>LOOKUP(E1968,K!$A$1:$B$19)</f>
        <v>Nõo vald</v>
      </c>
      <c r="G1968" s="16" t="str">
        <f t="shared" si="136"/>
        <v>PP-382</v>
      </c>
      <c r="H1968" s="12" t="s">
        <v>11</v>
      </c>
      <c r="I1968" s="14">
        <v>382</v>
      </c>
      <c r="J1968" s="1" t="s">
        <v>461</v>
      </c>
      <c r="K1968" s="1"/>
      <c r="L1968" s="91" t="str">
        <f t="shared" si="137"/>
        <v>09</v>
      </c>
    </row>
    <row r="1969" spans="1:45" customFormat="1" ht="25.5" customHeight="1" x14ac:dyDescent="0.2">
      <c r="A1969" s="24" t="str">
        <f t="shared" si="135"/>
        <v>09-</v>
      </c>
      <c r="C1969" s="14">
        <v>1</v>
      </c>
      <c r="D1969" s="71" t="str">
        <f>IF(C1969=1,K!$D$1,IF(C1969=2,K!$D$2,IF(C1969=3,K!$D$3,IF(C1969=4,K!$D$4,IF(C1969=5,K!$D$5,IF(C1969=6,K!$D$6,IF(C1969=7,K!$D$7,IF(C1969=8,K!$D$8))))))))</f>
        <v>Maaparandus</v>
      </c>
      <c r="E1969" s="12" t="s">
        <v>323</v>
      </c>
      <c r="F1969" s="18" t="str">
        <f>LOOKUP(E1969,K!$A$1:$B$19)</f>
        <v>Nõo vald</v>
      </c>
      <c r="G1969" s="16" t="str">
        <f t="shared" si="136"/>
        <v>PP-480</v>
      </c>
      <c r="H1969" s="12" t="s">
        <v>11</v>
      </c>
      <c r="I1969" s="14">
        <v>480</v>
      </c>
      <c r="J1969" s="1" t="s">
        <v>462</v>
      </c>
      <c r="K1969" s="1"/>
      <c r="L1969" s="91" t="str">
        <f t="shared" si="137"/>
        <v>09</v>
      </c>
    </row>
    <row r="1970" spans="1:45" customFormat="1" ht="25.5" customHeight="1" x14ac:dyDescent="0.2">
      <c r="A1970" s="24" t="str">
        <f t="shared" si="135"/>
        <v>09-</v>
      </c>
      <c r="C1970" s="14">
        <v>2</v>
      </c>
      <c r="D1970" s="71" t="str">
        <f>IF(C1970=1,K!$D$1,IF(C1970=2,K!$D$2,IF(C1970=3,K!$D$3,IF(C1970=4,K!$D$4,IF(C1970=5,K!$D$5,IF(C1970=6,K!$D$6,IF(C1970=7,K!$D$7,IF(C1970=8,K!$D$8))))))))</f>
        <v xml:space="preserve">Maaparanduse rek </v>
      </c>
      <c r="E1970" s="12" t="s">
        <v>323</v>
      </c>
      <c r="F1970" s="18" t="str">
        <f>LOOKUP(E1970,K!$A$1:$B$19)</f>
        <v>Nõo vald</v>
      </c>
      <c r="G1970" s="16" t="str">
        <f t="shared" si="136"/>
        <v>PP-480A</v>
      </c>
      <c r="H1970" s="12" t="s">
        <v>11</v>
      </c>
      <c r="I1970" s="14" t="s">
        <v>50</v>
      </c>
      <c r="J1970" s="1" t="s">
        <v>463</v>
      </c>
      <c r="K1970" s="1"/>
      <c r="L1970" s="91" t="str">
        <f t="shared" si="137"/>
        <v>09</v>
      </c>
    </row>
    <row r="1971" spans="1:45" customFormat="1" ht="12.75" customHeight="1" x14ac:dyDescent="0.2">
      <c r="A1971" s="24" t="str">
        <f t="shared" si="135"/>
        <v>09-</v>
      </c>
      <c r="C1971" s="14">
        <v>1</v>
      </c>
      <c r="D1971" s="71" t="str">
        <f>IF(C1971=1,K!$D$1,IF(C1971=2,K!$D$2,IF(C1971=3,K!$D$3,IF(C1971=4,K!$D$4,IF(C1971=5,K!$D$5,IF(C1971=6,K!$D$6,IF(C1971=7,K!$D$7,IF(C1971=8,K!$D$8))))))))</f>
        <v>Maaparandus</v>
      </c>
      <c r="E1971" s="12" t="s">
        <v>323</v>
      </c>
      <c r="F1971" s="18" t="str">
        <f>LOOKUP(E1971,K!$A$1:$B$19)</f>
        <v>Nõo vald</v>
      </c>
      <c r="G1971" s="16" t="str">
        <f t="shared" si="136"/>
        <v>PP-496</v>
      </c>
      <c r="H1971" s="12" t="s">
        <v>11</v>
      </c>
      <c r="I1971" s="14">
        <v>496</v>
      </c>
      <c r="J1971" s="1" t="s">
        <v>464</v>
      </c>
      <c r="K1971" s="1"/>
      <c r="L1971" s="91" t="str">
        <f t="shared" si="137"/>
        <v>09</v>
      </c>
    </row>
    <row r="1972" spans="1:45" ht="25.5" customHeight="1" x14ac:dyDescent="0.2">
      <c r="A1972" s="24" t="str">
        <f t="shared" si="135"/>
        <v>09-</v>
      </c>
      <c r="B1972"/>
      <c r="C1972" s="14">
        <v>1</v>
      </c>
      <c r="D1972" s="71" t="str">
        <f>IF(C1972=1,K!$D$1,IF(C1972=2,K!$D$2,IF(C1972=3,K!$D$3,IF(C1972=4,K!$D$4,IF(C1972=5,K!$D$5,IF(C1972=6,K!$D$6,IF(C1972=7,K!$D$7,IF(C1972=8,K!$D$8))))))))</f>
        <v>Maaparandus</v>
      </c>
      <c r="E1972" s="12" t="s">
        <v>323</v>
      </c>
      <c r="F1972" s="18" t="str">
        <f>LOOKUP(E1972,K!$A$1:$B$19)</f>
        <v>Nõo vald</v>
      </c>
      <c r="G1972" s="16" t="str">
        <f t="shared" si="136"/>
        <v>PP-559</v>
      </c>
      <c r="H1972" s="12" t="s">
        <v>11</v>
      </c>
      <c r="I1972" s="14">
        <v>559</v>
      </c>
      <c r="J1972" s="1" t="s">
        <v>465</v>
      </c>
      <c r="K1972" s="1"/>
      <c r="L1972" s="91" t="str">
        <f t="shared" si="137"/>
        <v>09</v>
      </c>
      <c r="M1972"/>
      <c r="N1972"/>
      <c r="P1972"/>
      <c r="Q1972"/>
      <c r="R1972"/>
      <c r="S1972"/>
      <c r="T1972"/>
      <c r="U1972"/>
      <c r="V1972"/>
      <c r="W1972"/>
      <c r="X1972"/>
      <c r="Y1972"/>
      <c r="Z1972"/>
      <c r="AA1972"/>
      <c r="AB1972"/>
      <c r="AC1972"/>
      <c r="AD1972"/>
      <c r="AE1972"/>
      <c r="AF1972"/>
      <c r="AG1972"/>
      <c r="AH1972"/>
      <c r="AI1972"/>
      <c r="AJ1972"/>
      <c r="AK1972"/>
      <c r="AL1972"/>
      <c r="AM1972"/>
      <c r="AN1972"/>
      <c r="AO1972"/>
      <c r="AP1972"/>
      <c r="AQ1972"/>
      <c r="AR1972"/>
      <c r="AS1972"/>
    </row>
    <row r="1973" spans="1:45" customFormat="1" ht="12.75" customHeight="1" x14ac:dyDescent="0.2">
      <c r="A1973" s="24" t="str">
        <f t="shared" si="135"/>
        <v>09-</v>
      </c>
      <c r="C1973" s="14">
        <v>1</v>
      </c>
      <c r="D1973" s="71" t="str">
        <f>IF(C1973=1,K!$D$1,IF(C1973=2,K!$D$2,IF(C1973=3,K!$D$3,IF(C1973=4,K!$D$4,IF(C1973=5,K!$D$5,IF(C1973=6,K!$D$6,IF(C1973=7,K!$D$7,IF(C1973=8,K!$D$8))))))))</f>
        <v>Maaparandus</v>
      </c>
      <c r="E1973" s="12" t="s">
        <v>323</v>
      </c>
      <c r="F1973" s="18" t="str">
        <f>LOOKUP(E1973,K!$A$1:$B$19)</f>
        <v>Nõo vald</v>
      </c>
      <c r="G1973" s="16" t="str">
        <f t="shared" si="136"/>
        <v>PP-585</v>
      </c>
      <c r="H1973" s="12" t="s">
        <v>11</v>
      </c>
      <c r="I1973" s="14">
        <v>585</v>
      </c>
      <c r="J1973" s="1" t="s">
        <v>466</v>
      </c>
      <c r="K1973" s="1"/>
      <c r="L1973" s="91" t="str">
        <f t="shared" si="137"/>
        <v>09</v>
      </c>
    </row>
    <row r="1974" spans="1:45" customFormat="1" ht="38.25" customHeight="1" x14ac:dyDescent="0.2">
      <c r="A1974" s="24" t="str">
        <f t="shared" si="135"/>
        <v>09-</v>
      </c>
      <c r="C1974" s="14">
        <v>1</v>
      </c>
      <c r="D1974" s="71" t="str">
        <f>IF(C1974=1,K!$D$1,IF(C1974=2,K!$D$2,IF(C1974=3,K!$D$3,IF(C1974=4,K!$D$4,IF(C1974=5,K!$D$5,IF(C1974=6,K!$D$6,IF(C1974=7,K!$D$7,IF(C1974=8,K!$D$8))))))))</f>
        <v>Maaparandus</v>
      </c>
      <c r="E1974" s="12" t="s">
        <v>323</v>
      </c>
      <c r="F1974" s="18" t="str">
        <f>LOOKUP(E1974,K!$A$1:$B$19)</f>
        <v>Nõo vald</v>
      </c>
      <c r="G1974" s="16" t="str">
        <f t="shared" si="136"/>
        <v>PP-609</v>
      </c>
      <c r="H1974" s="12" t="s">
        <v>11</v>
      </c>
      <c r="I1974" s="14">
        <v>609</v>
      </c>
      <c r="J1974" s="1" t="s">
        <v>467</v>
      </c>
      <c r="K1974" s="1"/>
      <c r="L1974" s="91" t="str">
        <f t="shared" si="137"/>
        <v>09</v>
      </c>
    </row>
    <row r="1975" spans="1:45" customFormat="1" ht="38.25" customHeight="1" x14ac:dyDescent="0.2">
      <c r="A1975" s="24" t="str">
        <f t="shared" si="135"/>
        <v>09-</v>
      </c>
      <c r="C1975" s="14">
        <v>1</v>
      </c>
      <c r="D1975" s="71" t="str">
        <f>IF(C1975=1,K!$D$1,IF(C1975=2,K!$D$2,IF(C1975=3,K!$D$3,IF(C1975=4,K!$D$4,IF(C1975=5,K!$D$5,IF(C1975=6,K!$D$6,IF(C1975=7,K!$D$7,IF(C1975=8,K!$D$8))))))))</f>
        <v>Maaparandus</v>
      </c>
      <c r="E1975" s="12" t="s">
        <v>323</v>
      </c>
      <c r="F1975" s="18" t="str">
        <f>LOOKUP(E1975,K!$A$1:$B$19)</f>
        <v>Nõo vald</v>
      </c>
      <c r="G1975" s="16" t="str">
        <f t="shared" si="136"/>
        <v>PP-705</v>
      </c>
      <c r="H1975" s="12" t="s">
        <v>11</v>
      </c>
      <c r="I1975" s="14">
        <v>705</v>
      </c>
      <c r="J1975" s="1" t="s">
        <v>468</v>
      </c>
      <c r="K1975" s="1"/>
      <c r="L1975" s="91" t="str">
        <f t="shared" si="137"/>
        <v>09</v>
      </c>
    </row>
    <row r="1976" spans="1:45" customFormat="1" ht="38.25" customHeight="1" x14ac:dyDescent="0.2">
      <c r="A1976" s="24" t="str">
        <f t="shared" si="135"/>
        <v>09-</v>
      </c>
      <c r="C1976" s="14">
        <v>1</v>
      </c>
      <c r="D1976" s="71" t="str">
        <f>IF(C1976=1,K!$D$1,IF(C1976=2,K!$D$2,IF(C1976=3,K!$D$3,IF(C1976=4,K!$D$4,IF(C1976=5,K!$D$5,IF(C1976=6,K!$D$6,IF(C1976=7,K!$D$7,IF(C1976=8,K!$D$8))))))))</f>
        <v>Maaparandus</v>
      </c>
      <c r="E1976" s="12" t="s">
        <v>323</v>
      </c>
      <c r="F1976" s="18" t="str">
        <f>LOOKUP(E1976,K!$A$1:$B$19)</f>
        <v>Nõo vald</v>
      </c>
      <c r="G1976" s="16" t="str">
        <f t="shared" si="136"/>
        <v>PP-777</v>
      </c>
      <c r="H1976" s="12" t="s">
        <v>11</v>
      </c>
      <c r="I1976" s="14">
        <v>777</v>
      </c>
      <c r="J1976" s="1" t="s">
        <v>469</v>
      </c>
      <c r="K1976" s="1"/>
      <c r="L1976" s="91" t="str">
        <f t="shared" si="137"/>
        <v>09</v>
      </c>
    </row>
    <row r="1977" spans="1:45" ht="25.5" customHeight="1" x14ac:dyDescent="0.2">
      <c r="A1977" s="24" t="str">
        <f t="shared" si="135"/>
        <v>09-</v>
      </c>
      <c r="B1977"/>
      <c r="C1977" s="14">
        <v>1</v>
      </c>
      <c r="D1977" s="71" t="str">
        <f>IF(C1977=1,K!$D$1,IF(C1977=2,K!$D$2,IF(C1977=3,K!$D$3,IF(C1977=4,K!$D$4,IF(C1977=5,K!$D$5,IF(C1977=6,K!$D$6,IF(C1977=7,K!$D$7,IF(C1977=8,K!$D$8))))))))</f>
        <v>Maaparandus</v>
      </c>
      <c r="E1977" s="12" t="s">
        <v>323</v>
      </c>
      <c r="F1977" s="18" t="str">
        <f>LOOKUP(E1977,K!$A$1:$B$19)</f>
        <v>Nõo vald</v>
      </c>
      <c r="G1977" s="16" t="str">
        <f t="shared" si="136"/>
        <v>PP-862</v>
      </c>
      <c r="H1977" s="12" t="s">
        <v>11</v>
      </c>
      <c r="I1977" s="14">
        <v>862</v>
      </c>
      <c r="J1977" s="1" t="s">
        <v>470</v>
      </c>
      <c r="K1977" s="1"/>
      <c r="L1977" s="91" t="str">
        <f t="shared" si="137"/>
        <v>09</v>
      </c>
      <c r="M1977"/>
      <c r="N1977"/>
      <c r="P1977"/>
      <c r="Q1977"/>
      <c r="R1977"/>
      <c r="S1977"/>
      <c r="T1977"/>
      <c r="U1977"/>
      <c r="V1977"/>
      <c r="W1977"/>
      <c r="X1977"/>
      <c r="Y1977"/>
      <c r="Z1977"/>
      <c r="AA1977"/>
      <c r="AB1977"/>
      <c r="AC1977"/>
      <c r="AD1977"/>
      <c r="AE1977"/>
      <c r="AF1977"/>
      <c r="AG1977"/>
      <c r="AH1977"/>
      <c r="AI1977"/>
      <c r="AJ1977"/>
      <c r="AK1977"/>
      <c r="AL1977"/>
      <c r="AM1977"/>
      <c r="AN1977"/>
      <c r="AO1977"/>
      <c r="AP1977"/>
      <c r="AQ1977"/>
      <c r="AR1977"/>
      <c r="AS1977"/>
    </row>
    <row r="1978" spans="1:45" ht="25.5" customHeight="1" x14ac:dyDescent="0.2">
      <c r="A1978" s="24" t="str">
        <f t="shared" si="135"/>
        <v>09-</v>
      </c>
      <c r="B1978"/>
      <c r="C1978" s="14">
        <v>5</v>
      </c>
      <c r="D1978" s="71" t="str">
        <f>IF(C1978=1,K!$D$1,IF(C1978=2,K!$D$2,IF(C1978=3,K!$D$3,IF(C1978=4,K!$D$4,IF(C1978=5,K!$D$5,IF(C1978=6,K!$D$6,IF(C1978=7,K!$D$7,IF(C1978=8,K!$D$8))))))))</f>
        <v>Muud maap.ehit.projektid</v>
      </c>
      <c r="E1978" s="12" t="s">
        <v>323</v>
      </c>
      <c r="F1978" s="18" t="str">
        <f>LOOKUP(E1978,K!$A$1:$B$19)</f>
        <v>Nõo vald</v>
      </c>
      <c r="G1978" s="16" t="str">
        <f t="shared" si="136"/>
        <v>PP-883</v>
      </c>
      <c r="H1978" s="12" t="s">
        <v>11</v>
      </c>
      <c r="I1978" s="14">
        <v>883</v>
      </c>
      <c r="J1978" s="1" t="s">
        <v>471</v>
      </c>
      <c r="K1978" s="1"/>
      <c r="L1978" s="91" t="str">
        <f t="shared" si="137"/>
        <v>09</v>
      </c>
      <c r="M1978"/>
      <c r="N1978"/>
      <c r="P1978"/>
      <c r="Q1978"/>
      <c r="R1978"/>
      <c r="S1978"/>
      <c r="T1978"/>
      <c r="U1978"/>
      <c r="V1978"/>
      <c r="W1978"/>
      <c r="X1978"/>
      <c r="Y1978"/>
      <c r="Z1978"/>
      <c r="AA1978"/>
      <c r="AB1978"/>
      <c r="AC1978"/>
      <c r="AD1978"/>
      <c r="AE1978"/>
      <c r="AF1978"/>
      <c r="AG1978"/>
      <c r="AH1978"/>
      <c r="AI1978"/>
      <c r="AJ1978"/>
      <c r="AK1978"/>
      <c r="AL1978"/>
      <c r="AM1978"/>
      <c r="AN1978"/>
      <c r="AO1978"/>
      <c r="AP1978"/>
      <c r="AQ1978"/>
      <c r="AR1978"/>
      <c r="AS1978"/>
    </row>
    <row r="1979" spans="1:45" ht="25.5" customHeight="1" x14ac:dyDescent="0.2">
      <c r="A1979" s="24" t="str">
        <f t="shared" si="135"/>
        <v>09-</v>
      </c>
      <c r="B1979"/>
      <c r="C1979" s="14">
        <v>1</v>
      </c>
      <c r="D1979" s="71" t="str">
        <f>IF(C1979=1,K!$D$1,IF(C1979=2,K!$D$2,IF(C1979=3,K!$D$3,IF(C1979=4,K!$D$4,IF(C1979=5,K!$D$5,IF(C1979=6,K!$D$6,IF(C1979=7,K!$D$7,IF(C1979=8,K!$D$8))))))))</f>
        <v>Maaparandus</v>
      </c>
      <c r="E1979" s="12" t="s">
        <v>323</v>
      </c>
      <c r="F1979" s="18" t="str">
        <f>LOOKUP(E1979,K!$A$1:$B$19)</f>
        <v>Nõo vald</v>
      </c>
      <c r="G1979" s="16" t="str">
        <f t="shared" si="136"/>
        <v>PP-1114</v>
      </c>
      <c r="H1979" s="12" t="s">
        <v>11</v>
      </c>
      <c r="I1979" s="14">
        <v>1114</v>
      </c>
      <c r="J1979" s="1" t="s">
        <v>472</v>
      </c>
      <c r="K1979" s="1"/>
      <c r="L1979" s="91" t="str">
        <f t="shared" si="137"/>
        <v>09</v>
      </c>
      <c r="M1979"/>
      <c r="N1979"/>
      <c r="P1979"/>
      <c r="Q1979"/>
      <c r="R1979"/>
      <c r="S1979"/>
      <c r="T1979"/>
      <c r="U1979"/>
      <c r="V1979"/>
      <c r="W1979"/>
      <c r="X1979"/>
      <c r="Y1979"/>
      <c r="Z1979"/>
      <c r="AA1979"/>
      <c r="AB1979"/>
      <c r="AC1979"/>
      <c r="AD1979"/>
      <c r="AE1979"/>
      <c r="AF1979"/>
      <c r="AG1979"/>
      <c r="AH1979"/>
      <c r="AI1979"/>
      <c r="AJ1979"/>
      <c r="AK1979"/>
      <c r="AL1979"/>
      <c r="AM1979"/>
      <c r="AN1979"/>
      <c r="AO1979"/>
      <c r="AP1979"/>
      <c r="AQ1979"/>
      <c r="AR1979"/>
      <c r="AS1979"/>
    </row>
    <row r="1980" spans="1:45" ht="25.5" customHeight="1" x14ac:dyDescent="0.2">
      <c r="A1980" s="24" t="str">
        <f t="shared" si="135"/>
        <v>09-</v>
      </c>
      <c r="B1980"/>
      <c r="C1980" s="14">
        <v>1</v>
      </c>
      <c r="D1980" s="71" t="str">
        <f>IF(C1980=1,K!$D$1,IF(C1980=2,K!$D$2,IF(C1980=3,K!$D$3,IF(C1980=4,K!$D$4,IF(C1980=5,K!$D$5,IF(C1980=6,K!$D$6,IF(C1980=7,K!$D$7,IF(C1980=8,K!$D$8))))))))</f>
        <v>Maaparandus</v>
      </c>
      <c r="E1980" s="12" t="s">
        <v>323</v>
      </c>
      <c r="F1980" s="18" t="str">
        <f>LOOKUP(E1980,K!$A$1:$B$19)</f>
        <v>Nõo vald</v>
      </c>
      <c r="G1980" s="16" t="str">
        <f t="shared" si="136"/>
        <v>PP-1222</v>
      </c>
      <c r="H1980" s="12" t="s">
        <v>11</v>
      </c>
      <c r="I1980" s="14">
        <v>1222</v>
      </c>
      <c r="J1980" s="1" t="s">
        <v>473</v>
      </c>
      <c r="K1980" s="1"/>
      <c r="L1980" s="91" t="str">
        <f t="shared" si="137"/>
        <v>09</v>
      </c>
      <c r="M1980"/>
      <c r="N1980"/>
      <c r="P1980"/>
      <c r="Q1980"/>
      <c r="R1980"/>
      <c r="S1980"/>
      <c r="T1980"/>
      <c r="U1980"/>
      <c r="V1980"/>
      <c r="W1980"/>
      <c r="X1980"/>
      <c r="Y1980"/>
      <c r="Z1980"/>
      <c r="AA1980"/>
      <c r="AB1980"/>
      <c r="AC1980"/>
      <c r="AD1980"/>
      <c r="AE1980"/>
      <c r="AF1980"/>
      <c r="AG1980"/>
      <c r="AH1980"/>
      <c r="AI1980"/>
      <c r="AJ1980"/>
      <c r="AK1980"/>
      <c r="AL1980"/>
      <c r="AM1980"/>
      <c r="AN1980"/>
      <c r="AO1980"/>
      <c r="AP1980"/>
      <c r="AQ1980"/>
      <c r="AR1980"/>
      <c r="AS1980"/>
    </row>
    <row r="1981" spans="1:45" customFormat="1" ht="25.5" customHeight="1" x14ac:dyDescent="0.2">
      <c r="A1981" s="24" t="str">
        <f t="shared" si="135"/>
        <v>09-</v>
      </c>
      <c r="C1981" s="14">
        <v>1</v>
      </c>
      <c r="D1981" s="71" t="str">
        <f>IF(C1981=1,K!$D$1,IF(C1981=2,K!$D$2,IF(C1981=3,K!$D$3,IF(C1981=4,K!$D$4,IF(C1981=5,K!$D$5,IF(C1981=6,K!$D$6,IF(C1981=7,K!$D$7,IF(C1981=8,K!$D$8))))))))</f>
        <v>Maaparandus</v>
      </c>
      <c r="E1981" s="12" t="s">
        <v>323</v>
      </c>
      <c r="F1981" s="18" t="str">
        <f>LOOKUP(E1981,K!$A$1:$B$19)</f>
        <v>Nõo vald</v>
      </c>
      <c r="G1981" s="16" t="str">
        <f t="shared" si="136"/>
        <v>PP-1241</v>
      </c>
      <c r="H1981" s="12" t="s">
        <v>11</v>
      </c>
      <c r="I1981" s="14">
        <v>1241</v>
      </c>
      <c r="J1981" s="1" t="s">
        <v>474</v>
      </c>
      <c r="K1981" s="1"/>
      <c r="L1981" s="91" t="str">
        <f t="shared" si="137"/>
        <v>09</v>
      </c>
    </row>
    <row r="1982" spans="1:45" customFormat="1" ht="12.75" customHeight="1" x14ac:dyDescent="0.2">
      <c r="A1982" s="24" t="str">
        <f t="shared" si="135"/>
        <v>09-</v>
      </c>
      <c r="C1982" s="14">
        <v>5</v>
      </c>
      <c r="D1982" s="71" t="str">
        <f>IF(C1982=1,K!$D$1,IF(C1982=2,K!$D$2,IF(C1982=3,K!$D$3,IF(C1982=4,K!$D$4,IF(C1982=5,K!$D$5,IF(C1982=6,K!$D$6,IF(C1982=7,K!$D$7,IF(C1982=8,K!$D$8))))))))</f>
        <v>Muud maap.ehit.projektid</v>
      </c>
      <c r="E1982" s="12" t="s">
        <v>323</v>
      </c>
      <c r="F1982" s="18" t="str">
        <f>LOOKUP(E1982,K!$A$1:$B$19)</f>
        <v>Nõo vald</v>
      </c>
      <c r="G1982" s="16" t="str">
        <f t="shared" si="136"/>
        <v>PP-1366</v>
      </c>
      <c r="H1982" s="12" t="s">
        <v>11</v>
      </c>
      <c r="I1982" s="14">
        <v>1366</v>
      </c>
      <c r="J1982" s="1" t="s">
        <v>475</v>
      </c>
      <c r="K1982" s="1"/>
      <c r="L1982" s="91" t="str">
        <f t="shared" si="137"/>
        <v>09</v>
      </c>
    </row>
    <row r="1983" spans="1:45" customFormat="1" ht="25.5" customHeight="1" x14ac:dyDescent="0.2">
      <c r="A1983" s="24" t="str">
        <f t="shared" si="135"/>
        <v>09-</v>
      </c>
      <c r="C1983" s="14">
        <v>1</v>
      </c>
      <c r="D1983" s="71" t="str">
        <f>IF(C1983=1,K!$D$1,IF(C1983=2,K!$D$2,IF(C1983=3,K!$D$3,IF(C1983=4,K!$D$4,IF(C1983=5,K!$D$5,IF(C1983=6,K!$D$6,IF(C1983=7,K!$D$7,IF(C1983=8,K!$D$8))))))))</f>
        <v>Maaparandus</v>
      </c>
      <c r="E1983" s="12" t="s">
        <v>323</v>
      </c>
      <c r="F1983" s="18" t="str">
        <f>LOOKUP(E1983,K!$A$1:$B$19)</f>
        <v>Nõo vald</v>
      </c>
      <c r="G1983" s="16" t="str">
        <f t="shared" si="136"/>
        <v>PP-1392</v>
      </c>
      <c r="H1983" s="12" t="s">
        <v>11</v>
      </c>
      <c r="I1983" s="14">
        <v>1392</v>
      </c>
      <c r="J1983" s="1" t="s">
        <v>476</v>
      </c>
      <c r="K1983" s="1"/>
      <c r="L1983" s="91" t="str">
        <f t="shared" si="137"/>
        <v>09</v>
      </c>
    </row>
    <row r="1984" spans="1:45" customFormat="1" ht="25.5" customHeight="1" x14ac:dyDescent="0.2">
      <c r="A1984" s="24" t="str">
        <f t="shared" si="135"/>
        <v>09-</v>
      </c>
      <c r="C1984" s="14">
        <v>5</v>
      </c>
      <c r="D1984" s="71" t="str">
        <f>IF(C1984=1,K!$D$1,IF(C1984=2,K!$D$2,IF(C1984=3,K!$D$3,IF(C1984=4,K!$D$4,IF(C1984=5,K!$D$5,IF(C1984=6,K!$D$6,IF(C1984=7,K!$D$7,IF(C1984=8,K!$D$8))))))))</f>
        <v>Muud maap.ehit.projektid</v>
      </c>
      <c r="E1984" s="12" t="s">
        <v>323</v>
      </c>
      <c r="F1984" s="18" t="str">
        <f>LOOKUP(E1984,K!$A$1:$B$19)</f>
        <v>Nõo vald</v>
      </c>
      <c r="G1984" s="16" t="str">
        <f t="shared" si="136"/>
        <v>PP-1410</v>
      </c>
      <c r="H1984" s="12" t="s">
        <v>11</v>
      </c>
      <c r="I1984" s="14">
        <v>1410</v>
      </c>
      <c r="J1984" s="1" t="s">
        <v>477</v>
      </c>
      <c r="K1984" s="1"/>
      <c r="L1984" s="91" t="str">
        <f t="shared" si="137"/>
        <v>09</v>
      </c>
    </row>
    <row r="1985" spans="1:45" customFormat="1" ht="25.5" customHeight="1" x14ac:dyDescent="0.2">
      <c r="A1985" s="24" t="str">
        <f t="shared" si="135"/>
        <v>09-</v>
      </c>
      <c r="C1985" s="14">
        <v>2</v>
      </c>
      <c r="D1985" s="71" t="str">
        <f>IF(C1985=1,K!$D$1,IF(C1985=2,K!$D$2,IF(C1985=3,K!$D$3,IF(C1985=4,K!$D$4,IF(C1985=5,K!$D$5,IF(C1985=6,K!$D$6,IF(C1985=7,K!$D$7,IF(C1985=8,K!$D$8))))))))</f>
        <v xml:space="preserve">Maaparanduse rek </v>
      </c>
      <c r="E1985" s="12" t="s">
        <v>323</v>
      </c>
      <c r="F1985" s="18" t="str">
        <f>LOOKUP(E1985,K!$A$1:$B$19)</f>
        <v>Nõo vald</v>
      </c>
      <c r="G1985" s="16" t="str">
        <f t="shared" si="136"/>
        <v>PP-1629</v>
      </c>
      <c r="H1985" s="12" t="s">
        <v>11</v>
      </c>
      <c r="I1985" s="14">
        <v>1629</v>
      </c>
      <c r="J1985" s="1" t="s">
        <v>57</v>
      </c>
      <c r="K1985" s="1"/>
      <c r="L1985" s="91" t="str">
        <f t="shared" si="137"/>
        <v>09</v>
      </c>
    </row>
    <row r="1986" spans="1:45" customFormat="1" ht="25.5" customHeight="1" x14ac:dyDescent="0.2">
      <c r="A1986" s="24" t="str">
        <f t="shared" si="135"/>
        <v>09-</v>
      </c>
      <c r="C1986" s="14">
        <v>2</v>
      </c>
      <c r="D1986" s="71" t="str">
        <f>IF(C1986=1,K!$D$1,IF(C1986=2,K!$D$2,IF(C1986=3,K!$D$3,IF(C1986=4,K!$D$4,IF(C1986=5,K!$D$5,IF(C1986=6,K!$D$6,IF(C1986=7,K!$D$7,IF(C1986=8,K!$D$8))))))))</f>
        <v xml:space="preserve">Maaparanduse rek </v>
      </c>
      <c r="E1986" s="12" t="s">
        <v>323</v>
      </c>
      <c r="F1986" s="18" t="str">
        <f>LOOKUP(E1986,K!$A$1:$B$19)</f>
        <v>Nõo vald</v>
      </c>
      <c r="G1986" s="16" t="str">
        <f t="shared" si="136"/>
        <v>PP-1639</v>
      </c>
      <c r="H1986" s="12" t="s">
        <v>11</v>
      </c>
      <c r="I1986" s="14">
        <v>1639</v>
      </c>
      <c r="J1986" s="1" t="s">
        <v>58</v>
      </c>
      <c r="K1986" s="1"/>
      <c r="L1986" s="91" t="str">
        <f t="shared" si="137"/>
        <v>09</v>
      </c>
    </row>
    <row r="1987" spans="1:45" customFormat="1" ht="25.5" customHeight="1" x14ac:dyDescent="0.2">
      <c r="A1987" s="24" t="str">
        <f t="shared" si="135"/>
        <v>09-</v>
      </c>
      <c r="C1987" s="14">
        <v>2</v>
      </c>
      <c r="D1987" s="71" t="str">
        <f>IF(C1987=1,K!$D$1,IF(C1987=2,K!$D$2,IF(C1987=3,K!$D$3,IF(C1987=4,K!$D$4,IF(C1987=5,K!$D$5,IF(C1987=6,K!$D$6,IF(C1987=7,K!$D$7,IF(C1987=8,K!$D$8))))))))</f>
        <v xml:space="preserve">Maaparanduse rek </v>
      </c>
      <c r="E1987" s="12" t="s">
        <v>323</v>
      </c>
      <c r="F1987" s="18" t="str">
        <f>LOOKUP(E1987,K!$A$1:$B$19)</f>
        <v>Nõo vald</v>
      </c>
      <c r="G1987" s="16" t="str">
        <f t="shared" si="136"/>
        <v>PP-1640</v>
      </c>
      <c r="H1987" s="12" t="s">
        <v>11</v>
      </c>
      <c r="I1987" s="14">
        <v>1640</v>
      </c>
      <c r="J1987" s="1" t="s">
        <v>59</v>
      </c>
      <c r="K1987" s="1"/>
      <c r="L1987" s="91" t="str">
        <f t="shared" si="137"/>
        <v>09</v>
      </c>
    </row>
    <row r="1988" spans="1:45" ht="25.5" customHeight="1" x14ac:dyDescent="0.2">
      <c r="A1988" s="24" t="str">
        <f t="shared" si="135"/>
        <v>09-</v>
      </c>
      <c r="B1988"/>
      <c r="C1988" s="14">
        <v>2</v>
      </c>
      <c r="D1988" s="71" t="str">
        <f>IF(C1988=1,K!$D$1,IF(C1988=2,K!$D$2,IF(C1988=3,K!$D$3,IF(C1988=4,K!$D$4,IF(C1988=5,K!$D$5,IF(C1988=6,K!$D$6,IF(C1988=7,K!$D$7,IF(C1988=8,K!$D$8))))))))</f>
        <v xml:space="preserve">Maaparanduse rek </v>
      </c>
      <c r="E1988" s="12" t="s">
        <v>323</v>
      </c>
      <c r="F1988" s="18" t="str">
        <f>LOOKUP(E1988,K!$A$1:$B$19)</f>
        <v>Nõo vald</v>
      </c>
      <c r="G1988" s="16" t="str">
        <f t="shared" si="136"/>
        <v>PP-1641</v>
      </c>
      <c r="H1988" s="12" t="s">
        <v>11</v>
      </c>
      <c r="I1988" s="14">
        <v>1641</v>
      </c>
      <c r="J1988" s="1" t="s">
        <v>60</v>
      </c>
      <c r="K1988" s="1"/>
      <c r="L1988" s="91" t="str">
        <f t="shared" si="137"/>
        <v>09</v>
      </c>
      <c r="M1988"/>
      <c r="N1988"/>
      <c r="P1988"/>
      <c r="Q1988"/>
      <c r="R1988"/>
      <c r="S1988"/>
      <c r="T1988"/>
      <c r="U1988"/>
      <c r="V1988"/>
      <c r="W1988"/>
      <c r="X1988"/>
      <c r="Y1988"/>
      <c r="Z1988"/>
      <c r="AA1988"/>
      <c r="AB1988"/>
      <c r="AC1988"/>
      <c r="AD1988"/>
      <c r="AE1988"/>
      <c r="AF1988"/>
      <c r="AG1988"/>
      <c r="AH1988"/>
      <c r="AI1988"/>
      <c r="AJ1988"/>
      <c r="AK1988"/>
      <c r="AL1988"/>
      <c r="AM1988"/>
      <c r="AN1988"/>
      <c r="AO1988"/>
      <c r="AP1988"/>
      <c r="AQ1988"/>
      <c r="AR1988"/>
      <c r="AS1988"/>
    </row>
    <row r="1989" spans="1:45" ht="25.5" customHeight="1" x14ac:dyDescent="0.2">
      <c r="A1989" s="24" t="str">
        <f t="shared" si="135"/>
        <v>09-</v>
      </c>
      <c r="B1989"/>
      <c r="C1989" s="14">
        <v>2</v>
      </c>
      <c r="D1989" s="71" t="str">
        <f>IF(C1989=1,K!$D$1,IF(C1989=2,K!$D$2,IF(C1989=3,K!$D$3,IF(C1989=4,K!$D$4,IF(C1989=5,K!$D$5,IF(C1989=6,K!$D$6,IF(C1989=7,K!$D$7,IF(C1989=8,K!$D$8))))))))</f>
        <v xml:space="preserve">Maaparanduse rek </v>
      </c>
      <c r="E1989" s="12" t="s">
        <v>323</v>
      </c>
      <c r="F1989" s="18" t="str">
        <f>LOOKUP(E1989,K!$A$1:$B$19)</f>
        <v>Nõo vald</v>
      </c>
      <c r="G1989" s="16" t="str">
        <f t="shared" si="136"/>
        <v>PP-1642</v>
      </c>
      <c r="H1989" s="12" t="s">
        <v>11</v>
      </c>
      <c r="I1989" s="14">
        <v>1642</v>
      </c>
      <c r="J1989" s="1" t="s">
        <v>61</v>
      </c>
      <c r="K1989" s="1"/>
      <c r="L1989" s="91" t="str">
        <f t="shared" si="137"/>
        <v>09</v>
      </c>
      <c r="M1989"/>
      <c r="N1989"/>
      <c r="P1989"/>
      <c r="Q1989"/>
      <c r="R1989"/>
      <c r="S1989"/>
      <c r="T1989"/>
      <c r="U1989"/>
      <c r="V1989"/>
      <c r="W1989"/>
      <c r="X1989"/>
      <c r="Y1989"/>
      <c r="Z1989"/>
      <c r="AA1989"/>
      <c r="AB1989"/>
      <c r="AC1989"/>
      <c r="AD1989"/>
      <c r="AE1989"/>
      <c r="AF1989"/>
      <c r="AG1989"/>
      <c r="AH1989"/>
      <c r="AI1989"/>
      <c r="AJ1989"/>
      <c r="AK1989"/>
      <c r="AL1989"/>
      <c r="AM1989"/>
      <c r="AN1989"/>
      <c r="AO1989"/>
      <c r="AP1989"/>
      <c r="AQ1989"/>
      <c r="AR1989"/>
      <c r="AS1989"/>
    </row>
    <row r="1990" spans="1:45" customFormat="1" ht="25.5" customHeight="1" x14ac:dyDescent="0.2">
      <c r="A1990" s="24" t="str">
        <f t="shared" si="135"/>
        <v>14-</v>
      </c>
      <c r="C1990" s="14">
        <v>1</v>
      </c>
      <c r="D1990" s="71" t="str">
        <f>IF(C1990=1,K!$D$1,IF(C1990=2,K!$D$2,IF(C1990=3,K!$D$3,IF(C1990=4,K!$D$4,IF(C1990=5,K!$D$5,IF(C1990=6,K!$D$6,IF(C1990=7,K!$D$7,IF(C1990=8,K!$D$8))))))))</f>
        <v>Maaparandus</v>
      </c>
      <c r="E1990" s="12" t="s">
        <v>328</v>
      </c>
      <c r="F1990" s="18" t="str">
        <f>LOOKUP(E1990,K!$A$1:$B$19)</f>
        <v>Rõngu vald</v>
      </c>
      <c r="G1990" s="16" t="str">
        <f t="shared" si="136"/>
        <v>PP-104</v>
      </c>
      <c r="H1990" s="12" t="s">
        <v>11</v>
      </c>
      <c r="I1990" s="14">
        <v>104</v>
      </c>
      <c r="J1990" s="1" t="s">
        <v>62</v>
      </c>
      <c r="K1990" s="1"/>
      <c r="L1990" s="91" t="str">
        <f t="shared" si="137"/>
        <v>14</v>
      </c>
    </row>
    <row r="1991" spans="1:45" customFormat="1" ht="25.5" customHeight="1" x14ac:dyDescent="0.2">
      <c r="A1991" s="24" t="str">
        <f t="shared" si="135"/>
        <v>12-</v>
      </c>
      <c r="C1991" s="14">
        <v>1</v>
      </c>
      <c r="D1991" s="71" t="str">
        <f>IF(C1991=1,K!$D$1,IF(C1991=2,K!$D$2,IF(C1991=3,K!$D$3,IF(C1991=4,K!$D$4,IF(C1991=5,K!$D$5,IF(C1991=6,K!$D$6,IF(C1991=7,K!$D$7,IF(C1991=8,K!$D$8))))))))</f>
        <v>Maaparandus</v>
      </c>
      <c r="E1991" s="12" t="s">
        <v>326</v>
      </c>
      <c r="F1991" s="18" t="str">
        <f>LOOKUP(E1991,K!$A$1:$B$19)</f>
        <v>Puhja vald</v>
      </c>
      <c r="G1991" s="16" t="str">
        <f t="shared" si="136"/>
        <v>PP-529</v>
      </c>
      <c r="H1991" s="12" t="s">
        <v>11</v>
      </c>
      <c r="I1991" s="14">
        <v>529</v>
      </c>
      <c r="J1991" s="1" t="s">
        <v>65</v>
      </c>
      <c r="K1991" s="1"/>
      <c r="L1991" s="91" t="str">
        <f t="shared" si="137"/>
        <v>12</v>
      </c>
      <c r="P1991">
        <v>1224822</v>
      </c>
    </row>
    <row r="1992" spans="1:45" customFormat="1" ht="12.75" customHeight="1" x14ac:dyDescent="0.2">
      <c r="A1992" s="24" t="str">
        <f t="shared" si="135"/>
        <v>12-</v>
      </c>
      <c r="C1992" s="14">
        <v>4</v>
      </c>
      <c r="D1992" s="71" t="str">
        <f>IF(C1992=1,K!$D$1,IF(C1992=2,K!$D$2,IF(C1992=3,K!$D$3,IF(C1992=4,K!$D$4,IF(C1992=5,K!$D$5,IF(C1992=6,K!$D$6,IF(C1992=7,K!$D$7,IF(C1992=8,K!$D$8))))))))</f>
        <v>Polder</v>
      </c>
      <c r="E1992" s="12" t="s">
        <v>326</v>
      </c>
      <c r="F1992" s="18" t="str">
        <f>LOOKUP(E1992,K!$A$1:$B$19)</f>
        <v>Puhja vald</v>
      </c>
      <c r="G1992" s="16" t="str">
        <f t="shared" si="136"/>
        <v>PP-1451</v>
      </c>
      <c r="H1992" s="12" t="s">
        <v>11</v>
      </c>
      <c r="I1992" s="14">
        <v>1451</v>
      </c>
      <c r="J1992" s="1" t="s">
        <v>66</v>
      </c>
      <c r="K1992" s="160" t="s">
        <v>3954</v>
      </c>
      <c r="L1992" s="91" t="str">
        <f t="shared" si="137"/>
        <v>12</v>
      </c>
    </row>
    <row r="1993" spans="1:45" customFormat="1" ht="25.5" customHeight="1" x14ac:dyDescent="0.2">
      <c r="A1993" s="24" t="str">
        <f t="shared" si="135"/>
        <v>12-</v>
      </c>
      <c r="C1993" s="14">
        <v>4</v>
      </c>
      <c r="D1993" s="71" t="str">
        <f>IF(C1993=1,K!$D$1,IF(C1993=2,K!$D$2,IF(C1993=3,K!$D$3,IF(C1993=4,K!$D$4,IF(C1993=5,K!$D$5,IF(C1993=6,K!$D$6,IF(C1993=7,K!$D$7,IF(C1993=8,K!$D$8))))))))</f>
        <v>Polder</v>
      </c>
      <c r="E1993" s="12" t="s">
        <v>326</v>
      </c>
      <c r="F1993" s="18" t="str">
        <f>LOOKUP(E1993,K!$A$1:$B$19)</f>
        <v>Puhja vald</v>
      </c>
      <c r="G1993" s="16" t="str">
        <f t="shared" si="136"/>
        <v>PP-1452</v>
      </c>
      <c r="H1993" s="12" t="s">
        <v>11</v>
      </c>
      <c r="I1993" s="14">
        <v>1452</v>
      </c>
      <c r="J1993" s="1" t="s">
        <v>67</v>
      </c>
      <c r="K1993" s="1" t="s">
        <v>3954</v>
      </c>
      <c r="L1993" s="91" t="str">
        <f t="shared" si="137"/>
        <v>12</v>
      </c>
    </row>
    <row r="1994" spans="1:45" customFormat="1" ht="12.75" customHeight="1" x14ac:dyDescent="0.2">
      <c r="A1994" s="24" t="str">
        <f t="shared" si="135"/>
        <v>12-</v>
      </c>
      <c r="C1994" s="14">
        <v>4</v>
      </c>
      <c r="D1994" s="71" t="str">
        <f>IF(C1994=1,K!$D$1,IF(C1994=2,K!$D$2,IF(C1994=3,K!$D$3,IF(C1994=4,K!$D$4,IF(C1994=5,K!$D$5,IF(C1994=6,K!$D$6,IF(C1994=7,K!$D$7,IF(C1994=8,K!$D$8))))))))</f>
        <v>Polder</v>
      </c>
      <c r="E1994" s="12" t="s">
        <v>326</v>
      </c>
      <c r="F1994" s="18" t="str">
        <f>LOOKUP(E1994,K!$A$1:$B$19)</f>
        <v>Puhja vald</v>
      </c>
      <c r="G1994" s="16" t="str">
        <f t="shared" si="136"/>
        <v>PP-1453</v>
      </c>
      <c r="H1994" s="12" t="s">
        <v>11</v>
      </c>
      <c r="I1994" s="14">
        <v>1453</v>
      </c>
      <c r="J1994" s="1" t="s">
        <v>68</v>
      </c>
      <c r="K1994" s="1" t="s">
        <v>3954</v>
      </c>
      <c r="L1994" s="91" t="str">
        <f t="shared" si="137"/>
        <v>12</v>
      </c>
    </row>
    <row r="1995" spans="1:45" customFormat="1" ht="25.5" customHeight="1" x14ac:dyDescent="0.2">
      <c r="A1995" s="24" t="str">
        <f t="shared" si="135"/>
        <v>12-</v>
      </c>
      <c r="C1995" s="14">
        <v>4</v>
      </c>
      <c r="D1995" s="71" t="str">
        <f>IF(C1995=1,K!$D$1,IF(C1995=2,K!$D$2,IF(C1995=3,K!$D$3,IF(C1995=4,K!$D$4,IF(C1995=5,K!$D$5,IF(C1995=6,K!$D$6,IF(C1995=7,K!$D$7,IF(C1995=8,K!$D$8))))))))</f>
        <v>Polder</v>
      </c>
      <c r="E1995" s="12" t="s">
        <v>326</v>
      </c>
      <c r="F1995" s="18" t="str">
        <f>LOOKUP(E1995,K!$A$1:$B$19)</f>
        <v>Puhja vald</v>
      </c>
      <c r="G1995" s="16" t="str">
        <f t="shared" si="136"/>
        <v>PP-1454</v>
      </c>
      <c r="H1995" s="12" t="s">
        <v>11</v>
      </c>
      <c r="I1995" s="14">
        <v>1454</v>
      </c>
      <c r="J1995" s="1" t="s">
        <v>69</v>
      </c>
      <c r="K1995" s="1" t="s">
        <v>3954</v>
      </c>
      <c r="L1995" s="91" t="str">
        <f t="shared" si="137"/>
        <v>12</v>
      </c>
    </row>
    <row r="1996" spans="1:45" customFormat="1" ht="25.5" customHeight="1" x14ac:dyDescent="0.2">
      <c r="A1996" s="69" t="str">
        <f t="shared" si="135"/>
        <v>19-</v>
      </c>
      <c r="B1996" s="52"/>
      <c r="C1996" s="70">
        <v>1</v>
      </c>
      <c r="D1996" s="71" t="str">
        <f>IF(C1996=1,K!$D$1,IF(C1996=2,K!$D$2,IF(C1996=3,K!$D$3,IF(C1996=4,K!$D$4,IF(C1996=5,K!$D$5,IF(C1996=6,K!$D$6,IF(C1996=7,K!$D$7,IF(C1996=8,K!$D$8))))))))</f>
        <v>Maaparandus</v>
      </c>
      <c r="E1996" s="72" t="s">
        <v>333</v>
      </c>
      <c r="F1996" s="73" t="str">
        <f>LOOKUP(E1996,K!$A$1:$B$19)</f>
        <v>Ülenurme vald</v>
      </c>
      <c r="G1996" s="74" t="str">
        <f t="shared" si="136"/>
        <v>MV-252</v>
      </c>
      <c r="H1996" s="72" t="s">
        <v>32</v>
      </c>
      <c r="I1996" s="70">
        <v>252</v>
      </c>
      <c r="J1996" s="75" t="s">
        <v>1217</v>
      </c>
      <c r="K1996" s="75"/>
      <c r="L1996" s="90" t="str">
        <f t="shared" si="137"/>
        <v>19</v>
      </c>
      <c r="M1996" s="52"/>
      <c r="N1996" s="52"/>
      <c r="P1996" s="52"/>
      <c r="Q1996" s="52"/>
      <c r="R1996" s="52"/>
      <c r="S1996" s="52"/>
      <c r="T1996" s="52"/>
      <c r="U1996" s="52"/>
      <c r="V1996" s="52"/>
      <c r="W1996" s="52"/>
      <c r="X1996" s="52"/>
      <c r="Y1996" s="52"/>
      <c r="Z1996" s="52"/>
      <c r="AA1996" s="52"/>
      <c r="AB1996" s="52"/>
      <c r="AC1996" s="52"/>
      <c r="AD1996" s="52"/>
      <c r="AE1996" s="52"/>
      <c r="AF1996" s="52"/>
      <c r="AG1996" s="52"/>
      <c r="AH1996" s="52"/>
      <c r="AI1996" s="52"/>
      <c r="AJ1996" s="52"/>
      <c r="AK1996" s="52"/>
      <c r="AL1996" s="52"/>
      <c r="AM1996" s="52"/>
      <c r="AN1996" s="52"/>
      <c r="AO1996" s="52"/>
      <c r="AP1996" s="52"/>
      <c r="AQ1996" s="52"/>
      <c r="AR1996" s="52"/>
      <c r="AS1996" s="52"/>
    </row>
    <row r="1997" spans="1:45" customFormat="1" ht="12.75" customHeight="1" x14ac:dyDescent="0.2">
      <c r="A1997" s="24" t="str">
        <f t="shared" si="135"/>
        <v>14-</v>
      </c>
      <c r="C1997" s="14">
        <v>1</v>
      </c>
      <c r="D1997" s="71" t="str">
        <f>IF(C1997=1,K!$D$1,IF(C1997=2,K!$D$2,IF(C1997=3,K!$D$3,IF(C1997=4,K!$D$4,IF(C1997=5,K!$D$5,IF(C1997=6,K!$D$6,IF(C1997=7,K!$D$7,IF(C1997=8,K!$D$8))))))))</f>
        <v>Maaparandus</v>
      </c>
      <c r="E1997" s="12" t="s">
        <v>328</v>
      </c>
      <c r="F1997" s="18" t="str">
        <f>LOOKUP(E1997,K!$A$1:$B$19)</f>
        <v>Rõngu vald</v>
      </c>
      <c r="G1997" s="16" t="str">
        <f t="shared" si="136"/>
        <v>PP-242</v>
      </c>
      <c r="H1997" s="12" t="s">
        <v>11</v>
      </c>
      <c r="I1997" s="14">
        <v>242</v>
      </c>
      <c r="J1997" s="1" t="s">
        <v>71</v>
      </c>
      <c r="K1997" s="1"/>
      <c r="L1997" s="91" t="str">
        <f t="shared" si="137"/>
        <v>14</v>
      </c>
    </row>
    <row r="1998" spans="1:45" customFormat="1" ht="12.75" customHeight="1" x14ac:dyDescent="0.2">
      <c r="A1998" s="24" t="str">
        <f t="shared" si="135"/>
        <v>13-</v>
      </c>
      <c r="C1998" s="14">
        <v>1</v>
      </c>
      <c r="D1998" s="71" t="str">
        <f>IF(C1998=1,K!$D$1,IF(C1998=2,K!$D$2,IF(C1998=3,K!$D$3,IF(C1998=4,K!$D$4,IF(C1998=5,K!$D$5,IF(C1998=6,K!$D$6,IF(C1998=7,K!$D$7,IF(C1998=8,K!$D$8))))))))</f>
        <v>Maaparandus</v>
      </c>
      <c r="E1998" s="12" t="s">
        <v>327</v>
      </c>
      <c r="F1998" s="18" t="str">
        <f>LOOKUP(E1998,K!$A$1:$B$19)</f>
        <v>Rannu vald</v>
      </c>
      <c r="G1998" s="16" t="str">
        <f t="shared" si="136"/>
        <v>PP-376</v>
      </c>
      <c r="H1998" s="12" t="s">
        <v>11</v>
      </c>
      <c r="I1998" s="14">
        <v>376</v>
      </c>
      <c r="J1998" s="1" t="s">
        <v>72</v>
      </c>
      <c r="K1998" s="1"/>
      <c r="L1998" s="91" t="str">
        <f t="shared" si="137"/>
        <v>13</v>
      </c>
    </row>
    <row r="1999" spans="1:45" customFormat="1" ht="25.5" customHeight="1" x14ac:dyDescent="0.2">
      <c r="A1999" s="24" t="str">
        <f t="shared" ref="A1999:A2062" si="138">CONCATENATE(E1999,"-",B1999)</f>
        <v>13-</v>
      </c>
      <c r="C1999" s="14">
        <v>1</v>
      </c>
      <c r="D1999" s="71" t="str">
        <f>IF(C1999=1,K!$D$1,IF(C1999=2,K!$D$2,IF(C1999=3,K!$D$3,IF(C1999=4,K!$D$4,IF(C1999=5,K!$D$5,IF(C1999=6,K!$D$6,IF(C1999=7,K!$D$7,IF(C1999=8,K!$D$8))))))))</f>
        <v>Maaparandus</v>
      </c>
      <c r="E1999" s="12" t="s">
        <v>327</v>
      </c>
      <c r="F1999" s="18" t="str">
        <f>LOOKUP(E1999,K!$A$1:$B$19)</f>
        <v>Rannu vald</v>
      </c>
      <c r="G1999" s="16" t="str">
        <f t="shared" ref="G1999:G2062" si="139">CONCATENATE(H1999,"-",I1999)</f>
        <v>PP-391</v>
      </c>
      <c r="H1999" s="12" t="s">
        <v>11</v>
      </c>
      <c r="I1999" s="14">
        <v>391</v>
      </c>
      <c r="J1999" s="1" t="s">
        <v>73</v>
      </c>
      <c r="K1999" s="1"/>
      <c r="L1999" s="91" t="str">
        <f t="shared" si="137"/>
        <v>13</v>
      </c>
    </row>
    <row r="2000" spans="1:45" customFormat="1" ht="25.5" customHeight="1" x14ac:dyDescent="0.2">
      <c r="A2000" s="24" t="str">
        <f t="shared" si="138"/>
        <v>13-</v>
      </c>
      <c r="C2000" s="14">
        <v>1</v>
      </c>
      <c r="D2000" s="71" t="str">
        <f>IF(C2000=1,K!$D$1,IF(C2000=2,K!$D$2,IF(C2000=3,K!$D$3,IF(C2000=4,K!$D$4,IF(C2000=5,K!$D$5,IF(C2000=6,K!$D$6,IF(C2000=7,K!$D$7,IF(C2000=8,K!$D$8))))))))</f>
        <v>Maaparandus</v>
      </c>
      <c r="E2000" s="12" t="s">
        <v>327</v>
      </c>
      <c r="F2000" s="18" t="str">
        <f>LOOKUP(E2000,K!$A$1:$B$19)</f>
        <v>Rannu vald</v>
      </c>
      <c r="G2000" s="16" t="str">
        <f t="shared" si="139"/>
        <v>PP-507</v>
      </c>
      <c r="H2000" s="12" t="s">
        <v>11</v>
      </c>
      <c r="I2000" s="14">
        <v>507</v>
      </c>
      <c r="J2000" s="1" t="s">
        <v>1434</v>
      </c>
      <c r="K2000" s="1"/>
      <c r="L2000" s="91" t="str">
        <f t="shared" si="137"/>
        <v>13</v>
      </c>
    </row>
    <row r="2001" spans="1:45" customFormat="1" ht="25.5" customHeight="1" x14ac:dyDescent="0.2">
      <c r="A2001" s="69" t="str">
        <f t="shared" si="138"/>
        <v>19-</v>
      </c>
      <c r="B2001" s="52"/>
      <c r="C2001" s="70">
        <v>1</v>
      </c>
      <c r="D2001" s="71" t="str">
        <f>IF(C2001=1,K!$D$1,IF(C2001=2,K!$D$2,IF(C2001=3,K!$D$3,IF(C2001=4,K!$D$4,IF(C2001=5,K!$D$5,IF(C2001=6,K!$D$6,IF(C2001=7,K!$D$7,IF(C2001=8,K!$D$8))))))))</f>
        <v>Maaparandus</v>
      </c>
      <c r="E2001" s="72" t="s">
        <v>333</v>
      </c>
      <c r="F2001" s="73" t="str">
        <f>LOOKUP(E2001,K!$A$1:$B$19)</f>
        <v>Ülenurme vald</v>
      </c>
      <c r="G2001" s="74" t="str">
        <f t="shared" si="139"/>
        <v>MV-293</v>
      </c>
      <c r="H2001" s="72" t="s">
        <v>32</v>
      </c>
      <c r="I2001" s="70">
        <v>293</v>
      </c>
      <c r="J2001" s="75" t="s">
        <v>1220</v>
      </c>
      <c r="K2001" s="75"/>
      <c r="L2001" s="90" t="str">
        <f t="shared" si="137"/>
        <v>19</v>
      </c>
      <c r="M2001" s="52"/>
      <c r="N2001" s="52"/>
      <c r="P2001" s="52"/>
      <c r="Q2001" s="52"/>
      <c r="R2001" s="52"/>
      <c r="S2001" s="52"/>
      <c r="T2001" s="52"/>
      <c r="U2001" s="52"/>
      <c r="V2001" s="52"/>
      <c r="W2001" s="52"/>
      <c r="X2001" s="52"/>
      <c r="Y2001" s="52"/>
      <c r="Z2001" s="52"/>
      <c r="AA2001" s="52"/>
      <c r="AB2001" s="52"/>
      <c r="AC2001" s="52"/>
      <c r="AD2001" s="52"/>
      <c r="AE2001" s="52"/>
      <c r="AF2001" s="52"/>
      <c r="AG2001" s="52"/>
      <c r="AH2001" s="52"/>
      <c r="AI2001" s="52"/>
      <c r="AJ2001" s="52"/>
      <c r="AK2001" s="52"/>
      <c r="AL2001" s="52"/>
      <c r="AM2001" s="52"/>
      <c r="AN2001" s="52"/>
      <c r="AO2001" s="52"/>
      <c r="AP2001" s="52"/>
      <c r="AQ2001" s="52"/>
      <c r="AR2001" s="52"/>
      <c r="AS2001" s="52"/>
    </row>
    <row r="2002" spans="1:45" customFormat="1" ht="25.5" customHeight="1" x14ac:dyDescent="0.2">
      <c r="A2002" s="69" t="str">
        <f t="shared" si="138"/>
        <v>19-</v>
      </c>
      <c r="B2002" s="52"/>
      <c r="C2002" s="70">
        <v>1</v>
      </c>
      <c r="D2002" s="71" t="str">
        <f>IF(C2002=1,K!$D$1,IF(C2002=2,K!$D$2,IF(C2002=3,K!$D$3,IF(C2002=4,K!$D$4,IF(C2002=5,K!$D$5,IF(C2002=6,K!$D$6,IF(C2002=7,K!$D$7,IF(C2002=8,K!$D$8))))))))</f>
        <v>Maaparandus</v>
      </c>
      <c r="E2002" s="72" t="s">
        <v>333</v>
      </c>
      <c r="F2002" s="73" t="str">
        <f>LOOKUP(E2002,K!$A$1:$B$19)</f>
        <v>Ülenurme vald</v>
      </c>
      <c r="G2002" s="74" t="str">
        <f t="shared" si="139"/>
        <v>MV-297</v>
      </c>
      <c r="H2002" s="72" t="s">
        <v>32</v>
      </c>
      <c r="I2002" s="70">
        <v>297</v>
      </c>
      <c r="J2002" s="75" t="s">
        <v>1221</v>
      </c>
      <c r="K2002" s="75"/>
      <c r="L2002" s="90" t="str">
        <f t="shared" si="137"/>
        <v>19</v>
      </c>
      <c r="M2002" s="52"/>
      <c r="N2002" s="52"/>
      <c r="P2002" s="52"/>
      <c r="Q2002" s="52"/>
      <c r="R2002" s="52"/>
      <c r="S2002" s="52"/>
      <c r="T2002" s="52"/>
      <c r="U2002" s="52"/>
      <c r="V2002" s="52"/>
      <c r="W2002" s="52"/>
      <c r="X2002" s="52"/>
      <c r="Y2002" s="52"/>
      <c r="Z2002" s="52"/>
      <c r="AA2002" s="52"/>
      <c r="AB2002" s="52"/>
      <c r="AC2002" s="52"/>
      <c r="AD2002" s="52"/>
      <c r="AE2002" s="52"/>
      <c r="AF2002" s="52"/>
      <c r="AG2002" s="52"/>
      <c r="AH2002" s="52"/>
      <c r="AI2002" s="52"/>
      <c r="AJ2002" s="52"/>
      <c r="AK2002" s="52"/>
      <c r="AL2002" s="52"/>
      <c r="AM2002" s="52"/>
      <c r="AN2002" s="52"/>
      <c r="AO2002" s="52"/>
      <c r="AP2002" s="52"/>
      <c r="AQ2002" s="52"/>
      <c r="AR2002" s="52"/>
      <c r="AS2002" s="52"/>
    </row>
    <row r="2003" spans="1:45" customFormat="1" ht="25.5" customHeight="1" x14ac:dyDescent="0.2">
      <c r="A2003" s="69" t="str">
        <f t="shared" si="138"/>
        <v>16-5</v>
      </c>
      <c r="B2003" s="52">
        <v>5</v>
      </c>
      <c r="C2003" s="70">
        <v>1</v>
      </c>
      <c r="D2003" s="71" t="str">
        <f>IF(C2003=1,K!$D$1,IF(C2003=2,K!$D$2,IF(C2003=3,K!$D$3,IF(C2003=4,K!$D$4,IF(C2003=5,K!$D$5,IF(C2003=6,K!$D$6,IF(C2003=7,K!$D$7,IF(C2003=8,K!$D$8))))))))</f>
        <v>Maaparandus</v>
      </c>
      <c r="E2003" s="72" t="s">
        <v>330</v>
      </c>
      <c r="F2003" s="73" t="str">
        <f>LOOKUP(E2003,K!$A$1:$B$19)</f>
        <v>Tähtvere vald</v>
      </c>
      <c r="G2003" s="74" t="str">
        <f t="shared" si="139"/>
        <v>MV-308a</v>
      </c>
      <c r="H2003" s="72" t="s">
        <v>32</v>
      </c>
      <c r="I2003" s="70" t="s">
        <v>7286</v>
      </c>
      <c r="J2003" s="75" t="s">
        <v>1223</v>
      </c>
      <c r="K2003" s="75" t="s">
        <v>2788</v>
      </c>
      <c r="L2003" s="90" t="str">
        <f t="shared" si="137"/>
        <v>16</v>
      </c>
      <c r="M2003" s="52">
        <v>1963</v>
      </c>
      <c r="N2003" s="52">
        <v>3</v>
      </c>
      <c r="P2003" s="58" t="s">
        <v>5403</v>
      </c>
      <c r="Q2003" s="52">
        <v>5</v>
      </c>
      <c r="R2003" s="52"/>
      <c r="S2003" s="52"/>
      <c r="T2003" s="52"/>
      <c r="U2003" s="52"/>
      <c r="V2003" s="52"/>
      <c r="W2003" s="52"/>
      <c r="X2003" s="52"/>
      <c r="Y2003" s="52"/>
      <c r="Z2003" s="52"/>
      <c r="AA2003" s="52"/>
      <c r="AB2003" s="52"/>
      <c r="AC2003" s="52"/>
      <c r="AD2003" s="52"/>
      <c r="AE2003" s="52"/>
      <c r="AF2003" s="52"/>
      <c r="AG2003" s="52"/>
      <c r="AH2003" s="52"/>
      <c r="AI2003" s="52"/>
      <c r="AJ2003" s="52"/>
      <c r="AK2003" s="52"/>
      <c r="AL2003" s="52"/>
      <c r="AM2003" s="52"/>
      <c r="AN2003" s="52"/>
      <c r="AO2003" s="52"/>
      <c r="AP2003" s="52"/>
      <c r="AQ2003" s="52"/>
      <c r="AR2003" s="52"/>
      <c r="AS2003" s="52"/>
    </row>
    <row r="2004" spans="1:45" customFormat="1" ht="12.75" customHeight="1" x14ac:dyDescent="0.2">
      <c r="A2004" s="69" t="str">
        <f t="shared" si="138"/>
        <v>19-</v>
      </c>
      <c r="B2004" s="52"/>
      <c r="C2004" s="70">
        <v>1</v>
      </c>
      <c r="D2004" s="71" t="str">
        <f>IF(C2004=1,K!$D$1,IF(C2004=2,K!$D$2,IF(C2004=3,K!$D$3,IF(C2004=4,K!$D$4,IF(C2004=5,K!$D$5,IF(C2004=6,K!$D$6,IF(C2004=7,K!$D$7,IF(C2004=8,K!$D$8))))))))</f>
        <v>Maaparandus</v>
      </c>
      <c r="E2004" s="72" t="s">
        <v>333</v>
      </c>
      <c r="F2004" s="73" t="str">
        <f>LOOKUP(E2004,K!$A$1:$B$19)</f>
        <v>Ülenurme vald</v>
      </c>
      <c r="G2004" s="74" t="str">
        <f t="shared" si="139"/>
        <v>MV-742</v>
      </c>
      <c r="H2004" s="72" t="s">
        <v>32</v>
      </c>
      <c r="I2004" s="70">
        <v>742</v>
      </c>
      <c r="J2004" s="75" t="s">
        <v>253</v>
      </c>
      <c r="K2004" s="75"/>
      <c r="L2004" s="90" t="str">
        <f t="shared" si="137"/>
        <v>19</v>
      </c>
      <c r="M2004" s="52"/>
      <c r="N2004" s="52"/>
      <c r="P2004" s="52">
        <v>5062</v>
      </c>
      <c r="Q2004" s="52"/>
      <c r="R2004" s="52"/>
      <c r="S2004" s="52"/>
      <c r="T2004" s="52"/>
      <c r="U2004" s="52"/>
      <c r="V2004" s="52"/>
      <c r="W2004" s="52"/>
      <c r="X2004" s="52"/>
      <c r="Y2004" s="52"/>
      <c r="Z2004" s="52"/>
      <c r="AA2004" s="52"/>
      <c r="AB2004" s="52"/>
      <c r="AC2004" s="52"/>
      <c r="AD2004" s="52"/>
      <c r="AE2004" s="52"/>
      <c r="AF2004" s="52"/>
      <c r="AG2004" s="52"/>
      <c r="AH2004" s="52"/>
      <c r="AI2004" s="52"/>
      <c r="AJ2004" s="52"/>
      <c r="AK2004" s="52"/>
      <c r="AL2004" s="52"/>
      <c r="AM2004" s="52"/>
      <c r="AN2004" s="52"/>
      <c r="AO2004" s="52"/>
      <c r="AP2004" s="52"/>
      <c r="AQ2004" s="52"/>
      <c r="AR2004" s="52"/>
      <c r="AS2004" s="52"/>
    </row>
    <row r="2005" spans="1:45" customFormat="1" ht="25.5" customHeight="1" x14ac:dyDescent="0.2">
      <c r="A2005" s="24" t="str">
        <f t="shared" si="138"/>
        <v>14-</v>
      </c>
      <c r="C2005" s="14">
        <v>5</v>
      </c>
      <c r="D2005" s="71" t="str">
        <f>IF(C2005=1,K!$D$1,IF(C2005=2,K!$D$2,IF(C2005=3,K!$D$3,IF(C2005=4,K!$D$4,IF(C2005=5,K!$D$5,IF(C2005=6,K!$D$6,IF(C2005=7,K!$D$7,IF(C2005=8,K!$D$8))))))))</f>
        <v>Muud maap.ehit.projektid</v>
      </c>
      <c r="E2005" s="12" t="s">
        <v>328</v>
      </c>
      <c r="F2005" s="18" t="str">
        <f>LOOKUP(E2005,K!$A$1:$B$19)</f>
        <v>Rõngu vald</v>
      </c>
      <c r="G2005" s="16" t="str">
        <f t="shared" si="139"/>
        <v>PP-884</v>
      </c>
      <c r="H2005" s="12" t="s">
        <v>11</v>
      </c>
      <c r="I2005" s="14">
        <v>884</v>
      </c>
      <c r="J2005" s="1" t="s">
        <v>1437</v>
      </c>
      <c r="K2005" s="1"/>
      <c r="L2005" s="91" t="str">
        <f t="shared" si="137"/>
        <v>14</v>
      </c>
      <c r="O2005">
        <v>1205823</v>
      </c>
    </row>
    <row r="2006" spans="1:45" customFormat="1" ht="25.5" customHeight="1" x14ac:dyDescent="0.2">
      <c r="A2006" s="24" t="str">
        <f t="shared" si="138"/>
        <v>14-</v>
      </c>
      <c r="C2006" s="14">
        <v>5</v>
      </c>
      <c r="D2006" s="71" t="str">
        <f>IF(C2006=1,K!$D$1,IF(C2006=2,K!$D$2,IF(C2006=3,K!$D$3,IF(C2006=4,K!$D$4,IF(C2006=5,K!$D$5,IF(C2006=6,K!$D$6,IF(C2006=7,K!$D$7,IF(C2006=8,K!$D$8))))))))</f>
        <v>Muud maap.ehit.projektid</v>
      </c>
      <c r="E2006" s="12" t="s">
        <v>328</v>
      </c>
      <c r="F2006" s="18" t="str">
        <f>LOOKUP(E2006,K!$A$1:$B$19)</f>
        <v>Rõngu vald</v>
      </c>
      <c r="G2006" s="16" t="str">
        <f t="shared" si="139"/>
        <v>PP-889</v>
      </c>
      <c r="H2006" s="12" t="s">
        <v>11</v>
      </c>
      <c r="I2006" s="14">
        <v>889</v>
      </c>
      <c r="J2006" s="1" t="s">
        <v>1438</v>
      </c>
      <c r="K2006" s="1"/>
      <c r="L2006" s="91" t="str">
        <f t="shared" si="137"/>
        <v>14</v>
      </c>
    </row>
    <row r="2007" spans="1:45" customFormat="1" ht="25.5" customHeight="1" x14ac:dyDescent="0.2">
      <c r="A2007" s="24" t="str">
        <f t="shared" si="138"/>
        <v>14-</v>
      </c>
      <c r="C2007" s="14">
        <v>3</v>
      </c>
      <c r="D2007" s="71" t="str">
        <f>IF(C2007=1,K!$D$1,IF(C2007=2,K!$D$2,IF(C2007=3,K!$D$3,IF(C2007=4,K!$D$4,IF(C2007=5,K!$D$5,IF(C2007=6,K!$D$6,IF(C2007=7,K!$D$7,IF(C2007=8,K!$D$8))))))))</f>
        <v>Vihmutus</v>
      </c>
      <c r="E2007" s="12" t="s">
        <v>328</v>
      </c>
      <c r="F2007" s="18" t="str">
        <f>LOOKUP(E2007,K!$A$1:$B$19)</f>
        <v>Rõngu vald</v>
      </c>
      <c r="G2007" s="16" t="str">
        <f t="shared" si="139"/>
        <v>PP-905</v>
      </c>
      <c r="H2007" s="12" t="s">
        <v>11</v>
      </c>
      <c r="I2007" s="14">
        <v>905</v>
      </c>
      <c r="J2007" s="1" t="s">
        <v>1439</v>
      </c>
      <c r="K2007" s="1"/>
      <c r="L2007" s="91" t="str">
        <f t="shared" si="137"/>
        <v>14</v>
      </c>
      <c r="P2007">
        <v>69177</v>
      </c>
    </row>
    <row r="2008" spans="1:45" ht="25.5" customHeight="1" x14ac:dyDescent="0.2">
      <c r="A2008" s="24" t="str">
        <f t="shared" si="138"/>
        <v>14-</v>
      </c>
      <c r="B2008"/>
      <c r="C2008" s="14">
        <v>3</v>
      </c>
      <c r="D2008" s="71" t="str">
        <f>IF(C2008=1,K!$D$1,IF(C2008=2,K!$D$2,IF(C2008=3,K!$D$3,IF(C2008=4,K!$D$4,IF(C2008=5,K!$D$5,IF(C2008=6,K!$D$6,IF(C2008=7,K!$D$7,IF(C2008=8,K!$D$8))))))))</f>
        <v>Vihmutus</v>
      </c>
      <c r="E2008" s="12" t="s">
        <v>328</v>
      </c>
      <c r="F2008" s="18" t="str">
        <f>LOOKUP(E2008,K!$A$1:$B$19)</f>
        <v>Rõngu vald</v>
      </c>
      <c r="G2008" s="16" t="str">
        <f t="shared" si="139"/>
        <v>PP-906</v>
      </c>
      <c r="H2008" s="12" t="s">
        <v>11</v>
      </c>
      <c r="I2008" s="14">
        <v>906</v>
      </c>
      <c r="J2008" s="1" t="s">
        <v>1440</v>
      </c>
      <c r="K2008" s="1"/>
      <c r="L2008" s="91" t="str">
        <f t="shared" si="137"/>
        <v>14</v>
      </c>
      <c r="M2008"/>
      <c r="N2008"/>
      <c r="P2008" t="s">
        <v>2121</v>
      </c>
      <c r="Q2008"/>
      <c r="R2008"/>
      <c r="S2008"/>
      <c r="T2008"/>
      <c r="U2008"/>
      <c r="V2008"/>
      <c r="W2008"/>
      <c r="X2008"/>
      <c r="Y2008"/>
      <c r="Z2008"/>
      <c r="AA2008"/>
      <c r="AB2008"/>
      <c r="AC2008"/>
      <c r="AD2008"/>
      <c r="AE2008"/>
      <c r="AF2008"/>
      <c r="AG2008"/>
      <c r="AH2008"/>
      <c r="AI2008"/>
      <c r="AJ2008"/>
      <c r="AK2008"/>
      <c r="AL2008"/>
      <c r="AM2008"/>
      <c r="AN2008"/>
      <c r="AO2008"/>
      <c r="AP2008"/>
      <c r="AQ2008"/>
      <c r="AR2008"/>
      <c r="AS2008"/>
    </row>
    <row r="2009" spans="1:45" ht="25.5" customHeight="1" x14ac:dyDescent="0.2">
      <c r="A2009" s="24" t="str">
        <f t="shared" si="138"/>
        <v>14-</v>
      </c>
      <c r="B2009"/>
      <c r="C2009" s="14">
        <v>3</v>
      </c>
      <c r="D2009" s="71" t="str">
        <f>IF(C2009=1,K!$D$1,IF(C2009=2,K!$D$2,IF(C2009=3,K!$D$3,IF(C2009=4,K!$D$4,IF(C2009=5,K!$D$5,IF(C2009=6,K!$D$6,IF(C2009=7,K!$D$7,IF(C2009=8,K!$D$8))))))))</f>
        <v>Vihmutus</v>
      </c>
      <c r="E2009" s="12" t="s">
        <v>328</v>
      </c>
      <c r="F2009" s="18" t="str">
        <f>LOOKUP(E2009,K!$A$1:$B$19)</f>
        <v>Rõngu vald</v>
      </c>
      <c r="G2009" s="16" t="str">
        <f t="shared" si="139"/>
        <v>PP-907</v>
      </c>
      <c r="H2009" s="12" t="s">
        <v>11</v>
      </c>
      <c r="I2009" s="14">
        <v>907</v>
      </c>
      <c r="J2009" s="1" t="s">
        <v>1441</v>
      </c>
      <c r="K2009" s="1"/>
      <c r="L2009" s="91" t="str">
        <f t="shared" si="137"/>
        <v>14</v>
      </c>
      <c r="M2009"/>
      <c r="N2009"/>
      <c r="P2009">
        <v>1205831</v>
      </c>
      <c r="Q2009"/>
      <c r="R2009"/>
      <c r="S2009"/>
      <c r="T2009"/>
      <c r="U2009"/>
      <c r="V2009"/>
      <c r="W2009"/>
      <c r="X2009"/>
      <c r="Y2009"/>
      <c r="Z2009"/>
      <c r="AA2009"/>
      <c r="AB2009"/>
      <c r="AC2009"/>
      <c r="AD2009"/>
      <c r="AE2009"/>
      <c r="AF2009"/>
      <c r="AG2009"/>
      <c r="AH2009"/>
      <c r="AI2009"/>
      <c r="AJ2009"/>
      <c r="AK2009"/>
      <c r="AL2009"/>
      <c r="AM2009"/>
      <c r="AN2009"/>
      <c r="AO2009"/>
      <c r="AP2009"/>
      <c r="AQ2009"/>
      <c r="AR2009"/>
      <c r="AS2009"/>
    </row>
    <row r="2010" spans="1:45" ht="25.5" customHeight="1" x14ac:dyDescent="0.2">
      <c r="A2010" s="24" t="str">
        <f t="shared" si="138"/>
        <v>07-</v>
      </c>
      <c r="B2010"/>
      <c r="C2010" s="14">
        <v>5</v>
      </c>
      <c r="D2010" s="71" t="str">
        <f>IF(C2010=1,K!$D$1,IF(C2010=2,K!$D$2,IF(C2010=3,K!$D$3,IF(C2010=4,K!$D$4,IF(C2010=5,K!$D$5,IF(C2010=6,K!$D$6,IF(C2010=7,K!$D$7,IF(C2010=8,K!$D$8))))))))</f>
        <v>Muud maap.ehit.projektid</v>
      </c>
      <c r="E2010" s="12" t="s">
        <v>321</v>
      </c>
      <c r="F2010" s="18" t="str">
        <f>LOOKUP(E2010,K!$A$1:$B$19)</f>
        <v>Meeksi vald</v>
      </c>
      <c r="G2010" s="16" t="str">
        <f t="shared" si="139"/>
        <v>PP-1390</v>
      </c>
      <c r="H2010" s="12" t="s">
        <v>11</v>
      </c>
      <c r="I2010" s="14">
        <v>1390</v>
      </c>
      <c r="J2010" s="1" t="s">
        <v>1442</v>
      </c>
      <c r="K2010" s="1"/>
      <c r="L2010" s="91" t="str">
        <f t="shared" si="137"/>
        <v>07</v>
      </c>
      <c r="M2010"/>
      <c r="N2010"/>
      <c r="P2010">
        <v>1205831</v>
      </c>
      <c r="Q2010"/>
      <c r="R2010"/>
      <c r="S2010"/>
      <c r="T2010"/>
      <c r="U2010"/>
      <c r="V2010"/>
      <c r="W2010"/>
      <c r="X2010"/>
      <c r="Y2010"/>
      <c r="Z2010"/>
      <c r="AA2010"/>
      <c r="AB2010"/>
      <c r="AC2010"/>
      <c r="AD2010"/>
      <c r="AE2010"/>
      <c r="AF2010"/>
      <c r="AG2010"/>
      <c r="AH2010"/>
      <c r="AI2010"/>
      <c r="AJ2010"/>
      <c r="AK2010"/>
      <c r="AL2010"/>
      <c r="AM2010"/>
      <c r="AN2010"/>
      <c r="AO2010"/>
      <c r="AP2010"/>
      <c r="AQ2010"/>
      <c r="AR2010"/>
      <c r="AS2010"/>
    </row>
    <row r="2011" spans="1:45" customFormat="1" ht="25.5" customHeight="1" x14ac:dyDescent="0.2">
      <c r="A2011" s="24" t="str">
        <f t="shared" si="138"/>
        <v>14-</v>
      </c>
      <c r="C2011" s="14">
        <v>5</v>
      </c>
      <c r="D2011" s="71" t="str">
        <f>IF(C2011=1,K!$D$1,IF(C2011=2,K!$D$2,IF(C2011=3,K!$D$3,IF(C2011=4,K!$D$4,IF(C2011=5,K!$D$5,IF(C2011=6,K!$D$6,IF(C2011=7,K!$D$7,IF(C2011=8,K!$D$8))))))))</f>
        <v>Muud maap.ehit.projektid</v>
      </c>
      <c r="E2011" s="12" t="s">
        <v>328</v>
      </c>
      <c r="F2011" s="18" t="str">
        <f>LOOKUP(E2011,K!$A$1:$B$19)</f>
        <v>Rõngu vald</v>
      </c>
      <c r="G2011" s="16" t="str">
        <f t="shared" si="139"/>
        <v>PP-1411</v>
      </c>
      <c r="H2011" s="12" t="s">
        <v>11</v>
      </c>
      <c r="I2011" s="14">
        <v>1411</v>
      </c>
      <c r="J2011" s="1" t="s">
        <v>1443</v>
      </c>
      <c r="K2011" s="1"/>
      <c r="L2011" s="91" t="str">
        <f t="shared" si="137"/>
        <v>14</v>
      </c>
      <c r="P2011">
        <v>1</v>
      </c>
      <c r="Q2011">
        <v>1205831</v>
      </c>
    </row>
    <row r="2012" spans="1:45" customFormat="1" ht="25.5" customHeight="1" x14ac:dyDescent="0.2">
      <c r="A2012" s="69" t="str">
        <f t="shared" si="138"/>
        <v>19-</v>
      </c>
      <c r="B2012" s="52"/>
      <c r="C2012" s="70">
        <v>1</v>
      </c>
      <c r="D2012" s="71" t="str">
        <f>IF(C2012=1,K!$D$1,IF(C2012=2,K!$D$2,IF(C2012=3,K!$D$3,IF(C2012=4,K!$D$4,IF(C2012=5,K!$D$5,IF(C2012=6,K!$D$6,IF(C2012=7,K!$D$7,IF(C2012=8,K!$D$8))))))))</f>
        <v>Maaparandus</v>
      </c>
      <c r="E2012" s="72" t="s">
        <v>333</v>
      </c>
      <c r="F2012" s="73" t="str">
        <f>LOOKUP(E2012,K!$A$1:$B$19)</f>
        <v>Ülenurme vald</v>
      </c>
      <c r="G2012" s="74" t="str">
        <f t="shared" si="139"/>
        <v>MV-195</v>
      </c>
      <c r="H2012" s="72" t="s">
        <v>32</v>
      </c>
      <c r="I2012" s="70">
        <v>195</v>
      </c>
      <c r="J2012" s="75" t="s">
        <v>1138</v>
      </c>
      <c r="K2012" s="75"/>
      <c r="L2012" s="90" t="str">
        <f t="shared" si="137"/>
        <v>19</v>
      </c>
      <c r="M2012" s="52"/>
      <c r="N2012" s="52"/>
      <c r="P2012" s="52" t="s">
        <v>2176</v>
      </c>
      <c r="Q2012" s="52"/>
      <c r="R2012" s="52"/>
      <c r="S2012" s="52"/>
      <c r="T2012" s="52"/>
      <c r="U2012" s="52"/>
      <c r="V2012" s="52"/>
      <c r="W2012" s="52"/>
      <c r="X2012" s="52"/>
      <c r="Y2012" s="52"/>
      <c r="Z2012" s="52"/>
      <c r="AA2012" s="52"/>
      <c r="AB2012" s="52"/>
      <c r="AC2012" s="52"/>
      <c r="AD2012" s="52"/>
      <c r="AE2012" s="52"/>
      <c r="AF2012" s="52"/>
      <c r="AG2012" s="52"/>
      <c r="AH2012" s="52"/>
      <c r="AI2012" s="52"/>
      <c r="AJ2012" s="52"/>
      <c r="AK2012" s="52"/>
      <c r="AL2012" s="52"/>
      <c r="AM2012" s="52"/>
      <c r="AN2012" s="52"/>
      <c r="AO2012" s="52"/>
      <c r="AP2012" s="52"/>
      <c r="AQ2012" s="52"/>
      <c r="AR2012" s="52"/>
      <c r="AS2012" s="52"/>
    </row>
    <row r="2013" spans="1:45" ht="25.5" customHeight="1" x14ac:dyDescent="0.2">
      <c r="A2013" s="69" t="str">
        <f t="shared" si="138"/>
        <v>19-</v>
      </c>
      <c r="C2013" s="70">
        <v>2</v>
      </c>
      <c r="D2013" s="71" t="str">
        <f>IF(C2013=1,K!$D$1,IF(C2013=2,K!$D$2,IF(C2013=3,K!$D$3,IF(C2013=4,K!$D$4,IF(C2013=5,K!$D$5,IF(C2013=6,K!$D$6,IF(C2013=7,K!$D$7,IF(C2013=8,K!$D$8))))))))</f>
        <v xml:space="preserve">Maaparanduse rek </v>
      </c>
      <c r="E2013" s="72" t="s">
        <v>333</v>
      </c>
      <c r="F2013" s="73" t="str">
        <f>LOOKUP(E2013,K!$A$1:$B$19)</f>
        <v>Ülenurme vald</v>
      </c>
      <c r="G2013" s="74" t="str">
        <f t="shared" si="139"/>
        <v>MV-43</v>
      </c>
      <c r="H2013" s="72" t="s">
        <v>32</v>
      </c>
      <c r="I2013" s="70">
        <v>43</v>
      </c>
      <c r="J2013" s="75" t="s">
        <v>689</v>
      </c>
      <c r="L2013" s="90" t="str">
        <f t="shared" si="137"/>
        <v>19</v>
      </c>
      <c r="P2013" s="58" t="s">
        <v>5370</v>
      </c>
    </row>
    <row r="2014" spans="1:45" customFormat="1" ht="12.75" customHeight="1" x14ac:dyDescent="0.2">
      <c r="A2014" s="24" t="str">
        <f t="shared" si="138"/>
        <v>15-</v>
      </c>
      <c r="C2014" s="14">
        <v>6</v>
      </c>
      <c r="D2014" s="71" t="str">
        <f>IF(C2014=1,K!$D$1,IF(C2014=2,K!$D$2,IF(C2014=3,K!$D$3,IF(C2014=4,K!$D$4,IF(C2014=5,K!$D$5,IF(C2014=6,K!$D$6,IF(C2014=7,K!$D$7,IF(C2014=8,K!$D$8))))))))</f>
        <v>Kultuurtehnikaprojektid</v>
      </c>
      <c r="E2014" s="12" t="s">
        <v>329</v>
      </c>
      <c r="F2014" s="18" t="str">
        <f>LOOKUP(E2014,K!$A$1:$B$19)</f>
        <v>Tartu vald</v>
      </c>
      <c r="G2014" s="16" t="str">
        <f t="shared" si="139"/>
        <v>MV-1156</v>
      </c>
      <c r="H2014" s="12" t="s">
        <v>32</v>
      </c>
      <c r="I2014" s="14">
        <v>1156</v>
      </c>
      <c r="J2014" s="1" t="s">
        <v>280</v>
      </c>
      <c r="K2014" s="1"/>
      <c r="L2014" s="91" t="str">
        <f t="shared" si="137"/>
        <v>15</v>
      </c>
    </row>
    <row r="2015" spans="1:45" customFormat="1" ht="25.5" customHeight="1" x14ac:dyDescent="0.2">
      <c r="A2015" s="24" t="str">
        <f t="shared" si="138"/>
        <v>08-</v>
      </c>
      <c r="C2015" s="14">
        <v>5</v>
      </c>
      <c r="D2015" s="71" t="str">
        <f>IF(C2015=1,K!$D$1,IF(C2015=2,K!$D$2,IF(C2015=3,K!$D$3,IF(C2015=4,K!$D$4,IF(C2015=5,K!$D$5,IF(C2015=6,K!$D$6,IF(C2015=7,K!$D$7,IF(C2015=8,K!$D$8))))))))</f>
        <v>Muud maap.ehit.projektid</v>
      </c>
      <c r="E2015" s="12" t="s">
        <v>322</v>
      </c>
      <c r="F2015" s="18" t="str">
        <f>LOOKUP(E2015,K!$A$1:$B$19)</f>
        <v>Mäksa vald</v>
      </c>
      <c r="G2015" s="16" t="str">
        <f t="shared" si="139"/>
        <v>MV-184</v>
      </c>
      <c r="H2015" s="12" t="s">
        <v>32</v>
      </c>
      <c r="I2015" s="14">
        <v>184</v>
      </c>
      <c r="J2015" s="1" t="s">
        <v>1447</v>
      </c>
      <c r="K2015" s="1"/>
      <c r="L2015" s="91" t="str">
        <f t="shared" ref="L2015:L2078" si="140">E2015</f>
        <v>08</v>
      </c>
      <c r="P2015">
        <v>1224821</v>
      </c>
    </row>
    <row r="2016" spans="1:45" customFormat="1" ht="25.5" customHeight="1" x14ac:dyDescent="0.2">
      <c r="A2016" s="24" t="str">
        <f t="shared" si="138"/>
        <v>18-</v>
      </c>
      <c r="C2016" s="14">
        <v>1</v>
      </c>
      <c r="D2016" s="71" t="str">
        <f>IF(C2016=1,K!$D$1,IF(C2016=2,K!$D$2,IF(C2016=3,K!$D$3,IF(C2016=4,K!$D$4,IF(C2016=5,K!$D$5,IF(C2016=6,K!$D$6,IF(C2016=7,K!$D$7,IF(C2016=8,K!$D$8))))))))</f>
        <v>Maaparandus</v>
      </c>
      <c r="E2016" s="12" t="s">
        <v>332</v>
      </c>
      <c r="F2016" s="18" t="str">
        <f>LOOKUP(E2016,K!$A$1:$B$19)</f>
        <v>Võnnu vald</v>
      </c>
      <c r="G2016" s="16" t="str">
        <f t="shared" si="139"/>
        <v>MV-187</v>
      </c>
      <c r="H2016" s="12" t="s">
        <v>32</v>
      </c>
      <c r="I2016" s="14">
        <v>187</v>
      </c>
      <c r="J2016" s="1" t="s">
        <v>1448</v>
      </c>
      <c r="K2016" s="1"/>
      <c r="L2016" s="91" t="str">
        <f t="shared" si="140"/>
        <v>18</v>
      </c>
      <c r="P2016">
        <v>1224821</v>
      </c>
    </row>
    <row r="2017" spans="1:45" customFormat="1" ht="25.5" customHeight="1" x14ac:dyDescent="0.2">
      <c r="A2017" s="24" t="str">
        <f t="shared" si="138"/>
        <v>08-</v>
      </c>
      <c r="C2017" s="14">
        <v>6</v>
      </c>
      <c r="D2017" s="71" t="str">
        <f>IF(C2017=1,K!$D$1,IF(C2017=2,K!$D$2,IF(C2017=3,K!$D$3,IF(C2017=4,K!$D$4,IF(C2017=5,K!$D$5,IF(C2017=6,K!$D$6,IF(C2017=7,K!$D$7,IF(C2017=8,K!$D$8))))))))</f>
        <v>Kultuurtehnikaprojektid</v>
      </c>
      <c r="E2017" s="12" t="s">
        <v>322</v>
      </c>
      <c r="F2017" s="18" t="str">
        <f>LOOKUP(E2017,K!$A$1:$B$19)</f>
        <v>Mäksa vald</v>
      </c>
      <c r="G2017" s="16" t="str">
        <f t="shared" si="139"/>
        <v>MV-93</v>
      </c>
      <c r="H2017" s="12" t="s">
        <v>32</v>
      </c>
      <c r="I2017" s="14">
        <v>93</v>
      </c>
      <c r="J2017" s="1" t="s">
        <v>1449</v>
      </c>
      <c r="K2017" s="1"/>
      <c r="L2017" s="91" t="str">
        <f t="shared" si="140"/>
        <v>08</v>
      </c>
      <c r="P2017">
        <v>1224821</v>
      </c>
    </row>
    <row r="2018" spans="1:45" customFormat="1" ht="25.5" customHeight="1" x14ac:dyDescent="0.2">
      <c r="A2018" s="24" t="str">
        <f t="shared" si="138"/>
        <v>17-</v>
      </c>
      <c r="C2018" s="14">
        <v>5</v>
      </c>
      <c r="D2018" s="71" t="str">
        <f>IF(C2018=1,K!$D$1,IF(C2018=2,K!$D$2,IF(C2018=3,K!$D$3,IF(C2018=4,K!$D$4,IF(C2018=5,K!$D$5,IF(C2018=6,K!$D$6,IF(C2018=7,K!$D$7,IF(C2018=8,K!$D$8))))))))</f>
        <v>Muud maap.ehit.projektid</v>
      </c>
      <c r="E2018" s="12" t="s">
        <v>331</v>
      </c>
      <c r="F2018" s="18" t="str">
        <f>LOOKUP(E2018,K!$A$1:$B$19)</f>
        <v xml:space="preserve">Vara vald </v>
      </c>
      <c r="G2018" s="16" t="str">
        <f t="shared" si="139"/>
        <v>MV-167</v>
      </c>
      <c r="H2018" s="12" t="s">
        <v>32</v>
      </c>
      <c r="I2018" s="14">
        <v>167</v>
      </c>
      <c r="J2018" s="1" t="s">
        <v>1450</v>
      </c>
      <c r="K2018" s="1"/>
      <c r="L2018" s="91" t="str">
        <f t="shared" si="140"/>
        <v>17</v>
      </c>
      <c r="P2018">
        <v>1224811</v>
      </c>
    </row>
    <row r="2019" spans="1:45" customFormat="1" ht="25.5" customHeight="1" x14ac:dyDescent="0.2">
      <c r="A2019" s="24" t="str">
        <f t="shared" si="138"/>
        <v>08-</v>
      </c>
      <c r="C2019" s="14">
        <v>1</v>
      </c>
      <c r="D2019" s="71" t="str">
        <f>IF(C2019=1,K!$D$1,IF(C2019=2,K!$D$2,IF(C2019=3,K!$D$3,IF(C2019=4,K!$D$4,IF(C2019=5,K!$D$5,IF(C2019=6,K!$D$6,IF(C2019=7,K!$D$7,IF(C2019=8,K!$D$8))))))))</f>
        <v>Maaparandus</v>
      </c>
      <c r="E2019" s="12" t="s">
        <v>322</v>
      </c>
      <c r="F2019" s="18" t="str">
        <f>LOOKUP(E2019,K!$A$1:$B$19)</f>
        <v>Mäksa vald</v>
      </c>
      <c r="G2019" s="16" t="str">
        <f t="shared" si="139"/>
        <v>MV-64</v>
      </c>
      <c r="H2019" s="12" t="s">
        <v>32</v>
      </c>
      <c r="I2019" s="14">
        <v>64</v>
      </c>
      <c r="J2019" s="1" t="s">
        <v>1451</v>
      </c>
      <c r="K2019" s="1"/>
      <c r="L2019" s="91" t="str">
        <f t="shared" si="140"/>
        <v>08</v>
      </c>
    </row>
    <row r="2020" spans="1:45" customFormat="1" ht="25.5" customHeight="1" x14ac:dyDescent="0.2">
      <c r="A2020" s="24" t="str">
        <f t="shared" si="138"/>
        <v>16-</v>
      </c>
      <c r="C2020" s="14">
        <v>1</v>
      </c>
      <c r="D2020" s="71" t="str">
        <f>IF(C2020=1,K!$D$1,IF(C2020=2,K!$D$2,IF(C2020=3,K!$D$3,IF(C2020=4,K!$D$4,IF(C2020=5,K!$D$5,IF(C2020=6,K!$D$6,IF(C2020=7,K!$D$7,IF(C2020=8,K!$D$8))))))))</f>
        <v>Maaparandus</v>
      </c>
      <c r="E2020" s="12" t="s">
        <v>330</v>
      </c>
      <c r="F2020" s="18" t="str">
        <f>LOOKUP(E2020,K!$A$1:$B$19)</f>
        <v>Tähtvere vald</v>
      </c>
      <c r="G2020" s="16" t="str">
        <f t="shared" si="139"/>
        <v>MV-27</v>
      </c>
      <c r="H2020" s="12" t="s">
        <v>32</v>
      </c>
      <c r="I2020" s="14">
        <v>27</v>
      </c>
      <c r="J2020" s="1" t="s">
        <v>1125</v>
      </c>
      <c r="K2020" s="1"/>
      <c r="L2020" s="91" t="str">
        <f t="shared" si="140"/>
        <v>16</v>
      </c>
    </row>
    <row r="2021" spans="1:45" customFormat="1" ht="25.5" customHeight="1" x14ac:dyDescent="0.2">
      <c r="A2021" s="24" t="str">
        <f t="shared" si="138"/>
        <v>16-5</v>
      </c>
      <c r="B2021">
        <v>5</v>
      </c>
      <c r="C2021" s="14">
        <v>1</v>
      </c>
      <c r="D2021" s="71" t="str">
        <f>IF(C2021=1,K!$D$1,IF(C2021=2,K!$D$2,IF(C2021=3,K!$D$3,IF(C2021=4,K!$D$4,IF(C2021=5,K!$D$5,IF(C2021=6,K!$D$6,IF(C2021=7,K!$D$7,IF(C2021=8,K!$D$8))))))))</f>
        <v>Maaparandus</v>
      </c>
      <c r="E2021" s="12" t="s">
        <v>330</v>
      </c>
      <c r="F2021" s="18" t="str">
        <f>LOOKUP(E2021,K!$A$1:$B$19)</f>
        <v>Tähtvere vald</v>
      </c>
      <c r="G2021" s="16" t="str">
        <f t="shared" si="139"/>
        <v>MV-76</v>
      </c>
      <c r="H2021" s="12" t="s">
        <v>32</v>
      </c>
      <c r="I2021" s="14">
        <v>76</v>
      </c>
      <c r="J2021" s="1" t="s">
        <v>1126</v>
      </c>
      <c r="K2021" s="1" t="s">
        <v>2788</v>
      </c>
      <c r="L2021" s="91" t="str">
        <f t="shared" si="140"/>
        <v>16</v>
      </c>
      <c r="M2021">
        <v>1958</v>
      </c>
      <c r="N2021">
        <v>5</v>
      </c>
      <c r="Q2021">
        <v>7</v>
      </c>
    </row>
    <row r="2022" spans="1:45" customFormat="1" ht="25.5" customHeight="1" x14ac:dyDescent="0.2">
      <c r="A2022" s="24" t="str">
        <f t="shared" si="138"/>
        <v>16-32</v>
      </c>
      <c r="B2022">
        <v>32</v>
      </c>
      <c r="C2022" s="14">
        <v>1</v>
      </c>
      <c r="D2022" s="71" t="str">
        <f>IF(C2022=1,K!$D$1,IF(C2022=2,K!$D$2,IF(C2022=3,K!$D$3,IF(C2022=4,K!$D$4,IF(C2022=5,K!$D$5,IF(C2022=6,K!$D$6,IF(C2022=7,K!$D$7,IF(C2022=8,K!$D$8))))))))</f>
        <v>Maaparandus</v>
      </c>
      <c r="E2022" s="12" t="s">
        <v>330</v>
      </c>
      <c r="F2022" s="18" t="str">
        <f>LOOKUP(E2022,K!$A$1:$B$19)</f>
        <v>Tähtvere vald</v>
      </c>
      <c r="G2022" s="16" t="str">
        <f t="shared" si="139"/>
        <v>MV-139</v>
      </c>
      <c r="H2022" s="12" t="s">
        <v>32</v>
      </c>
      <c r="I2022" s="14">
        <v>139</v>
      </c>
      <c r="J2022" s="1" t="s">
        <v>1127</v>
      </c>
      <c r="K2022" s="1" t="s">
        <v>7456</v>
      </c>
      <c r="L2022" s="91" t="str">
        <f t="shared" si="140"/>
        <v>16</v>
      </c>
      <c r="M2022">
        <v>1959</v>
      </c>
      <c r="N2022">
        <v>5</v>
      </c>
      <c r="P2022" t="s">
        <v>2275</v>
      </c>
      <c r="Q2022">
        <v>4</v>
      </c>
      <c r="R2022" t="s">
        <v>7467</v>
      </c>
    </row>
    <row r="2023" spans="1:45" customFormat="1" ht="25.5" customHeight="1" x14ac:dyDescent="0.2">
      <c r="A2023" s="24" t="str">
        <f t="shared" si="138"/>
        <v>01-</v>
      </c>
      <c r="C2023" s="14">
        <v>1</v>
      </c>
      <c r="D2023" s="71" t="str">
        <f>IF(C2023=1,K!$D$1,IF(C2023=2,K!$D$2,IF(C2023=3,K!$D$3,IF(C2023=4,K!$D$4,IF(C2023=5,K!$D$5,IF(C2023=6,K!$D$6,IF(C2023=7,K!$D$7,IF(C2023=8,K!$D$8))))))))</f>
        <v>Maaparandus</v>
      </c>
      <c r="E2023" s="12" t="s">
        <v>291</v>
      </c>
      <c r="F2023" s="18" t="str">
        <f>LOOKUP(E2023,K!$A$1:$B$19)</f>
        <v>Alatskivi vald</v>
      </c>
      <c r="G2023" s="16" t="str">
        <f t="shared" si="139"/>
        <v>MV-19</v>
      </c>
      <c r="H2023" s="12" t="s">
        <v>32</v>
      </c>
      <c r="I2023" s="14">
        <v>19</v>
      </c>
      <c r="J2023" s="1" t="s">
        <v>1128</v>
      </c>
      <c r="K2023" s="1"/>
      <c r="L2023" s="91" t="str">
        <f t="shared" si="140"/>
        <v>01</v>
      </c>
    </row>
    <row r="2024" spans="1:45" customFormat="1" ht="25.5" customHeight="1" x14ac:dyDescent="0.2">
      <c r="A2024" s="24" t="str">
        <f t="shared" si="138"/>
        <v>09-</v>
      </c>
      <c r="C2024" s="14">
        <v>1</v>
      </c>
      <c r="D2024" s="71" t="str">
        <f>IF(C2024=1,K!$D$1,IF(C2024=2,K!$D$2,IF(C2024=3,K!$D$3,IF(C2024=4,K!$D$4,IF(C2024=5,K!$D$5,IF(C2024=6,K!$D$6,IF(C2024=7,K!$D$7,IF(C2024=8,K!$D$8))))))))</f>
        <v>Maaparandus</v>
      </c>
      <c r="E2024" s="12" t="s">
        <v>323</v>
      </c>
      <c r="F2024" s="18" t="str">
        <f>LOOKUP(E2024,K!$A$1:$B$19)</f>
        <v>Nõo vald</v>
      </c>
      <c r="G2024" s="16" t="str">
        <f t="shared" si="139"/>
        <v>MV-104</v>
      </c>
      <c r="H2024" s="12" t="s">
        <v>32</v>
      </c>
      <c r="I2024" s="14">
        <v>104</v>
      </c>
      <c r="J2024" s="1" t="s">
        <v>1129</v>
      </c>
      <c r="K2024" s="1"/>
      <c r="L2024" s="91" t="str">
        <f t="shared" si="140"/>
        <v>09</v>
      </c>
    </row>
    <row r="2025" spans="1:45" customFormat="1" ht="12.75" customHeight="1" x14ac:dyDescent="0.2">
      <c r="A2025" s="24" t="str">
        <f t="shared" si="138"/>
        <v>04-</v>
      </c>
      <c r="C2025" s="14">
        <v>1</v>
      </c>
      <c r="D2025" s="71" t="str">
        <f>IF(C2025=1,K!$D$1,IF(C2025=2,K!$D$2,IF(C2025=3,K!$D$3,IF(C2025=4,K!$D$4,IF(C2025=5,K!$D$5,IF(C2025=6,K!$D$6,IF(C2025=7,K!$D$7,IF(C2025=8,K!$D$8))))))))</f>
        <v>Maaparandus</v>
      </c>
      <c r="E2025" s="12" t="s">
        <v>318</v>
      </c>
      <c r="F2025" s="18" t="str">
        <f>LOOKUP(E2025,K!$A$1:$B$19)</f>
        <v>Konguta vald</v>
      </c>
      <c r="G2025" s="16" t="str">
        <f t="shared" si="139"/>
        <v>MV-118</v>
      </c>
      <c r="H2025" s="12" t="s">
        <v>32</v>
      </c>
      <c r="I2025" s="14">
        <v>118</v>
      </c>
      <c r="J2025" s="1" t="s">
        <v>1130</v>
      </c>
      <c r="K2025" s="1"/>
      <c r="L2025" s="91" t="str">
        <f t="shared" si="140"/>
        <v>04</v>
      </c>
      <c r="P2025" t="s">
        <v>2289</v>
      </c>
    </row>
    <row r="2026" spans="1:45" customFormat="1" ht="25.5" customHeight="1" x14ac:dyDescent="0.2">
      <c r="A2026" s="24" t="str">
        <f t="shared" si="138"/>
        <v>01-</v>
      </c>
      <c r="C2026" s="14">
        <v>2</v>
      </c>
      <c r="D2026" s="71" t="str">
        <f>IF(C2026=1,K!$D$1,IF(C2026=2,K!$D$2,IF(C2026=3,K!$D$3,IF(C2026=4,K!$D$4,IF(C2026=5,K!$D$5,IF(C2026=6,K!$D$6,IF(C2026=7,K!$D$7,IF(C2026=8,K!$D$8))))))))</f>
        <v xml:space="preserve">Maaparanduse rek </v>
      </c>
      <c r="E2026" s="12" t="s">
        <v>291</v>
      </c>
      <c r="F2026" s="18" t="str">
        <f>LOOKUP(E2026,K!$A$1:$B$19)</f>
        <v>Alatskivi vald</v>
      </c>
      <c r="G2026" s="16" t="str">
        <f t="shared" si="139"/>
        <v>MV-58</v>
      </c>
      <c r="H2026" s="12" t="s">
        <v>32</v>
      </c>
      <c r="I2026" s="14">
        <v>58</v>
      </c>
      <c r="J2026" s="1" t="s">
        <v>1131</v>
      </c>
      <c r="K2026" s="1"/>
      <c r="L2026" s="91" t="str">
        <f t="shared" si="140"/>
        <v>01</v>
      </c>
    </row>
    <row r="2027" spans="1:45" customFormat="1" ht="25.5" customHeight="1" x14ac:dyDescent="0.2">
      <c r="A2027" s="24" t="str">
        <f t="shared" si="138"/>
        <v>15-</v>
      </c>
      <c r="C2027" s="14">
        <v>6</v>
      </c>
      <c r="D2027" s="71" t="str">
        <f>IF(C2027=1,K!$D$1,IF(C2027=2,K!$D$2,IF(C2027=3,K!$D$3,IF(C2027=4,K!$D$4,IF(C2027=5,K!$D$5,IF(C2027=6,K!$D$6,IF(C2027=7,K!$D$7,IF(C2027=8,K!$D$8))))))))</f>
        <v>Kultuurtehnikaprojektid</v>
      </c>
      <c r="E2027" s="12" t="s">
        <v>329</v>
      </c>
      <c r="F2027" s="18" t="str">
        <f>LOOKUP(E2027,K!$A$1:$B$19)</f>
        <v>Tartu vald</v>
      </c>
      <c r="G2027" s="16" t="str">
        <f t="shared" si="139"/>
        <v>MV-1158</v>
      </c>
      <c r="H2027" s="12" t="s">
        <v>32</v>
      </c>
      <c r="I2027" s="14">
        <v>1158</v>
      </c>
      <c r="J2027" s="1" t="s">
        <v>281</v>
      </c>
      <c r="K2027" s="1"/>
      <c r="L2027" s="91" t="str">
        <f t="shared" si="140"/>
        <v>15</v>
      </c>
    </row>
    <row r="2028" spans="1:45" customFormat="1" ht="38.25" customHeight="1" x14ac:dyDescent="0.2">
      <c r="A2028" s="24" t="str">
        <f t="shared" si="138"/>
        <v>15-</v>
      </c>
      <c r="C2028" s="14">
        <v>6</v>
      </c>
      <c r="D2028" s="71" t="str">
        <f>IF(C2028=1,K!$D$1,IF(C2028=2,K!$D$2,IF(C2028=3,K!$D$3,IF(C2028=4,K!$D$4,IF(C2028=5,K!$D$5,IF(C2028=6,K!$D$6,IF(C2028=7,K!$D$7,IF(C2028=8,K!$D$8))))))))</f>
        <v>Kultuurtehnikaprojektid</v>
      </c>
      <c r="E2028" s="12" t="s">
        <v>329</v>
      </c>
      <c r="F2028" s="18" t="str">
        <f>LOOKUP(E2028,K!$A$1:$B$19)</f>
        <v>Tartu vald</v>
      </c>
      <c r="G2028" s="16" t="str">
        <f t="shared" si="139"/>
        <v>MV-1159</v>
      </c>
      <c r="H2028" s="12" t="s">
        <v>32</v>
      </c>
      <c r="I2028" s="14">
        <v>1159</v>
      </c>
      <c r="J2028" s="1" t="s">
        <v>282</v>
      </c>
      <c r="K2028" s="1"/>
      <c r="L2028" s="91" t="str">
        <f t="shared" si="140"/>
        <v>15</v>
      </c>
    </row>
    <row r="2029" spans="1:45" customFormat="1" ht="25.5" customHeight="1" x14ac:dyDescent="0.2">
      <c r="A2029" s="24" t="str">
        <f t="shared" si="138"/>
        <v>15-</v>
      </c>
      <c r="C2029" s="14">
        <v>6</v>
      </c>
      <c r="D2029" s="71" t="str">
        <f>IF(C2029=1,K!$D$1,IF(C2029=2,K!$D$2,IF(C2029=3,K!$D$3,IF(C2029=4,K!$D$4,IF(C2029=5,K!$D$5,IF(C2029=6,K!$D$6,IF(C2029=7,K!$D$7,IF(C2029=8,K!$D$8))))))))</f>
        <v>Kultuurtehnikaprojektid</v>
      </c>
      <c r="E2029" s="12" t="s">
        <v>329</v>
      </c>
      <c r="F2029" s="18" t="str">
        <f>LOOKUP(E2029,K!$A$1:$B$19)</f>
        <v>Tartu vald</v>
      </c>
      <c r="G2029" s="16" t="str">
        <f t="shared" si="139"/>
        <v>MV-1160</v>
      </c>
      <c r="H2029" s="12" t="s">
        <v>32</v>
      </c>
      <c r="I2029" s="14">
        <v>1160</v>
      </c>
      <c r="J2029" s="1" t="s">
        <v>283</v>
      </c>
      <c r="K2029" s="1"/>
      <c r="L2029" s="91" t="str">
        <f t="shared" si="140"/>
        <v>15</v>
      </c>
      <c r="P2029" t="s">
        <v>2649</v>
      </c>
    </row>
    <row r="2030" spans="1:45" customFormat="1" ht="25.5" customHeight="1" x14ac:dyDescent="0.2">
      <c r="A2030" s="24" t="str">
        <f t="shared" si="138"/>
        <v>15-</v>
      </c>
      <c r="C2030" s="14">
        <v>6</v>
      </c>
      <c r="D2030" s="71" t="str">
        <f>IF(C2030=1,K!$D$1,IF(C2030=2,K!$D$2,IF(C2030=3,K!$D$3,IF(C2030=4,K!$D$4,IF(C2030=5,K!$D$5,IF(C2030=6,K!$D$6,IF(C2030=7,K!$D$7,IF(C2030=8,K!$D$8))))))))</f>
        <v>Kultuurtehnikaprojektid</v>
      </c>
      <c r="E2030" s="12" t="s">
        <v>329</v>
      </c>
      <c r="F2030" s="18" t="str">
        <f>LOOKUP(E2030,K!$A$1:$B$19)</f>
        <v>Tartu vald</v>
      </c>
      <c r="G2030" s="16" t="str">
        <f t="shared" si="139"/>
        <v>MV-1265</v>
      </c>
      <c r="H2030" s="12" t="s">
        <v>32</v>
      </c>
      <c r="I2030" s="14">
        <v>1265</v>
      </c>
      <c r="J2030" s="1" t="s">
        <v>1243</v>
      </c>
      <c r="K2030" s="1"/>
      <c r="L2030" s="91" t="str">
        <f t="shared" si="140"/>
        <v>15</v>
      </c>
    </row>
    <row r="2031" spans="1:45" customFormat="1" ht="12.75" customHeight="1" x14ac:dyDescent="0.2">
      <c r="A2031" s="24" t="str">
        <f t="shared" si="138"/>
        <v>15-</v>
      </c>
      <c r="C2031" s="14">
        <v>6</v>
      </c>
      <c r="D2031" s="71" t="str">
        <f>IF(C2031=1,K!$D$1,IF(C2031=2,K!$D$2,IF(C2031=3,K!$D$3,IF(C2031=4,K!$D$4,IF(C2031=5,K!$D$5,IF(C2031=6,K!$D$6,IF(C2031=7,K!$D$7,IF(C2031=8,K!$D$8))))))))</f>
        <v>Kultuurtehnikaprojektid</v>
      </c>
      <c r="E2031" s="12" t="s">
        <v>329</v>
      </c>
      <c r="F2031" s="18" t="str">
        <f>LOOKUP(E2031,K!$A$1:$B$19)</f>
        <v>Tartu vald</v>
      </c>
      <c r="G2031" s="16" t="str">
        <f t="shared" si="139"/>
        <v>MV-1266</v>
      </c>
      <c r="H2031" s="12" t="s">
        <v>32</v>
      </c>
      <c r="I2031" s="14">
        <v>1266</v>
      </c>
      <c r="J2031" s="1" t="s">
        <v>1244</v>
      </c>
      <c r="K2031" s="1"/>
      <c r="L2031" s="91" t="str">
        <f t="shared" si="140"/>
        <v>15</v>
      </c>
    </row>
    <row r="2032" spans="1:45" customFormat="1" ht="25.5" customHeight="1" x14ac:dyDescent="0.2">
      <c r="A2032" s="69" t="str">
        <f t="shared" si="138"/>
        <v>19-</v>
      </c>
      <c r="B2032" s="52"/>
      <c r="C2032" s="70">
        <v>2</v>
      </c>
      <c r="D2032" s="71" t="str">
        <f>IF(C2032=1,K!$D$1,IF(C2032=2,K!$D$2,IF(C2032=3,K!$D$3,IF(C2032=4,K!$D$4,IF(C2032=5,K!$D$5,IF(C2032=6,K!$D$6,IF(C2032=7,K!$D$7,IF(C2032=8,K!$D$8))))))))</f>
        <v xml:space="preserve">Maaparanduse rek </v>
      </c>
      <c r="E2032" s="72" t="s">
        <v>333</v>
      </c>
      <c r="F2032" s="73" t="str">
        <f>LOOKUP(E2032,K!$A$1:$B$19)</f>
        <v>Ülenurme vald</v>
      </c>
      <c r="G2032" s="74" t="str">
        <f t="shared" si="139"/>
        <v>MV-28</v>
      </c>
      <c r="H2032" s="72" t="s">
        <v>32</v>
      </c>
      <c r="I2032" s="70">
        <v>28</v>
      </c>
      <c r="J2032" s="75" t="s">
        <v>1506</v>
      </c>
      <c r="K2032" s="75"/>
      <c r="L2032" s="90" t="str">
        <f t="shared" si="140"/>
        <v>19</v>
      </c>
      <c r="M2032" s="52"/>
      <c r="N2032" s="52"/>
      <c r="P2032" s="58" t="s">
        <v>5379</v>
      </c>
      <c r="Q2032" s="52"/>
      <c r="R2032" s="52"/>
      <c r="S2032" s="52"/>
      <c r="T2032" s="52"/>
      <c r="U2032" s="52"/>
      <c r="V2032" s="52"/>
      <c r="W2032" s="52"/>
      <c r="X2032" s="52"/>
      <c r="Y2032" s="52"/>
      <c r="Z2032" s="52"/>
      <c r="AA2032" s="52"/>
      <c r="AB2032" s="52"/>
      <c r="AC2032" s="52"/>
      <c r="AD2032" s="52"/>
      <c r="AE2032" s="52"/>
      <c r="AF2032" s="52"/>
      <c r="AG2032" s="52"/>
      <c r="AH2032" s="52"/>
      <c r="AI2032" s="52"/>
      <c r="AJ2032" s="52"/>
      <c r="AK2032" s="52"/>
      <c r="AL2032" s="52"/>
      <c r="AM2032" s="52"/>
      <c r="AN2032" s="52"/>
      <c r="AO2032" s="52"/>
      <c r="AP2032" s="52"/>
      <c r="AQ2032" s="52"/>
      <c r="AR2032" s="52"/>
      <c r="AS2032" s="52"/>
    </row>
    <row r="2033" spans="1:45" customFormat="1" ht="25.5" customHeight="1" x14ac:dyDescent="0.2">
      <c r="A2033" s="69" t="str">
        <f t="shared" si="138"/>
        <v>19-</v>
      </c>
      <c r="B2033" s="52"/>
      <c r="C2033" s="70">
        <v>2</v>
      </c>
      <c r="D2033" s="71" t="str">
        <f>IF(C2033=1,K!$D$1,IF(C2033=2,K!$D$2,IF(C2033=3,K!$D$3,IF(C2033=4,K!$D$4,IF(C2033=5,K!$D$5,IF(C2033=6,K!$D$6,IF(C2033=7,K!$D$7,IF(C2033=8,K!$D$8))))))))</f>
        <v xml:space="preserve">Maaparanduse rek </v>
      </c>
      <c r="E2033" s="72" t="s">
        <v>333</v>
      </c>
      <c r="F2033" s="73" t="str">
        <f>LOOKUP(E2033,K!$A$1:$B$19)</f>
        <v>Ülenurme vald</v>
      </c>
      <c r="G2033" s="74" t="str">
        <f t="shared" si="139"/>
        <v>MV-30</v>
      </c>
      <c r="H2033" s="72" t="s">
        <v>32</v>
      </c>
      <c r="I2033" s="70">
        <v>30</v>
      </c>
      <c r="J2033" s="75" t="s">
        <v>1507</v>
      </c>
      <c r="K2033" s="75"/>
      <c r="L2033" s="90" t="str">
        <f t="shared" si="140"/>
        <v>19</v>
      </c>
      <c r="M2033" s="52"/>
      <c r="N2033" s="52"/>
      <c r="P2033" s="52" t="s">
        <v>2381</v>
      </c>
      <c r="Q2033" s="52">
        <v>2</v>
      </c>
      <c r="R2033" s="52"/>
      <c r="S2033" s="52"/>
      <c r="T2033" s="52"/>
      <c r="U2033" s="52"/>
      <c r="V2033" s="52"/>
      <c r="W2033" s="52"/>
      <c r="X2033" s="52"/>
      <c r="Y2033" s="52"/>
      <c r="Z2033" s="52"/>
      <c r="AA2033" s="52"/>
      <c r="AB2033" s="52"/>
      <c r="AC2033" s="52"/>
      <c r="AD2033" s="52"/>
      <c r="AE2033" s="52"/>
      <c r="AF2033" s="52"/>
      <c r="AG2033" s="52"/>
      <c r="AH2033" s="52"/>
      <c r="AI2033" s="52"/>
      <c r="AJ2033" s="52"/>
      <c r="AK2033" s="52"/>
      <c r="AL2033" s="52"/>
      <c r="AM2033" s="52"/>
      <c r="AN2033" s="52"/>
      <c r="AO2033" s="52"/>
      <c r="AP2033" s="52"/>
      <c r="AQ2033" s="52"/>
      <c r="AR2033" s="52"/>
      <c r="AS2033" s="52"/>
    </row>
    <row r="2034" spans="1:45" customFormat="1" ht="25.5" customHeight="1" x14ac:dyDescent="0.2">
      <c r="A2034" s="69" t="str">
        <f t="shared" si="138"/>
        <v>19-</v>
      </c>
      <c r="B2034" s="52"/>
      <c r="C2034" s="70">
        <v>2</v>
      </c>
      <c r="D2034" s="71" t="str">
        <f>IF(C2034=1,K!$D$1,IF(C2034=2,K!$D$2,IF(C2034=3,K!$D$3,IF(C2034=4,K!$D$4,IF(C2034=5,K!$D$5,IF(C2034=6,K!$D$6,IF(C2034=7,K!$D$7,IF(C2034=8,K!$D$8))))))))</f>
        <v xml:space="preserve">Maaparanduse rek </v>
      </c>
      <c r="E2034" s="72" t="s">
        <v>333</v>
      </c>
      <c r="F2034" s="73" t="str">
        <f>LOOKUP(E2034,K!$A$1:$B$19)</f>
        <v>Ülenurme vald</v>
      </c>
      <c r="G2034" s="74" t="str">
        <f t="shared" si="139"/>
        <v>MV-707</v>
      </c>
      <c r="H2034" s="72" t="s">
        <v>32</v>
      </c>
      <c r="I2034" s="70">
        <v>707</v>
      </c>
      <c r="J2034" s="75" t="s">
        <v>1510</v>
      </c>
      <c r="K2034" s="75"/>
      <c r="L2034" s="90" t="str">
        <f t="shared" si="140"/>
        <v>19</v>
      </c>
      <c r="M2034" s="52"/>
      <c r="N2034" s="52"/>
      <c r="P2034" s="52" t="s">
        <v>2420</v>
      </c>
      <c r="Q2034" s="52"/>
      <c r="R2034" s="52"/>
      <c r="S2034" s="52"/>
      <c r="T2034" s="52"/>
      <c r="U2034" s="52"/>
      <c r="V2034" s="52"/>
      <c r="W2034" s="52"/>
      <c r="X2034" s="52"/>
      <c r="Y2034" s="52"/>
      <c r="Z2034" s="52"/>
      <c r="AA2034" s="52"/>
      <c r="AB2034" s="52"/>
      <c r="AC2034" s="52"/>
      <c r="AD2034" s="52"/>
      <c r="AE2034" s="52"/>
      <c r="AF2034" s="52"/>
      <c r="AG2034" s="52"/>
      <c r="AH2034" s="52"/>
      <c r="AI2034" s="52"/>
      <c r="AJ2034" s="52"/>
      <c r="AK2034" s="52"/>
      <c r="AL2034" s="52"/>
      <c r="AM2034" s="52"/>
      <c r="AN2034" s="52"/>
      <c r="AO2034" s="52"/>
      <c r="AP2034" s="52"/>
      <c r="AQ2034" s="52"/>
      <c r="AR2034" s="52"/>
      <c r="AS2034" s="52"/>
    </row>
    <row r="2035" spans="1:45" customFormat="1" ht="25.5" customHeight="1" x14ac:dyDescent="0.2">
      <c r="A2035" s="24" t="str">
        <f t="shared" si="138"/>
        <v>15-</v>
      </c>
      <c r="C2035" s="14">
        <v>6</v>
      </c>
      <c r="D2035" s="71" t="str">
        <f>IF(C2035=1,K!$D$1,IF(C2035=2,K!$D$2,IF(C2035=3,K!$D$3,IF(C2035=4,K!$D$4,IF(C2035=5,K!$D$5,IF(C2035=6,K!$D$6,IF(C2035=7,K!$D$7,IF(C2035=8,K!$D$8))))))))</f>
        <v>Kultuurtehnikaprojektid</v>
      </c>
      <c r="E2035" s="12" t="s">
        <v>329</v>
      </c>
      <c r="F2035" s="18" t="str">
        <f>LOOKUP(E2035,K!$A$1:$B$19)</f>
        <v>Tartu vald</v>
      </c>
      <c r="G2035" s="16" t="str">
        <f t="shared" si="139"/>
        <v>MV-1312</v>
      </c>
      <c r="H2035" s="12" t="s">
        <v>32</v>
      </c>
      <c r="I2035" s="14">
        <v>1312</v>
      </c>
      <c r="J2035" s="1" t="s">
        <v>1245</v>
      </c>
      <c r="K2035" s="1"/>
      <c r="L2035" s="91" t="str">
        <f t="shared" si="140"/>
        <v>15</v>
      </c>
    </row>
    <row r="2036" spans="1:45" customFormat="1" ht="25.5" customHeight="1" x14ac:dyDescent="0.2">
      <c r="A2036" s="24" t="str">
        <f t="shared" si="138"/>
        <v>17-</v>
      </c>
      <c r="C2036" s="14">
        <v>5</v>
      </c>
      <c r="D2036" s="71" t="str">
        <f>IF(C2036=1,K!$D$1,IF(C2036=2,K!$D$2,IF(C2036=3,K!$D$3,IF(C2036=4,K!$D$4,IF(C2036=5,K!$D$5,IF(C2036=6,K!$D$6,IF(C2036=7,K!$D$7,IF(C2036=8,K!$D$8))))))))</f>
        <v>Muud maap.ehit.projektid</v>
      </c>
      <c r="E2036" s="12" t="s">
        <v>331</v>
      </c>
      <c r="F2036" s="18" t="str">
        <f>LOOKUP(E2036,K!$A$1:$B$19)</f>
        <v xml:space="preserve">Vara vald </v>
      </c>
      <c r="G2036" s="16" t="str">
        <f t="shared" si="139"/>
        <v>MV-211</v>
      </c>
      <c r="H2036" s="12" t="s">
        <v>32</v>
      </c>
      <c r="I2036" s="14">
        <v>211</v>
      </c>
      <c r="J2036" s="1" t="s">
        <v>1139</v>
      </c>
      <c r="K2036" s="1"/>
      <c r="L2036" s="91" t="str">
        <f t="shared" si="140"/>
        <v>17</v>
      </c>
      <c r="P2036">
        <v>1204791</v>
      </c>
    </row>
    <row r="2037" spans="1:45" customFormat="1" ht="12.75" customHeight="1" x14ac:dyDescent="0.2">
      <c r="A2037" s="69" t="str">
        <f t="shared" si="138"/>
        <v>19-</v>
      </c>
      <c r="B2037" s="52"/>
      <c r="C2037" s="70">
        <v>2</v>
      </c>
      <c r="D2037" s="71" t="str">
        <f>IF(C2037=1,K!$D$1,IF(C2037=2,K!$D$2,IF(C2037=3,K!$D$3,IF(C2037=4,K!$D$4,IF(C2037=5,K!$D$5,IF(C2037=6,K!$D$6,IF(C2037=7,K!$D$7,IF(C2037=8,K!$D$8))))))))</f>
        <v xml:space="preserve">Maaparanduse rek </v>
      </c>
      <c r="E2037" s="72" t="s">
        <v>333</v>
      </c>
      <c r="F2037" s="73" t="str">
        <f>LOOKUP(E2037,K!$A$1:$B$19)</f>
        <v>Ülenurme vald</v>
      </c>
      <c r="G2037" s="74" t="str">
        <f t="shared" si="139"/>
        <v>MV-16</v>
      </c>
      <c r="H2037" s="72" t="s">
        <v>32</v>
      </c>
      <c r="I2037" s="70">
        <v>16</v>
      </c>
      <c r="J2037" s="75" t="s">
        <v>1136</v>
      </c>
      <c r="K2037" s="75"/>
      <c r="L2037" s="90" t="str">
        <f t="shared" si="140"/>
        <v>19</v>
      </c>
      <c r="M2037" s="52"/>
      <c r="N2037" s="52"/>
      <c r="P2037" s="52">
        <v>1204791</v>
      </c>
      <c r="Q2037" s="52"/>
      <c r="R2037" s="52"/>
      <c r="S2037" s="52"/>
      <c r="T2037" s="52"/>
      <c r="U2037" s="52"/>
      <c r="V2037" s="52"/>
      <c r="W2037" s="52"/>
      <c r="X2037" s="52"/>
      <c r="Y2037" s="52"/>
      <c r="Z2037" s="52"/>
      <c r="AA2037" s="52"/>
      <c r="AB2037" s="52"/>
      <c r="AC2037" s="52"/>
      <c r="AD2037" s="52"/>
      <c r="AE2037" s="52"/>
      <c r="AF2037" s="52"/>
      <c r="AG2037" s="52"/>
      <c r="AH2037" s="52"/>
      <c r="AI2037" s="52"/>
      <c r="AJ2037" s="52"/>
      <c r="AK2037" s="52"/>
      <c r="AL2037" s="52"/>
      <c r="AM2037" s="52"/>
      <c r="AN2037" s="52"/>
      <c r="AO2037" s="52"/>
      <c r="AP2037" s="52"/>
      <c r="AQ2037" s="52"/>
      <c r="AR2037" s="52"/>
      <c r="AS2037" s="52"/>
    </row>
    <row r="2038" spans="1:45" customFormat="1" ht="25.5" customHeight="1" x14ac:dyDescent="0.2">
      <c r="A2038" s="24" t="str">
        <f t="shared" si="138"/>
        <v>15-</v>
      </c>
      <c r="C2038" s="14">
        <v>6</v>
      </c>
      <c r="D2038" s="71" t="str">
        <f>IF(C2038=1,K!$D$1,IF(C2038=2,K!$D$2,IF(C2038=3,K!$D$3,IF(C2038=4,K!$D$4,IF(C2038=5,K!$D$5,IF(C2038=6,K!$D$6,IF(C2038=7,K!$D$7,IF(C2038=8,K!$D$8))))))))</f>
        <v>Kultuurtehnikaprojektid</v>
      </c>
      <c r="E2038" s="12" t="s">
        <v>329</v>
      </c>
      <c r="F2038" s="18" t="str">
        <f>LOOKUP(E2038,K!$A$1:$B$19)</f>
        <v>Tartu vald</v>
      </c>
      <c r="G2038" s="16" t="str">
        <f t="shared" si="139"/>
        <v>MV-1311</v>
      </c>
      <c r="H2038" s="12" t="s">
        <v>32</v>
      </c>
      <c r="I2038" s="14">
        <v>1311</v>
      </c>
      <c r="J2038" s="1" t="s">
        <v>1246</v>
      </c>
      <c r="K2038" s="1"/>
      <c r="L2038" s="91" t="str">
        <f t="shared" si="140"/>
        <v>15</v>
      </c>
    </row>
    <row r="2039" spans="1:45" customFormat="1" ht="25.5" customHeight="1" x14ac:dyDescent="0.2">
      <c r="A2039" s="24" t="str">
        <f t="shared" si="138"/>
        <v>17-</v>
      </c>
      <c r="C2039" s="14">
        <v>5</v>
      </c>
      <c r="D2039" s="71" t="str">
        <f>IF(C2039=1,K!$D$1,IF(C2039=2,K!$D$2,IF(C2039=3,K!$D$3,IF(C2039=4,K!$D$4,IF(C2039=5,K!$D$5,IF(C2039=6,K!$D$6,IF(C2039=7,K!$D$7,IF(C2039=8,K!$D$8))))))))</f>
        <v>Muud maap.ehit.projektid</v>
      </c>
      <c r="E2039" s="12" t="s">
        <v>331</v>
      </c>
      <c r="F2039" s="18" t="str">
        <f>LOOKUP(E2039,K!$A$1:$B$19)</f>
        <v xml:space="preserve">Vara vald </v>
      </c>
      <c r="G2039" s="16" t="str">
        <f t="shared" si="139"/>
        <v>MV-274</v>
      </c>
      <c r="H2039" s="12" t="s">
        <v>32</v>
      </c>
      <c r="I2039" s="14">
        <v>274</v>
      </c>
      <c r="J2039" s="1" t="s">
        <v>1144</v>
      </c>
      <c r="K2039" s="1"/>
      <c r="L2039" s="91" t="str">
        <f t="shared" si="140"/>
        <v>17</v>
      </c>
      <c r="P2039">
        <v>74367</v>
      </c>
    </row>
    <row r="2040" spans="1:45" customFormat="1" ht="12.75" customHeight="1" x14ac:dyDescent="0.2">
      <c r="A2040" s="24" t="str">
        <f t="shared" si="138"/>
        <v>09-</v>
      </c>
      <c r="C2040" s="14">
        <v>1</v>
      </c>
      <c r="D2040" s="71" t="str">
        <f>IF(C2040=1,K!$D$1,IF(C2040=2,K!$D$2,IF(C2040=3,K!$D$3,IF(C2040=4,K!$D$4,IF(C2040=5,K!$D$5,IF(C2040=6,K!$D$6,IF(C2040=7,K!$D$7,IF(C2040=8,K!$D$8))))))))</f>
        <v>Maaparandus</v>
      </c>
      <c r="E2040" s="12" t="s">
        <v>323</v>
      </c>
      <c r="F2040" s="18" t="str">
        <f>LOOKUP(E2040,K!$A$1:$B$19)</f>
        <v>Nõo vald</v>
      </c>
      <c r="G2040" s="16" t="str">
        <f t="shared" si="139"/>
        <v>MV-290</v>
      </c>
      <c r="H2040" s="12" t="s">
        <v>32</v>
      </c>
      <c r="I2040" s="14">
        <v>290</v>
      </c>
      <c r="J2040" s="1" t="s">
        <v>1145</v>
      </c>
      <c r="K2040" s="1"/>
      <c r="L2040" s="91" t="str">
        <f t="shared" si="140"/>
        <v>09</v>
      </c>
      <c r="P2040">
        <v>1233801</v>
      </c>
    </row>
    <row r="2041" spans="1:45" customFormat="1" ht="25.5" customHeight="1" x14ac:dyDescent="0.2">
      <c r="A2041" s="24" t="str">
        <f t="shared" si="138"/>
        <v>02-</v>
      </c>
      <c r="C2041" s="14">
        <v>1</v>
      </c>
      <c r="D2041" s="71" t="str">
        <f>IF(C2041=1,K!$D$1,IF(C2041=2,K!$D$2,IF(C2041=3,K!$D$3,IF(C2041=4,K!$D$4,IF(C2041=5,K!$D$5,IF(C2041=6,K!$D$6,IF(C2041=7,K!$D$7,IF(C2041=8,K!$D$8))))))))</f>
        <v>Maaparandus</v>
      </c>
      <c r="E2041" s="12" t="s">
        <v>294</v>
      </c>
      <c r="F2041" s="18" t="str">
        <f>LOOKUP(E2041,K!$A$1:$B$19)</f>
        <v>Haaslava vald</v>
      </c>
      <c r="G2041" s="16" t="str">
        <f t="shared" si="139"/>
        <v>MV-372</v>
      </c>
      <c r="H2041" s="12" t="s">
        <v>32</v>
      </c>
      <c r="I2041" s="14">
        <v>372</v>
      </c>
      <c r="J2041" s="1" t="s">
        <v>1146</v>
      </c>
      <c r="K2041" s="8"/>
      <c r="L2041" s="91" t="str">
        <f t="shared" si="140"/>
        <v>02</v>
      </c>
      <c r="P2041">
        <v>1233801</v>
      </c>
    </row>
    <row r="2042" spans="1:45" customFormat="1" ht="12.75" customHeight="1" x14ac:dyDescent="0.2">
      <c r="A2042" s="24" t="str">
        <f t="shared" si="138"/>
        <v>04-</v>
      </c>
      <c r="C2042" s="14">
        <v>6</v>
      </c>
      <c r="D2042" s="71" t="str">
        <f>IF(C2042=1,K!$D$1,IF(C2042=2,K!$D$2,IF(C2042=3,K!$D$3,IF(C2042=4,K!$D$4,IF(C2042=5,K!$D$5,IF(C2042=6,K!$D$6,IF(C2042=7,K!$D$7,IF(C2042=8,K!$D$8))))))))</f>
        <v>Kultuurtehnikaprojektid</v>
      </c>
      <c r="E2042" s="12" t="s">
        <v>318</v>
      </c>
      <c r="F2042" s="18" t="str">
        <f>LOOKUP(E2042,K!$A$1:$B$19)</f>
        <v>Konguta vald</v>
      </c>
      <c r="G2042" s="16" t="str">
        <f t="shared" si="139"/>
        <v>MV-394</v>
      </c>
      <c r="H2042" s="12" t="s">
        <v>32</v>
      </c>
      <c r="I2042" s="14">
        <v>394</v>
      </c>
      <c r="J2042" s="1" t="s">
        <v>1148</v>
      </c>
      <c r="K2042" s="1"/>
      <c r="L2042" s="91" t="str">
        <f t="shared" si="140"/>
        <v>04</v>
      </c>
      <c r="P2042">
        <v>1233801</v>
      </c>
    </row>
    <row r="2043" spans="1:45" customFormat="1" ht="25.5" customHeight="1" x14ac:dyDescent="0.2">
      <c r="A2043" s="24" t="str">
        <f t="shared" si="138"/>
        <v>09-</v>
      </c>
      <c r="C2043" s="14">
        <v>6</v>
      </c>
      <c r="D2043" s="71" t="str">
        <f>IF(C2043=1,K!$D$1,IF(C2043=2,K!$D$2,IF(C2043=3,K!$D$3,IF(C2043=4,K!$D$4,IF(C2043=5,K!$D$5,IF(C2043=6,K!$D$6,IF(C2043=7,K!$D$7,IF(C2043=8,K!$D$8))))))))</f>
        <v>Kultuurtehnikaprojektid</v>
      </c>
      <c r="E2043" s="12" t="s">
        <v>323</v>
      </c>
      <c r="F2043" s="18" t="str">
        <f>LOOKUP(E2043,K!$A$1:$B$19)</f>
        <v>Nõo vald</v>
      </c>
      <c r="G2043" s="16" t="str">
        <f t="shared" si="139"/>
        <v>MV-396</v>
      </c>
      <c r="H2043" s="12" t="s">
        <v>32</v>
      </c>
      <c r="I2043" s="14">
        <v>396</v>
      </c>
      <c r="J2043" s="1" t="s">
        <v>1149</v>
      </c>
      <c r="K2043" s="1"/>
      <c r="L2043" s="91" t="str">
        <f t="shared" si="140"/>
        <v>09</v>
      </c>
      <c r="P2043">
        <v>75117</v>
      </c>
    </row>
    <row r="2044" spans="1:45" customFormat="1" ht="25.5" customHeight="1" x14ac:dyDescent="0.2">
      <c r="A2044" s="24" t="str">
        <f t="shared" si="138"/>
        <v>17-</v>
      </c>
      <c r="C2044" s="14">
        <v>5</v>
      </c>
      <c r="D2044" s="71" t="str">
        <f>IF(C2044=1,K!$D$1,IF(C2044=2,K!$D$2,IF(C2044=3,K!$D$3,IF(C2044=4,K!$D$4,IF(C2044=5,K!$D$5,IF(C2044=6,K!$D$6,IF(C2044=7,K!$D$7,IF(C2044=8,K!$D$8))))))))</f>
        <v>Muud maap.ehit.projektid</v>
      </c>
      <c r="E2044" s="12" t="s">
        <v>331</v>
      </c>
      <c r="F2044" s="18" t="str">
        <f>LOOKUP(E2044,K!$A$1:$B$19)</f>
        <v xml:space="preserve">Vara vald </v>
      </c>
      <c r="G2044" s="16" t="str">
        <f t="shared" si="139"/>
        <v>MV-404</v>
      </c>
      <c r="H2044" s="12" t="s">
        <v>32</v>
      </c>
      <c r="I2044" s="14">
        <v>404</v>
      </c>
      <c r="J2044" s="1" t="s">
        <v>1150</v>
      </c>
      <c r="K2044" s="1"/>
      <c r="L2044" s="91" t="str">
        <f t="shared" si="140"/>
        <v>17</v>
      </c>
      <c r="P2044">
        <v>75117</v>
      </c>
    </row>
    <row r="2045" spans="1:45" customFormat="1" ht="25.5" customHeight="1" x14ac:dyDescent="0.2">
      <c r="A2045" s="24" t="str">
        <f t="shared" si="138"/>
        <v>04-</v>
      </c>
      <c r="C2045" s="14">
        <v>6</v>
      </c>
      <c r="D2045" s="71" t="str">
        <f>IF(C2045=1,K!$D$1,IF(C2045=2,K!$D$2,IF(C2045=3,K!$D$3,IF(C2045=4,K!$D$4,IF(C2045=5,K!$D$5,IF(C2045=6,K!$D$6,IF(C2045=7,K!$D$7,IF(C2045=8,K!$D$8))))))))</f>
        <v>Kultuurtehnikaprojektid</v>
      </c>
      <c r="E2045" s="12" t="s">
        <v>318</v>
      </c>
      <c r="F2045" s="18" t="str">
        <f>LOOKUP(E2045,K!$A$1:$B$19)</f>
        <v>Konguta vald</v>
      </c>
      <c r="G2045" s="16" t="str">
        <f t="shared" si="139"/>
        <v>MV-417</v>
      </c>
      <c r="H2045" s="12" t="s">
        <v>32</v>
      </c>
      <c r="I2045" s="14">
        <v>417</v>
      </c>
      <c r="J2045" s="1" t="s">
        <v>1151</v>
      </c>
      <c r="K2045" s="1"/>
      <c r="L2045" s="91" t="str">
        <f t="shared" si="140"/>
        <v>04</v>
      </c>
      <c r="P2045" t="s">
        <v>2552</v>
      </c>
    </row>
    <row r="2046" spans="1:45" customFormat="1" ht="25.5" customHeight="1" x14ac:dyDescent="0.2">
      <c r="A2046" s="24" t="str">
        <f t="shared" si="138"/>
        <v>15-</v>
      </c>
      <c r="C2046" s="14">
        <v>6</v>
      </c>
      <c r="D2046" s="71" t="str">
        <f>IF(C2046=1,K!$D$1,IF(C2046=2,K!$D$2,IF(C2046=3,K!$D$3,IF(C2046=4,K!$D$4,IF(C2046=5,K!$D$5,IF(C2046=6,K!$D$6,IF(C2046=7,K!$D$7,IF(C2046=8,K!$D$8))))))))</f>
        <v>Kultuurtehnikaprojektid</v>
      </c>
      <c r="E2046" s="12" t="s">
        <v>329</v>
      </c>
      <c r="F2046" s="18" t="str">
        <f>LOOKUP(E2046,K!$A$1:$B$19)</f>
        <v>Tartu vald</v>
      </c>
      <c r="G2046" s="16" t="str">
        <f t="shared" si="139"/>
        <v>MV-1327</v>
      </c>
      <c r="H2046" s="12" t="s">
        <v>32</v>
      </c>
      <c r="I2046" s="14">
        <v>1327</v>
      </c>
      <c r="J2046" s="1" t="s">
        <v>1247</v>
      </c>
      <c r="K2046" s="1"/>
      <c r="L2046" s="91" t="str">
        <f t="shared" si="140"/>
        <v>15</v>
      </c>
    </row>
    <row r="2047" spans="1:45" customFormat="1" ht="38.25" customHeight="1" x14ac:dyDescent="0.2">
      <c r="A2047" s="24" t="str">
        <f t="shared" si="138"/>
        <v>16-</v>
      </c>
      <c r="C2047" s="14">
        <v>6</v>
      </c>
      <c r="D2047" s="71" t="str">
        <f>IF(C2047=1,K!$D$1,IF(C2047=2,K!$D$2,IF(C2047=3,K!$D$3,IF(C2047=4,K!$D$4,IF(C2047=5,K!$D$5,IF(C2047=6,K!$D$6,IF(C2047=7,K!$D$7,IF(C2047=8,K!$D$8))))))))</f>
        <v>Kultuurtehnikaprojektid</v>
      </c>
      <c r="E2047" s="12" t="s">
        <v>330</v>
      </c>
      <c r="F2047" s="18" t="str">
        <f>LOOKUP(E2047,K!$A$1:$B$19)</f>
        <v>Tähtvere vald</v>
      </c>
      <c r="G2047" s="16" t="str">
        <f t="shared" si="139"/>
        <v>MV-445</v>
      </c>
      <c r="H2047" s="12" t="s">
        <v>32</v>
      </c>
      <c r="I2047" s="14">
        <v>445</v>
      </c>
      <c r="J2047" s="1" t="s">
        <v>1153</v>
      </c>
      <c r="K2047" s="1"/>
      <c r="L2047" s="91" t="str">
        <f t="shared" si="140"/>
        <v>16</v>
      </c>
      <c r="P2047">
        <v>1233841</v>
      </c>
    </row>
    <row r="2048" spans="1:45" customFormat="1" ht="38.25" customHeight="1" x14ac:dyDescent="0.2">
      <c r="A2048" s="24" t="str">
        <f t="shared" si="138"/>
        <v>01-</v>
      </c>
      <c r="C2048" s="14">
        <v>6</v>
      </c>
      <c r="D2048" s="71" t="str">
        <f>IF(C2048=1,K!$D$1,IF(C2048=2,K!$D$2,IF(C2048=3,K!$D$3,IF(C2048=4,K!$D$4,IF(C2048=5,K!$D$5,IF(C2048=6,K!$D$6,IF(C2048=7,K!$D$7,IF(C2048=8,K!$D$8))))))))</f>
        <v>Kultuurtehnikaprojektid</v>
      </c>
      <c r="E2048" s="12" t="s">
        <v>291</v>
      </c>
      <c r="F2048" s="18" t="str">
        <f>LOOKUP(E2048,K!$A$1:$B$19)</f>
        <v>Alatskivi vald</v>
      </c>
      <c r="G2048" s="16" t="str">
        <f t="shared" si="139"/>
        <v>MV-452</v>
      </c>
      <c r="H2048" s="12" t="s">
        <v>32</v>
      </c>
      <c r="I2048" s="14">
        <v>452</v>
      </c>
      <c r="J2048" s="1" t="s">
        <v>1154</v>
      </c>
      <c r="K2048" s="1"/>
      <c r="L2048" s="91" t="str">
        <f t="shared" si="140"/>
        <v>01</v>
      </c>
      <c r="P2048">
        <v>1233852</v>
      </c>
    </row>
    <row r="2049" spans="1:16" customFormat="1" ht="38.25" customHeight="1" x14ac:dyDescent="0.2">
      <c r="A2049" s="24" t="str">
        <f t="shared" si="138"/>
        <v>08-</v>
      </c>
      <c r="C2049" s="14">
        <v>6</v>
      </c>
      <c r="D2049" s="71" t="str">
        <f>IF(C2049=1,K!$D$1,IF(C2049=2,K!$D$2,IF(C2049=3,K!$D$3,IF(C2049=4,K!$D$4,IF(C2049=5,K!$D$5,IF(C2049=6,K!$D$6,IF(C2049=7,K!$D$7,IF(C2049=8,K!$D$8))))))))</f>
        <v>Kultuurtehnikaprojektid</v>
      </c>
      <c r="E2049" s="12" t="s">
        <v>322</v>
      </c>
      <c r="F2049" s="18" t="str">
        <f>LOOKUP(E2049,K!$A$1:$B$19)</f>
        <v>Mäksa vald</v>
      </c>
      <c r="G2049" s="16" t="str">
        <f t="shared" si="139"/>
        <v>MV-468</v>
      </c>
      <c r="H2049" s="12" t="s">
        <v>32</v>
      </c>
      <c r="I2049" s="14">
        <v>468</v>
      </c>
      <c r="J2049" s="1" t="s">
        <v>1155</v>
      </c>
      <c r="K2049" s="1"/>
      <c r="L2049" s="91" t="str">
        <f t="shared" si="140"/>
        <v>08</v>
      </c>
      <c r="P2049" t="s">
        <v>2618</v>
      </c>
    </row>
    <row r="2050" spans="1:16" customFormat="1" ht="25.5" customHeight="1" x14ac:dyDescent="0.2">
      <c r="A2050" s="24" t="str">
        <f t="shared" si="138"/>
        <v>01-</v>
      </c>
      <c r="C2050" s="14">
        <v>6</v>
      </c>
      <c r="D2050" s="71" t="str">
        <f>IF(C2050=1,K!$D$1,IF(C2050=2,K!$D$2,IF(C2050=3,K!$D$3,IF(C2050=4,K!$D$4,IF(C2050=5,K!$D$5,IF(C2050=6,K!$D$6,IF(C2050=7,K!$D$7,IF(C2050=8,K!$D$8))))))))</f>
        <v>Kultuurtehnikaprojektid</v>
      </c>
      <c r="E2050" s="12" t="s">
        <v>291</v>
      </c>
      <c r="F2050" s="18" t="str">
        <f>LOOKUP(E2050,K!$A$1:$B$19)</f>
        <v>Alatskivi vald</v>
      </c>
      <c r="G2050" s="16" t="str">
        <f t="shared" si="139"/>
        <v>MV-479</v>
      </c>
      <c r="H2050" s="12" t="s">
        <v>32</v>
      </c>
      <c r="I2050" s="14">
        <v>479</v>
      </c>
      <c r="J2050" s="1" t="s">
        <v>1156</v>
      </c>
      <c r="K2050" s="1"/>
      <c r="L2050" s="91" t="str">
        <f t="shared" si="140"/>
        <v>01</v>
      </c>
      <c r="P2050" t="s">
        <v>2637</v>
      </c>
    </row>
    <row r="2051" spans="1:16" customFormat="1" ht="12.75" customHeight="1" x14ac:dyDescent="0.2">
      <c r="A2051" s="24" t="str">
        <f t="shared" si="138"/>
        <v>02-</v>
      </c>
      <c r="C2051" s="14">
        <v>6</v>
      </c>
      <c r="D2051" s="71" t="str">
        <f>IF(C2051=1,K!$D$1,IF(C2051=2,K!$D$2,IF(C2051=3,K!$D$3,IF(C2051=4,K!$D$4,IF(C2051=5,K!$D$5,IF(C2051=6,K!$D$6,IF(C2051=7,K!$D$7,IF(C2051=8,K!$D$8))))))))</f>
        <v>Kultuurtehnikaprojektid</v>
      </c>
      <c r="E2051" s="12" t="s">
        <v>294</v>
      </c>
      <c r="F2051" s="18" t="str">
        <f>LOOKUP(E2051,K!$A$1:$B$19)</f>
        <v>Haaslava vald</v>
      </c>
      <c r="G2051" s="16" t="str">
        <f t="shared" si="139"/>
        <v>MV-494</v>
      </c>
      <c r="H2051" s="12" t="s">
        <v>32</v>
      </c>
      <c r="I2051" s="14">
        <v>494</v>
      </c>
      <c r="J2051" s="1" t="s">
        <v>1157</v>
      </c>
      <c r="K2051" s="1"/>
      <c r="L2051" s="91" t="str">
        <f t="shared" si="140"/>
        <v>02</v>
      </c>
      <c r="P2051" t="s">
        <v>2641</v>
      </c>
    </row>
    <row r="2052" spans="1:16" customFormat="1" ht="12.75" customHeight="1" x14ac:dyDescent="0.2">
      <c r="A2052" s="24" t="str">
        <f t="shared" si="138"/>
        <v>17-</v>
      </c>
      <c r="C2052" s="14">
        <v>1</v>
      </c>
      <c r="D2052" s="71" t="str">
        <f>IF(C2052=1,K!$D$1,IF(C2052=2,K!$D$2,IF(C2052=3,K!$D$3,IF(C2052=4,K!$D$4,IF(C2052=5,K!$D$5,IF(C2052=6,K!$D$6,IF(C2052=7,K!$D$7,IF(C2052=8,K!$D$8))))))))</f>
        <v>Maaparandus</v>
      </c>
      <c r="E2052" s="12" t="s">
        <v>331</v>
      </c>
      <c r="F2052" s="18" t="str">
        <f>LOOKUP(E2052,K!$A$1:$B$19)</f>
        <v xml:space="preserve">Vara vald </v>
      </c>
      <c r="G2052" s="16" t="str">
        <f t="shared" si="139"/>
        <v>MV-498</v>
      </c>
      <c r="H2052" s="12" t="s">
        <v>32</v>
      </c>
      <c r="I2052" s="14">
        <v>498</v>
      </c>
      <c r="J2052" s="1" t="s">
        <v>1158</v>
      </c>
      <c r="K2052" s="1"/>
      <c r="L2052" s="91" t="str">
        <f t="shared" si="140"/>
        <v>17</v>
      </c>
      <c r="P2052" t="s">
        <v>2647</v>
      </c>
    </row>
    <row r="2053" spans="1:16" customFormat="1" ht="25.5" customHeight="1" x14ac:dyDescent="0.2">
      <c r="A2053" s="24" t="str">
        <f t="shared" si="138"/>
        <v>04-</v>
      </c>
      <c r="C2053" s="14">
        <v>6</v>
      </c>
      <c r="D2053" s="71" t="str">
        <f>IF(C2053=1,K!$D$1,IF(C2053=2,K!$D$2,IF(C2053=3,K!$D$3,IF(C2053=4,K!$D$4,IF(C2053=5,K!$D$5,IF(C2053=6,K!$D$6,IF(C2053=7,K!$D$7,IF(C2053=8,K!$D$8))))))))</f>
        <v>Kultuurtehnikaprojektid</v>
      </c>
      <c r="E2053" s="12" t="s">
        <v>318</v>
      </c>
      <c r="F2053" s="18" t="str">
        <f>LOOKUP(E2053,K!$A$1:$B$19)</f>
        <v>Konguta vald</v>
      </c>
      <c r="G2053" s="16" t="str">
        <f t="shared" si="139"/>
        <v>MV-529</v>
      </c>
      <c r="H2053" s="12" t="s">
        <v>32</v>
      </c>
      <c r="I2053" s="14">
        <v>529</v>
      </c>
      <c r="J2053" s="1" t="s">
        <v>1151</v>
      </c>
      <c r="K2053" s="1"/>
      <c r="L2053" s="91" t="str">
        <f t="shared" si="140"/>
        <v>04</v>
      </c>
      <c r="P2053" t="s">
        <v>2633</v>
      </c>
    </row>
    <row r="2054" spans="1:16" customFormat="1" ht="25.5" customHeight="1" x14ac:dyDescent="0.2">
      <c r="A2054" s="24" t="str">
        <f t="shared" si="138"/>
        <v>17-</v>
      </c>
      <c r="C2054" s="14">
        <v>5</v>
      </c>
      <c r="D2054" s="71" t="str">
        <f>IF(C2054=1,K!$D$1,IF(C2054=2,K!$D$2,IF(C2054=3,K!$D$3,IF(C2054=4,K!$D$4,IF(C2054=5,K!$D$5,IF(C2054=6,K!$D$6,IF(C2054=7,K!$D$7,IF(C2054=8,K!$D$8))))))))</f>
        <v>Muud maap.ehit.projektid</v>
      </c>
      <c r="E2054" s="12" t="s">
        <v>331</v>
      </c>
      <c r="F2054" s="18" t="str">
        <f>LOOKUP(E2054,K!$A$1:$B$19)</f>
        <v xml:space="preserve">Vara vald </v>
      </c>
      <c r="G2054" s="16" t="str">
        <f t="shared" si="139"/>
        <v>MV-536</v>
      </c>
      <c r="H2054" s="12" t="s">
        <v>32</v>
      </c>
      <c r="I2054" s="14">
        <v>536</v>
      </c>
      <c r="J2054" s="1" t="s">
        <v>1159</v>
      </c>
      <c r="K2054" s="1"/>
      <c r="L2054" s="91" t="str">
        <f t="shared" si="140"/>
        <v>17</v>
      </c>
      <c r="P2054" t="s">
        <v>2530</v>
      </c>
    </row>
    <row r="2055" spans="1:16" customFormat="1" ht="25.5" customHeight="1" x14ac:dyDescent="0.2">
      <c r="A2055" s="24" t="str">
        <f t="shared" si="138"/>
        <v>17-</v>
      </c>
      <c r="C2055" s="14">
        <v>5</v>
      </c>
      <c r="D2055" s="71" t="str">
        <f>IF(C2055=1,K!$D$1,IF(C2055=2,K!$D$2,IF(C2055=3,K!$D$3,IF(C2055=4,K!$D$4,IF(C2055=5,K!$D$5,IF(C2055=6,K!$D$6,IF(C2055=7,K!$D$7,IF(C2055=8,K!$D$8))))))))</f>
        <v>Muud maap.ehit.projektid</v>
      </c>
      <c r="E2055" s="12" t="s">
        <v>331</v>
      </c>
      <c r="F2055" s="18" t="str">
        <f>LOOKUP(E2055,K!$A$1:$B$19)</f>
        <v xml:space="preserve">Vara vald </v>
      </c>
      <c r="G2055" s="16" t="str">
        <f t="shared" si="139"/>
        <v>MV-537</v>
      </c>
      <c r="H2055" s="12" t="s">
        <v>32</v>
      </c>
      <c r="I2055" s="14">
        <v>537</v>
      </c>
      <c r="J2055" s="1" t="s">
        <v>1160</v>
      </c>
      <c r="K2055" s="1"/>
      <c r="L2055" s="91" t="str">
        <f t="shared" si="140"/>
        <v>17</v>
      </c>
      <c r="P2055" t="s">
        <v>2667</v>
      </c>
    </row>
    <row r="2056" spans="1:16" customFormat="1" ht="25.5" customHeight="1" x14ac:dyDescent="0.2">
      <c r="A2056" s="24" t="str">
        <f t="shared" si="138"/>
        <v>01-</v>
      </c>
      <c r="C2056" s="14">
        <v>6</v>
      </c>
      <c r="D2056" s="71" t="str">
        <f>IF(C2056=1,K!$D$1,IF(C2056=2,K!$D$2,IF(C2056=3,K!$D$3,IF(C2056=4,K!$D$4,IF(C2056=5,K!$D$5,IF(C2056=6,K!$D$6,IF(C2056=7,K!$D$7,IF(C2056=8,K!$D$8))))))))</f>
        <v>Kultuurtehnikaprojektid</v>
      </c>
      <c r="E2056" s="12" t="s">
        <v>291</v>
      </c>
      <c r="F2056" s="18" t="str">
        <f>LOOKUP(E2056,K!$A$1:$B$19)</f>
        <v>Alatskivi vald</v>
      </c>
      <c r="G2056" s="16" t="str">
        <f t="shared" si="139"/>
        <v>MV-552</v>
      </c>
      <c r="H2056" s="12" t="s">
        <v>32</v>
      </c>
      <c r="I2056" s="14">
        <v>552</v>
      </c>
      <c r="J2056" s="1" t="s">
        <v>1161</v>
      </c>
      <c r="K2056" s="1"/>
      <c r="L2056" s="91" t="str">
        <f t="shared" si="140"/>
        <v>01</v>
      </c>
    </row>
    <row r="2057" spans="1:16" customFormat="1" ht="25.5" customHeight="1" x14ac:dyDescent="0.2">
      <c r="A2057" s="24" t="str">
        <f t="shared" si="138"/>
        <v>01-</v>
      </c>
      <c r="C2057" s="14">
        <v>6</v>
      </c>
      <c r="D2057" s="71" t="str">
        <f>IF(C2057=1,K!$D$1,IF(C2057=2,K!$D$2,IF(C2057=3,K!$D$3,IF(C2057=4,K!$D$4,IF(C2057=5,K!$D$5,IF(C2057=6,K!$D$6,IF(C2057=7,K!$D$7,IF(C2057=8,K!$D$8))))))))</f>
        <v>Kultuurtehnikaprojektid</v>
      </c>
      <c r="E2057" s="12" t="s">
        <v>291</v>
      </c>
      <c r="F2057" s="18" t="str">
        <f>LOOKUP(E2057,K!$A$1:$B$19)</f>
        <v>Alatskivi vald</v>
      </c>
      <c r="G2057" s="16" t="str">
        <f t="shared" si="139"/>
        <v>MV-553</v>
      </c>
      <c r="H2057" s="12" t="s">
        <v>32</v>
      </c>
      <c r="I2057" s="14">
        <v>553</v>
      </c>
      <c r="J2057" s="1" t="s">
        <v>1162</v>
      </c>
      <c r="K2057" s="1"/>
      <c r="L2057" s="91" t="str">
        <f t="shared" si="140"/>
        <v>01</v>
      </c>
    </row>
    <row r="2058" spans="1:16" customFormat="1" ht="25.5" customHeight="1" x14ac:dyDescent="0.2">
      <c r="A2058" s="24" t="str">
        <f t="shared" si="138"/>
        <v>08-</v>
      </c>
      <c r="C2058" s="14">
        <v>6</v>
      </c>
      <c r="D2058" s="71" t="str">
        <f>IF(C2058=1,K!$D$1,IF(C2058=2,K!$D$2,IF(C2058=3,K!$D$3,IF(C2058=4,K!$D$4,IF(C2058=5,K!$D$5,IF(C2058=6,K!$D$6,IF(C2058=7,K!$D$7,IF(C2058=8,K!$D$8))))))))</f>
        <v>Kultuurtehnikaprojektid</v>
      </c>
      <c r="E2058" s="12" t="s">
        <v>322</v>
      </c>
      <c r="F2058" s="18" t="str">
        <f>LOOKUP(E2058,K!$A$1:$B$19)</f>
        <v>Mäksa vald</v>
      </c>
      <c r="G2058" s="16" t="str">
        <f t="shared" si="139"/>
        <v>MV-557</v>
      </c>
      <c r="H2058" s="12" t="s">
        <v>32</v>
      </c>
      <c r="I2058" s="14">
        <v>557</v>
      </c>
      <c r="J2058" s="1" t="s">
        <v>1164</v>
      </c>
      <c r="K2058" s="1"/>
      <c r="L2058" s="91" t="str">
        <f t="shared" si="140"/>
        <v>08</v>
      </c>
      <c r="P2058" t="s">
        <v>2711</v>
      </c>
    </row>
    <row r="2059" spans="1:16" customFormat="1" ht="38.25" customHeight="1" x14ac:dyDescent="0.2">
      <c r="A2059" s="24" t="str">
        <f t="shared" si="138"/>
        <v>08-</v>
      </c>
      <c r="C2059" s="14">
        <v>6</v>
      </c>
      <c r="D2059" s="71" t="str">
        <f>IF(C2059=1,K!$D$1,IF(C2059=2,K!$D$2,IF(C2059=3,K!$D$3,IF(C2059=4,K!$D$4,IF(C2059=5,K!$D$5,IF(C2059=6,K!$D$6,IF(C2059=7,K!$D$7,IF(C2059=8,K!$D$8))))))))</f>
        <v>Kultuurtehnikaprojektid</v>
      </c>
      <c r="E2059" s="12" t="s">
        <v>322</v>
      </c>
      <c r="F2059" s="18" t="str">
        <f>LOOKUP(E2059,K!$A$1:$B$19)</f>
        <v>Mäksa vald</v>
      </c>
      <c r="G2059" s="16" t="str">
        <f t="shared" si="139"/>
        <v>MV-559</v>
      </c>
      <c r="H2059" s="12" t="s">
        <v>32</v>
      </c>
      <c r="I2059" s="14">
        <v>559</v>
      </c>
      <c r="J2059" s="1" t="s">
        <v>1165</v>
      </c>
      <c r="K2059" s="1"/>
      <c r="L2059" s="91" t="str">
        <f t="shared" si="140"/>
        <v>08</v>
      </c>
      <c r="P2059" t="s">
        <v>2739</v>
      </c>
    </row>
    <row r="2060" spans="1:16" customFormat="1" ht="25.5" customHeight="1" x14ac:dyDescent="0.2">
      <c r="A2060" s="24" t="str">
        <f t="shared" si="138"/>
        <v>15-</v>
      </c>
      <c r="C2060" s="14">
        <v>6</v>
      </c>
      <c r="D2060" s="71" t="str">
        <f>IF(C2060=1,K!$D$1,IF(C2060=2,K!$D$2,IF(C2060=3,K!$D$3,IF(C2060=4,K!$D$4,IF(C2060=5,K!$D$5,IF(C2060=6,K!$D$6,IF(C2060=7,K!$D$7,IF(C2060=8,K!$D$8))))))))</f>
        <v>Kultuurtehnikaprojektid</v>
      </c>
      <c r="E2060" s="12" t="s">
        <v>329</v>
      </c>
      <c r="F2060" s="18" t="str">
        <f>LOOKUP(E2060,K!$A$1:$B$19)</f>
        <v>Tartu vald</v>
      </c>
      <c r="G2060" s="16" t="str">
        <f t="shared" si="139"/>
        <v>MV-1359</v>
      </c>
      <c r="H2060" s="12" t="s">
        <v>32</v>
      </c>
      <c r="I2060" s="14">
        <v>1359</v>
      </c>
      <c r="J2060" s="1" t="s">
        <v>1248</v>
      </c>
      <c r="K2060" s="1"/>
      <c r="L2060" s="91" t="str">
        <f t="shared" si="140"/>
        <v>15</v>
      </c>
    </row>
    <row r="2061" spans="1:16" customFormat="1" ht="25.5" customHeight="1" x14ac:dyDescent="0.2">
      <c r="A2061" s="24" t="str">
        <f t="shared" si="138"/>
        <v>02-</v>
      </c>
      <c r="C2061" s="14">
        <v>6</v>
      </c>
      <c r="D2061" s="71" t="str">
        <f>IF(C2061=1,K!$D$1,IF(C2061=2,K!$D$2,IF(C2061=3,K!$D$3,IF(C2061=4,K!$D$4,IF(C2061=5,K!$D$5,IF(C2061=6,K!$D$6,IF(C2061=7,K!$D$7,IF(C2061=8,K!$D$8))))))))</f>
        <v>Kultuurtehnikaprojektid</v>
      </c>
      <c r="E2061" s="12" t="s">
        <v>294</v>
      </c>
      <c r="F2061" s="18" t="str">
        <f>LOOKUP(E2061,K!$A$1:$B$19)</f>
        <v>Haaslava vald</v>
      </c>
      <c r="G2061" s="16" t="str">
        <f t="shared" si="139"/>
        <v>MV-574</v>
      </c>
      <c r="H2061" s="12" t="s">
        <v>32</v>
      </c>
      <c r="I2061" s="14">
        <v>574</v>
      </c>
      <c r="J2061" s="1" t="s">
        <v>1166</v>
      </c>
      <c r="K2061" s="1"/>
      <c r="L2061" s="91" t="str">
        <f t="shared" si="140"/>
        <v>02</v>
      </c>
      <c r="P2061" s="28" t="s">
        <v>2751</v>
      </c>
    </row>
    <row r="2062" spans="1:16" customFormat="1" ht="25.5" customHeight="1" x14ac:dyDescent="0.2">
      <c r="A2062" s="24" t="str">
        <f t="shared" si="138"/>
        <v>04-</v>
      </c>
      <c r="C2062" s="14">
        <v>6</v>
      </c>
      <c r="D2062" s="71" t="str">
        <f>IF(C2062=1,K!$D$1,IF(C2062=2,K!$D$2,IF(C2062=3,K!$D$3,IF(C2062=4,K!$D$4,IF(C2062=5,K!$D$5,IF(C2062=6,K!$D$6,IF(C2062=7,K!$D$7,IF(C2062=8,K!$D$8))))))))</f>
        <v>Kultuurtehnikaprojektid</v>
      </c>
      <c r="E2062" s="12" t="s">
        <v>318</v>
      </c>
      <c r="F2062" s="18" t="str">
        <f>LOOKUP(E2062,K!$A$1:$B$19)</f>
        <v>Konguta vald</v>
      </c>
      <c r="G2062" s="16" t="str">
        <f t="shared" si="139"/>
        <v>MV-600</v>
      </c>
      <c r="H2062" s="12" t="s">
        <v>32</v>
      </c>
      <c r="I2062" s="14">
        <v>600</v>
      </c>
      <c r="J2062" s="1" t="s">
        <v>1167</v>
      </c>
      <c r="K2062" s="1"/>
      <c r="L2062" s="91" t="str">
        <f t="shared" si="140"/>
        <v>04</v>
      </c>
      <c r="P2062" s="28" t="s">
        <v>2726</v>
      </c>
    </row>
    <row r="2063" spans="1:16" customFormat="1" ht="25.5" customHeight="1" x14ac:dyDescent="0.2">
      <c r="A2063" s="24" t="str">
        <f t="shared" ref="A2063:A2126" si="141">CONCATENATE(E2063,"-",B2063)</f>
        <v>02-</v>
      </c>
      <c r="C2063" s="14">
        <v>6</v>
      </c>
      <c r="D2063" s="71" t="str">
        <f>IF(C2063=1,K!$D$1,IF(C2063=2,K!$D$2,IF(C2063=3,K!$D$3,IF(C2063=4,K!$D$4,IF(C2063=5,K!$D$5,IF(C2063=6,K!$D$6,IF(C2063=7,K!$D$7,IF(C2063=8,K!$D$8))))))))</f>
        <v>Kultuurtehnikaprojektid</v>
      </c>
      <c r="E2063" s="12" t="s">
        <v>294</v>
      </c>
      <c r="F2063" s="18" t="str">
        <f>LOOKUP(E2063,K!$A$1:$B$19)</f>
        <v>Haaslava vald</v>
      </c>
      <c r="G2063" s="16" t="str">
        <f t="shared" ref="G2063:G2126" si="142">CONCATENATE(H2063,"-",I2063)</f>
        <v>MV-602</v>
      </c>
      <c r="H2063" s="12" t="s">
        <v>32</v>
      </c>
      <c r="I2063" s="14">
        <v>602</v>
      </c>
      <c r="J2063" s="1" t="s">
        <v>1168</v>
      </c>
      <c r="K2063" s="1"/>
      <c r="L2063" s="91" t="str">
        <f t="shared" si="140"/>
        <v>02</v>
      </c>
      <c r="P2063" t="s">
        <v>2769</v>
      </c>
    </row>
    <row r="2064" spans="1:16" customFormat="1" ht="25.5" customHeight="1" x14ac:dyDescent="0.2">
      <c r="A2064" s="24" t="str">
        <f t="shared" si="141"/>
        <v>17-</v>
      </c>
      <c r="C2064" s="14">
        <v>6</v>
      </c>
      <c r="D2064" s="71" t="str">
        <f>IF(C2064=1,K!$D$1,IF(C2064=2,K!$D$2,IF(C2064=3,K!$D$3,IF(C2064=4,K!$D$4,IF(C2064=5,K!$D$5,IF(C2064=6,K!$D$6,IF(C2064=7,K!$D$7,IF(C2064=8,K!$D$8))))))))</f>
        <v>Kultuurtehnikaprojektid</v>
      </c>
      <c r="E2064" s="12" t="s">
        <v>331</v>
      </c>
      <c r="F2064" s="18" t="str">
        <f>LOOKUP(E2064,K!$A$1:$B$19)</f>
        <v xml:space="preserve">Vara vald </v>
      </c>
      <c r="G2064" s="16" t="str">
        <f t="shared" si="142"/>
        <v>MV-614</v>
      </c>
      <c r="H2064" s="12" t="s">
        <v>32</v>
      </c>
      <c r="I2064" s="14">
        <v>614</v>
      </c>
      <c r="J2064" s="1" t="s">
        <v>1169</v>
      </c>
      <c r="K2064" s="1"/>
      <c r="L2064" s="91" t="str">
        <f t="shared" si="140"/>
        <v>17</v>
      </c>
      <c r="P2064">
        <v>67161</v>
      </c>
    </row>
    <row r="2065" spans="1:16" customFormat="1" ht="25.5" customHeight="1" x14ac:dyDescent="0.2">
      <c r="A2065" s="24" t="str">
        <f t="shared" si="141"/>
        <v>04-</v>
      </c>
      <c r="C2065" s="14">
        <v>6</v>
      </c>
      <c r="D2065" s="71" t="str">
        <f>IF(C2065=1,K!$D$1,IF(C2065=2,K!$D$2,IF(C2065=3,K!$D$3,IF(C2065=4,K!$D$4,IF(C2065=5,K!$D$5,IF(C2065=6,K!$D$6,IF(C2065=7,K!$D$7,IF(C2065=8,K!$D$8))))))))</f>
        <v>Kultuurtehnikaprojektid</v>
      </c>
      <c r="E2065" s="12" t="s">
        <v>318</v>
      </c>
      <c r="F2065" s="18" t="str">
        <f>LOOKUP(E2065,K!$A$1:$B$19)</f>
        <v>Konguta vald</v>
      </c>
      <c r="G2065" s="16" t="str">
        <f t="shared" si="142"/>
        <v>MV-662</v>
      </c>
      <c r="H2065" s="12" t="s">
        <v>32</v>
      </c>
      <c r="I2065" s="14">
        <v>662</v>
      </c>
      <c r="J2065" s="1" t="s">
        <v>1170</v>
      </c>
      <c r="K2065" s="1"/>
      <c r="L2065" s="91" t="str">
        <f t="shared" si="140"/>
        <v>04</v>
      </c>
      <c r="P2065" t="s">
        <v>2777</v>
      </c>
    </row>
    <row r="2066" spans="1:16" customFormat="1" ht="25.5" customHeight="1" x14ac:dyDescent="0.2">
      <c r="A2066" s="24" t="str">
        <f t="shared" si="141"/>
        <v>04-</v>
      </c>
      <c r="C2066" s="14">
        <v>6</v>
      </c>
      <c r="D2066" s="71" t="str">
        <f>IF(C2066=1,K!$D$1,IF(C2066=2,K!$D$2,IF(C2066=3,K!$D$3,IF(C2066=4,K!$D$4,IF(C2066=5,K!$D$5,IF(C2066=6,K!$D$6,IF(C2066=7,K!$D$7,IF(C2066=8,K!$D$8))))))))</f>
        <v>Kultuurtehnikaprojektid</v>
      </c>
      <c r="E2066" s="12" t="s">
        <v>318</v>
      </c>
      <c r="F2066" s="18" t="str">
        <f>LOOKUP(E2066,K!$A$1:$B$19)</f>
        <v>Konguta vald</v>
      </c>
      <c r="G2066" s="16" t="str">
        <f t="shared" si="142"/>
        <v>MV-620</v>
      </c>
      <c r="H2066" s="12" t="s">
        <v>32</v>
      </c>
      <c r="I2066" s="14">
        <v>620</v>
      </c>
      <c r="J2066" s="1" t="s">
        <v>1171</v>
      </c>
      <c r="K2066" s="1"/>
      <c r="L2066" s="91" t="str">
        <f t="shared" si="140"/>
        <v>04</v>
      </c>
    </row>
    <row r="2067" spans="1:16" customFormat="1" ht="12.75" customHeight="1" x14ac:dyDescent="0.2">
      <c r="A2067" s="24" t="str">
        <f t="shared" si="141"/>
        <v>08-</v>
      </c>
      <c r="C2067" s="14">
        <v>6</v>
      </c>
      <c r="D2067" s="71" t="str">
        <f>IF(C2067=1,K!$D$1,IF(C2067=2,K!$D$2,IF(C2067=3,K!$D$3,IF(C2067=4,K!$D$4,IF(C2067=5,K!$D$5,IF(C2067=6,K!$D$6,IF(C2067=7,K!$D$7,IF(C2067=8,K!$D$8))))))))</f>
        <v>Kultuurtehnikaprojektid</v>
      </c>
      <c r="E2067" s="12" t="s">
        <v>322</v>
      </c>
      <c r="F2067" s="18" t="str">
        <f>LOOKUP(E2067,K!$A$1:$B$19)</f>
        <v>Mäksa vald</v>
      </c>
      <c r="G2067" s="16" t="str">
        <f t="shared" si="142"/>
        <v>MV-666</v>
      </c>
      <c r="H2067" s="12" t="s">
        <v>32</v>
      </c>
      <c r="I2067" s="14">
        <v>666</v>
      </c>
      <c r="J2067" s="1" t="s">
        <v>1172</v>
      </c>
      <c r="K2067" s="1"/>
      <c r="L2067" s="91" t="str">
        <f t="shared" si="140"/>
        <v>08</v>
      </c>
      <c r="P2067" t="s">
        <v>2777</v>
      </c>
    </row>
    <row r="2068" spans="1:16" customFormat="1" ht="25.5" customHeight="1" x14ac:dyDescent="0.2">
      <c r="A2068" s="24" t="str">
        <f t="shared" si="141"/>
        <v>02-</v>
      </c>
      <c r="C2068" s="14">
        <v>6</v>
      </c>
      <c r="D2068" s="71" t="str">
        <f>IF(C2068=1,K!$D$1,IF(C2068=2,K!$D$2,IF(C2068=3,K!$D$3,IF(C2068=4,K!$D$4,IF(C2068=5,K!$D$5,IF(C2068=6,K!$D$6,IF(C2068=7,K!$D$7,IF(C2068=8,K!$D$8))))))))</f>
        <v>Kultuurtehnikaprojektid</v>
      </c>
      <c r="E2068" s="12" t="s">
        <v>294</v>
      </c>
      <c r="F2068" s="18" t="str">
        <f>LOOKUP(E2068,K!$A$1:$B$19)</f>
        <v>Haaslava vald</v>
      </c>
      <c r="G2068" s="16" t="str">
        <f t="shared" si="142"/>
        <v>MV-668</v>
      </c>
      <c r="H2068" s="12" t="s">
        <v>32</v>
      </c>
      <c r="I2068" s="14">
        <v>668</v>
      </c>
      <c r="J2068" s="1" t="s">
        <v>1173</v>
      </c>
      <c r="K2068" s="1"/>
      <c r="L2068" s="91" t="str">
        <f t="shared" si="140"/>
        <v>02</v>
      </c>
      <c r="P2068" t="s">
        <v>2793</v>
      </c>
    </row>
    <row r="2069" spans="1:16" customFormat="1" ht="25.5" customHeight="1" x14ac:dyDescent="0.2">
      <c r="A2069" s="24" t="str">
        <f t="shared" si="141"/>
        <v>03-</v>
      </c>
      <c r="C2069" s="14">
        <v>6</v>
      </c>
      <c r="D2069" s="71" t="str">
        <f>IF(C2069=1,K!$D$1,IF(C2069=2,K!$D$2,IF(C2069=3,K!$D$3,IF(C2069=4,K!$D$4,IF(C2069=5,K!$D$5,IF(C2069=6,K!$D$6,IF(C2069=7,K!$D$7,IF(C2069=8,K!$D$8))))))))</f>
        <v>Kultuurtehnikaprojektid</v>
      </c>
      <c r="E2069" s="12" t="s">
        <v>317</v>
      </c>
      <c r="F2069" s="18" t="str">
        <f>LOOKUP(E2069,K!$A$1:$B$19)</f>
        <v>Kambja vald</v>
      </c>
      <c r="G2069" s="16" t="str">
        <f t="shared" si="142"/>
        <v>MV-677</v>
      </c>
      <c r="H2069" s="12" t="s">
        <v>32</v>
      </c>
      <c r="I2069" s="14">
        <v>677</v>
      </c>
      <c r="J2069" s="1" t="s">
        <v>1174</v>
      </c>
      <c r="K2069" s="1"/>
      <c r="L2069" s="91" t="str">
        <f t="shared" si="140"/>
        <v>03</v>
      </c>
      <c r="P2069" t="s">
        <v>2810</v>
      </c>
    </row>
    <row r="2070" spans="1:16" customFormat="1" ht="25.5" customHeight="1" x14ac:dyDescent="0.2">
      <c r="A2070" s="24" t="str">
        <f t="shared" si="141"/>
        <v>08-</v>
      </c>
      <c r="C2070" s="14">
        <v>6</v>
      </c>
      <c r="D2070" s="71" t="str">
        <f>IF(C2070=1,K!$D$1,IF(C2070=2,K!$D$2,IF(C2070=3,K!$D$3,IF(C2070=4,K!$D$4,IF(C2070=5,K!$D$5,IF(C2070=6,K!$D$6,IF(C2070=7,K!$D$7,IF(C2070=8,K!$D$8))))))))</f>
        <v>Kultuurtehnikaprojektid</v>
      </c>
      <c r="E2070" s="12" t="s">
        <v>322</v>
      </c>
      <c r="F2070" s="18" t="str">
        <f>LOOKUP(E2070,K!$A$1:$B$19)</f>
        <v>Mäksa vald</v>
      </c>
      <c r="G2070" s="16" t="str">
        <f t="shared" si="142"/>
        <v>MV-679</v>
      </c>
      <c r="H2070" s="12" t="s">
        <v>32</v>
      </c>
      <c r="I2070" s="14">
        <v>679</v>
      </c>
      <c r="J2070" s="1" t="s">
        <v>1175</v>
      </c>
      <c r="K2070" s="1"/>
      <c r="L2070" s="91" t="str">
        <f t="shared" si="140"/>
        <v>08</v>
      </c>
    </row>
    <row r="2071" spans="1:16" customFormat="1" ht="25.5" customHeight="1" x14ac:dyDescent="0.2">
      <c r="A2071" s="24" t="str">
        <f t="shared" si="141"/>
        <v>01-</v>
      </c>
      <c r="C2071" s="14">
        <v>6</v>
      </c>
      <c r="D2071" s="71" t="str">
        <f>IF(C2071=1,K!$D$1,IF(C2071=2,K!$D$2,IF(C2071=3,K!$D$3,IF(C2071=4,K!$D$4,IF(C2071=5,K!$D$5,IF(C2071=6,K!$D$6,IF(C2071=7,K!$D$7,IF(C2071=8,K!$D$8))))))))</f>
        <v>Kultuurtehnikaprojektid</v>
      </c>
      <c r="E2071" s="12" t="s">
        <v>291</v>
      </c>
      <c r="F2071" s="18" t="str">
        <f>LOOKUP(E2071,K!$A$1:$B$19)</f>
        <v>Alatskivi vald</v>
      </c>
      <c r="G2071" s="16" t="str">
        <f t="shared" si="142"/>
        <v>MV-687</v>
      </c>
      <c r="H2071" s="12" t="s">
        <v>32</v>
      </c>
      <c r="I2071" s="14">
        <v>687</v>
      </c>
      <c r="J2071" s="1" t="s">
        <v>1176</v>
      </c>
      <c r="K2071" s="1"/>
      <c r="L2071" s="91" t="str">
        <f t="shared" si="140"/>
        <v>01</v>
      </c>
      <c r="P2071" t="s">
        <v>2833</v>
      </c>
    </row>
    <row r="2072" spans="1:16" customFormat="1" ht="25.5" customHeight="1" x14ac:dyDescent="0.2">
      <c r="A2072" s="24" t="str">
        <f t="shared" si="141"/>
        <v>08-</v>
      </c>
      <c r="C2072" s="14">
        <v>6</v>
      </c>
      <c r="D2072" s="71" t="str">
        <f>IF(C2072=1,K!$D$1,IF(C2072=2,K!$D$2,IF(C2072=3,K!$D$3,IF(C2072=4,K!$D$4,IF(C2072=5,K!$D$5,IF(C2072=6,K!$D$6,IF(C2072=7,K!$D$7,IF(C2072=8,K!$D$8))))))))</f>
        <v>Kultuurtehnikaprojektid</v>
      </c>
      <c r="E2072" s="12" t="s">
        <v>322</v>
      </c>
      <c r="F2072" s="18" t="str">
        <f>LOOKUP(E2072,K!$A$1:$B$19)</f>
        <v>Mäksa vald</v>
      </c>
      <c r="G2072" s="16" t="str">
        <f t="shared" si="142"/>
        <v>MV-696</v>
      </c>
      <c r="H2072" s="12" t="s">
        <v>32</v>
      </c>
      <c r="I2072" s="14">
        <v>696</v>
      </c>
      <c r="J2072" s="1" t="s">
        <v>1177</v>
      </c>
      <c r="K2072" s="1"/>
      <c r="L2072" s="91" t="str">
        <f t="shared" si="140"/>
        <v>08</v>
      </c>
      <c r="P2072" t="s">
        <v>2833</v>
      </c>
    </row>
    <row r="2073" spans="1:16" customFormat="1" ht="12.75" customHeight="1" x14ac:dyDescent="0.2">
      <c r="A2073" s="24" t="str">
        <f t="shared" si="141"/>
        <v>04-</v>
      </c>
      <c r="C2073" s="14">
        <v>6</v>
      </c>
      <c r="D2073" s="71" t="str">
        <f>IF(C2073=1,K!$D$1,IF(C2073=2,K!$D$2,IF(C2073=3,K!$D$3,IF(C2073=4,K!$D$4,IF(C2073=5,K!$D$5,IF(C2073=6,K!$D$6,IF(C2073=7,K!$D$7,IF(C2073=8,K!$D$8))))))))</f>
        <v>Kultuurtehnikaprojektid</v>
      </c>
      <c r="E2073" s="12" t="s">
        <v>318</v>
      </c>
      <c r="F2073" s="18" t="str">
        <f>LOOKUP(E2073,K!$A$1:$B$19)</f>
        <v>Konguta vald</v>
      </c>
      <c r="G2073" s="16" t="str">
        <f t="shared" si="142"/>
        <v>MV-720</v>
      </c>
      <c r="H2073" s="12" t="s">
        <v>32</v>
      </c>
      <c r="I2073" s="14">
        <v>720</v>
      </c>
      <c r="J2073" s="1" t="s">
        <v>1178</v>
      </c>
      <c r="K2073" s="1"/>
      <c r="L2073" s="91" t="str">
        <f t="shared" si="140"/>
        <v>04</v>
      </c>
      <c r="P2073" t="s">
        <v>2833</v>
      </c>
    </row>
    <row r="2074" spans="1:16" customFormat="1" ht="25.5" customHeight="1" x14ac:dyDescent="0.2">
      <c r="A2074" s="24" t="str">
        <f t="shared" si="141"/>
        <v>08-</v>
      </c>
      <c r="C2074" s="14">
        <v>6</v>
      </c>
      <c r="D2074" s="71" t="str">
        <f>IF(C2074=1,K!$D$1,IF(C2074=2,K!$D$2,IF(C2074=3,K!$D$3,IF(C2074=4,K!$D$4,IF(C2074=5,K!$D$5,IF(C2074=6,K!$D$6,IF(C2074=7,K!$D$7,IF(C2074=8,K!$D$8))))))))</f>
        <v>Kultuurtehnikaprojektid</v>
      </c>
      <c r="E2074" s="12" t="s">
        <v>322</v>
      </c>
      <c r="F2074" s="18" t="str">
        <f>LOOKUP(E2074,K!$A$1:$B$19)</f>
        <v>Mäksa vald</v>
      </c>
      <c r="G2074" s="16" t="str">
        <f t="shared" si="142"/>
        <v>MV-735</v>
      </c>
      <c r="H2074" s="12" t="s">
        <v>32</v>
      </c>
      <c r="I2074" s="14">
        <v>735</v>
      </c>
      <c r="J2074" s="1" t="s">
        <v>1179</v>
      </c>
      <c r="K2074" s="1"/>
      <c r="L2074" s="91" t="str">
        <f t="shared" si="140"/>
        <v>08</v>
      </c>
      <c r="P2074" t="s">
        <v>2867</v>
      </c>
    </row>
    <row r="2075" spans="1:16" customFormat="1" ht="25.5" customHeight="1" x14ac:dyDescent="0.2">
      <c r="A2075" s="24" t="str">
        <f t="shared" si="141"/>
        <v>04-</v>
      </c>
      <c r="C2075" s="14">
        <v>6</v>
      </c>
      <c r="D2075" s="71" t="str">
        <f>IF(C2075=1,K!$D$1,IF(C2075=2,K!$D$2,IF(C2075=3,K!$D$3,IF(C2075=4,K!$D$4,IF(C2075=5,K!$D$5,IF(C2075=6,K!$D$6,IF(C2075=7,K!$D$7,IF(C2075=8,K!$D$8))))))))</f>
        <v>Kultuurtehnikaprojektid</v>
      </c>
      <c r="E2075" s="12" t="s">
        <v>318</v>
      </c>
      <c r="F2075" s="18" t="str">
        <f>LOOKUP(E2075,K!$A$1:$B$19)</f>
        <v>Konguta vald</v>
      </c>
      <c r="G2075" s="16" t="str">
        <f t="shared" si="142"/>
        <v>MV-748</v>
      </c>
      <c r="H2075" s="12" t="s">
        <v>32</v>
      </c>
      <c r="I2075" s="14">
        <v>748</v>
      </c>
      <c r="J2075" s="1" t="s">
        <v>1180</v>
      </c>
      <c r="K2075" s="1"/>
      <c r="L2075" s="91" t="str">
        <f t="shared" si="140"/>
        <v>04</v>
      </c>
      <c r="O2075">
        <v>71082</v>
      </c>
      <c r="P2075">
        <v>68118</v>
      </c>
    </row>
    <row r="2076" spans="1:16" customFormat="1" ht="25.5" customHeight="1" x14ac:dyDescent="0.2">
      <c r="A2076" s="24" t="str">
        <f t="shared" si="141"/>
        <v>03-</v>
      </c>
      <c r="C2076" s="14">
        <v>6</v>
      </c>
      <c r="D2076" s="71" t="str">
        <f>IF(C2076=1,K!$D$1,IF(C2076=2,K!$D$2,IF(C2076=3,K!$D$3,IF(C2076=4,K!$D$4,IF(C2076=5,K!$D$5,IF(C2076=6,K!$D$6,IF(C2076=7,K!$D$7,IF(C2076=8,K!$D$8))))))))</f>
        <v>Kultuurtehnikaprojektid</v>
      </c>
      <c r="E2076" s="12" t="s">
        <v>317</v>
      </c>
      <c r="F2076" s="18" t="str">
        <f>LOOKUP(E2076,K!$A$1:$B$19)</f>
        <v>Kambja vald</v>
      </c>
      <c r="G2076" s="16" t="str">
        <f t="shared" si="142"/>
        <v>MV-741</v>
      </c>
      <c r="H2076" s="12" t="s">
        <v>32</v>
      </c>
      <c r="I2076" s="14">
        <v>741</v>
      </c>
      <c r="J2076" s="1" t="s">
        <v>601</v>
      </c>
      <c r="K2076" s="1"/>
      <c r="L2076" s="91" t="str">
        <f t="shared" si="140"/>
        <v>03</v>
      </c>
    </row>
    <row r="2077" spans="1:16" customFormat="1" ht="12.75" customHeight="1" x14ac:dyDescent="0.2">
      <c r="A2077" s="24" t="str">
        <f t="shared" si="141"/>
        <v>01-</v>
      </c>
      <c r="C2077" s="14">
        <v>6</v>
      </c>
      <c r="D2077" s="71" t="str">
        <f>IF(C2077=1,K!$D$1,IF(C2077=2,K!$D$2,IF(C2077=3,K!$D$3,IF(C2077=4,K!$D$4,IF(C2077=5,K!$D$5,IF(C2077=6,K!$D$6,IF(C2077=7,K!$D$7,IF(C2077=8,K!$D$8))))))))</f>
        <v>Kultuurtehnikaprojektid</v>
      </c>
      <c r="E2077" s="12" t="s">
        <v>291</v>
      </c>
      <c r="F2077" s="18" t="str">
        <f>LOOKUP(E2077,K!$A$1:$B$19)</f>
        <v>Alatskivi vald</v>
      </c>
      <c r="G2077" s="16" t="str">
        <f t="shared" si="142"/>
        <v>MV-757</v>
      </c>
      <c r="H2077" s="12" t="s">
        <v>32</v>
      </c>
      <c r="I2077" s="14">
        <v>757</v>
      </c>
      <c r="J2077" s="1" t="s">
        <v>602</v>
      </c>
      <c r="K2077" s="1"/>
      <c r="L2077" s="91" t="str">
        <f t="shared" si="140"/>
        <v>01</v>
      </c>
      <c r="P2077">
        <v>5411</v>
      </c>
    </row>
    <row r="2078" spans="1:16" customFormat="1" ht="25.5" customHeight="1" x14ac:dyDescent="0.2">
      <c r="A2078" s="24" t="str">
        <f t="shared" si="141"/>
        <v>08-</v>
      </c>
      <c r="C2078" s="14">
        <v>3</v>
      </c>
      <c r="D2078" s="71" t="str">
        <f>IF(C2078=1,K!$D$1,IF(C2078=2,K!$D$2,IF(C2078=3,K!$D$3,IF(C2078=4,K!$D$4,IF(C2078=5,K!$D$5,IF(C2078=6,K!$D$6,IF(C2078=7,K!$D$7,IF(C2078=8,K!$D$8))))))))</f>
        <v>Vihmutus</v>
      </c>
      <c r="E2078" s="12" t="s">
        <v>322</v>
      </c>
      <c r="F2078" s="18" t="str">
        <f>LOOKUP(E2078,K!$A$1:$B$19)</f>
        <v>Mäksa vald</v>
      </c>
      <c r="G2078" s="16" t="str">
        <f t="shared" si="142"/>
        <v>MV-787</v>
      </c>
      <c r="H2078" s="12" t="s">
        <v>32</v>
      </c>
      <c r="I2078" s="14">
        <v>787</v>
      </c>
      <c r="J2078" s="1" t="s">
        <v>603</v>
      </c>
      <c r="K2078" s="1"/>
      <c r="L2078" s="91" t="str">
        <f t="shared" si="140"/>
        <v>08</v>
      </c>
      <c r="P2078" t="s">
        <v>2926</v>
      </c>
    </row>
    <row r="2079" spans="1:16" customFormat="1" ht="25.5" customHeight="1" x14ac:dyDescent="0.2">
      <c r="A2079" s="24" t="str">
        <f t="shared" si="141"/>
        <v>17-</v>
      </c>
      <c r="C2079" s="14">
        <v>1</v>
      </c>
      <c r="D2079" s="71" t="str">
        <f>IF(C2079=1,K!$D$1,IF(C2079=2,K!$D$2,IF(C2079=3,K!$D$3,IF(C2079=4,K!$D$4,IF(C2079=5,K!$D$5,IF(C2079=6,K!$D$6,IF(C2079=7,K!$D$7,IF(C2079=8,K!$D$8))))))))</f>
        <v>Maaparandus</v>
      </c>
      <c r="E2079" s="12" t="s">
        <v>331</v>
      </c>
      <c r="F2079" s="18" t="str">
        <f>LOOKUP(E2079,K!$A$1:$B$19)</f>
        <v xml:space="preserve">Vara vald </v>
      </c>
      <c r="G2079" s="16" t="str">
        <f t="shared" si="142"/>
        <v>MV-784</v>
      </c>
      <c r="H2079" s="12" t="s">
        <v>32</v>
      </c>
      <c r="I2079" s="14">
        <v>784</v>
      </c>
      <c r="J2079" s="1" t="s">
        <v>604</v>
      </c>
      <c r="K2079" s="1"/>
      <c r="L2079" s="91" t="str">
        <f t="shared" ref="L2079:L2142" si="143">E2079</f>
        <v>17</v>
      </c>
      <c r="P2079" t="s">
        <v>2934</v>
      </c>
    </row>
    <row r="2080" spans="1:16" customFormat="1" ht="12.75" customHeight="1" x14ac:dyDescent="0.2">
      <c r="A2080" s="24" t="str">
        <f t="shared" si="141"/>
        <v>08-</v>
      </c>
      <c r="C2080" s="14">
        <v>6</v>
      </c>
      <c r="D2080" s="71" t="str">
        <f>IF(C2080=1,K!$D$1,IF(C2080=2,K!$D$2,IF(C2080=3,K!$D$3,IF(C2080=4,K!$D$4,IF(C2080=5,K!$D$5,IF(C2080=6,K!$D$6,IF(C2080=7,K!$D$7,IF(C2080=8,K!$D$8))))))))</f>
        <v>Kultuurtehnikaprojektid</v>
      </c>
      <c r="E2080" s="12" t="s">
        <v>322</v>
      </c>
      <c r="F2080" s="18" t="str">
        <f>LOOKUP(E2080,K!$A$1:$B$19)</f>
        <v>Mäksa vald</v>
      </c>
      <c r="G2080" s="16" t="str">
        <f t="shared" si="142"/>
        <v>MV-796</v>
      </c>
      <c r="H2080" s="12" t="s">
        <v>32</v>
      </c>
      <c r="I2080" s="14">
        <v>796</v>
      </c>
      <c r="J2080" s="1" t="s">
        <v>605</v>
      </c>
      <c r="K2080" s="1"/>
      <c r="L2080" s="91" t="str">
        <f t="shared" si="143"/>
        <v>08</v>
      </c>
      <c r="P2080" t="s">
        <v>2938</v>
      </c>
    </row>
    <row r="2081" spans="1:16" customFormat="1" ht="25.5" customHeight="1" x14ac:dyDescent="0.2">
      <c r="A2081" s="24" t="str">
        <f t="shared" si="141"/>
        <v>17-</v>
      </c>
      <c r="C2081" s="14">
        <v>6</v>
      </c>
      <c r="D2081" s="71" t="str">
        <f>IF(C2081=1,K!$D$1,IF(C2081=2,K!$D$2,IF(C2081=3,K!$D$3,IF(C2081=4,K!$D$4,IF(C2081=5,K!$D$5,IF(C2081=6,K!$D$6,IF(C2081=7,K!$D$7,IF(C2081=8,K!$D$8))))))))</f>
        <v>Kultuurtehnikaprojektid</v>
      </c>
      <c r="E2081" s="12" t="s">
        <v>331</v>
      </c>
      <c r="F2081" s="18" t="str">
        <f>LOOKUP(E2081,K!$A$1:$B$19)</f>
        <v xml:space="preserve">Vara vald </v>
      </c>
      <c r="G2081" s="16" t="str">
        <f t="shared" si="142"/>
        <v>MV-812</v>
      </c>
      <c r="H2081" s="12" t="s">
        <v>32</v>
      </c>
      <c r="I2081" s="14">
        <v>812</v>
      </c>
      <c r="J2081" s="1" t="s">
        <v>606</v>
      </c>
      <c r="K2081" s="1"/>
      <c r="L2081" s="91" t="str">
        <f t="shared" si="143"/>
        <v>17</v>
      </c>
      <c r="P2081" t="s">
        <v>2956</v>
      </c>
    </row>
    <row r="2082" spans="1:16" customFormat="1" ht="25.5" customHeight="1" x14ac:dyDescent="0.2">
      <c r="A2082" s="24" t="str">
        <f t="shared" si="141"/>
        <v>02-</v>
      </c>
      <c r="C2082" s="14">
        <v>6</v>
      </c>
      <c r="D2082" s="71" t="str">
        <f>IF(C2082=1,K!$D$1,IF(C2082=2,K!$D$2,IF(C2082=3,K!$D$3,IF(C2082=4,K!$D$4,IF(C2082=5,K!$D$5,IF(C2082=6,K!$D$6,IF(C2082=7,K!$D$7,IF(C2082=8,K!$D$8))))))))</f>
        <v>Kultuurtehnikaprojektid</v>
      </c>
      <c r="E2082" s="12" t="s">
        <v>294</v>
      </c>
      <c r="F2082" s="18" t="str">
        <f>LOOKUP(E2082,K!$A$1:$B$19)</f>
        <v>Haaslava vald</v>
      </c>
      <c r="G2082" s="16" t="str">
        <f t="shared" si="142"/>
        <v>MV-824</v>
      </c>
      <c r="H2082" s="12" t="s">
        <v>32</v>
      </c>
      <c r="I2082" s="14">
        <v>824</v>
      </c>
      <c r="J2082" s="1" t="s">
        <v>607</v>
      </c>
      <c r="K2082" s="1"/>
      <c r="L2082" s="91" t="str">
        <f t="shared" si="143"/>
        <v>02</v>
      </c>
    </row>
    <row r="2083" spans="1:16" customFormat="1" ht="12.75" customHeight="1" x14ac:dyDescent="0.2">
      <c r="A2083" s="24" t="str">
        <f t="shared" si="141"/>
        <v>08-</v>
      </c>
      <c r="C2083" s="14">
        <v>6</v>
      </c>
      <c r="D2083" s="71" t="str">
        <f>IF(C2083=1,K!$D$1,IF(C2083=2,K!$D$2,IF(C2083=3,K!$D$3,IF(C2083=4,K!$D$4,IF(C2083=5,K!$D$5,IF(C2083=6,K!$D$6,IF(C2083=7,K!$D$7,IF(C2083=8,K!$D$8))))))))</f>
        <v>Kultuurtehnikaprojektid</v>
      </c>
      <c r="E2083" s="12" t="s">
        <v>322</v>
      </c>
      <c r="F2083" s="18" t="str">
        <f>LOOKUP(E2083,K!$A$1:$B$19)</f>
        <v>Mäksa vald</v>
      </c>
      <c r="G2083" s="16" t="str">
        <f t="shared" si="142"/>
        <v>MV-825</v>
      </c>
      <c r="H2083" s="12" t="s">
        <v>32</v>
      </c>
      <c r="I2083" s="14">
        <v>825</v>
      </c>
      <c r="J2083" s="1" t="s">
        <v>608</v>
      </c>
      <c r="K2083" s="1"/>
      <c r="L2083" s="91" t="str">
        <f t="shared" si="143"/>
        <v>08</v>
      </c>
    </row>
    <row r="2084" spans="1:16" customFormat="1" ht="25.5" customHeight="1" x14ac:dyDescent="0.2">
      <c r="A2084" s="24" t="str">
        <f t="shared" si="141"/>
        <v>04-</v>
      </c>
      <c r="C2084" s="14">
        <v>6</v>
      </c>
      <c r="D2084" s="71" t="str">
        <f>IF(C2084=1,K!$D$1,IF(C2084=2,K!$D$2,IF(C2084=3,K!$D$3,IF(C2084=4,K!$D$4,IF(C2084=5,K!$D$5,IF(C2084=6,K!$D$6,IF(C2084=7,K!$D$7,IF(C2084=8,K!$D$8))))))))</f>
        <v>Kultuurtehnikaprojektid</v>
      </c>
      <c r="E2084" s="12" t="s">
        <v>318</v>
      </c>
      <c r="F2084" s="18" t="str">
        <f>LOOKUP(E2084,K!$A$1:$B$19)</f>
        <v>Konguta vald</v>
      </c>
      <c r="G2084" s="16" t="str">
        <f t="shared" si="142"/>
        <v>MV-849</v>
      </c>
      <c r="H2084" s="12" t="s">
        <v>32</v>
      </c>
      <c r="I2084" s="14">
        <v>849</v>
      </c>
      <c r="J2084" s="1" t="s">
        <v>609</v>
      </c>
      <c r="K2084" s="1"/>
      <c r="L2084" s="91" t="str">
        <f t="shared" si="143"/>
        <v>04</v>
      </c>
      <c r="P2084" t="s">
        <v>3005</v>
      </c>
    </row>
    <row r="2085" spans="1:16" customFormat="1" ht="25.5" customHeight="1" x14ac:dyDescent="0.2">
      <c r="A2085" s="24" t="str">
        <f t="shared" si="141"/>
        <v>08-</v>
      </c>
      <c r="C2085" s="14">
        <v>2</v>
      </c>
      <c r="D2085" s="71" t="str">
        <f>IF(C2085=1,K!$D$1,IF(C2085=2,K!$D$2,IF(C2085=3,K!$D$3,IF(C2085=4,K!$D$4,IF(C2085=5,K!$D$5,IF(C2085=6,K!$D$6,IF(C2085=7,K!$D$7,IF(C2085=8,K!$D$8))))))))</f>
        <v xml:space="preserve">Maaparanduse rek </v>
      </c>
      <c r="E2085" s="12" t="s">
        <v>322</v>
      </c>
      <c r="F2085" s="18" t="str">
        <f>LOOKUP(E2085,K!$A$1:$B$19)</f>
        <v>Mäksa vald</v>
      </c>
      <c r="G2085" s="16" t="str">
        <f t="shared" si="142"/>
        <v>MV-866</v>
      </c>
      <c r="H2085" s="12" t="s">
        <v>32</v>
      </c>
      <c r="I2085" s="14">
        <v>866</v>
      </c>
      <c r="J2085" s="1" t="s">
        <v>610</v>
      </c>
      <c r="K2085" s="1"/>
      <c r="L2085" s="91" t="str">
        <f t="shared" si="143"/>
        <v>08</v>
      </c>
      <c r="P2085" t="s">
        <v>3010</v>
      </c>
    </row>
    <row r="2086" spans="1:16" customFormat="1" ht="12.75" customHeight="1" x14ac:dyDescent="0.2">
      <c r="A2086" s="24" t="str">
        <f t="shared" si="141"/>
        <v>08-</v>
      </c>
      <c r="C2086" s="14">
        <v>3</v>
      </c>
      <c r="D2086" s="71" t="str">
        <f>IF(C2086=1,K!$D$1,IF(C2086=2,K!$D$2,IF(C2086=3,K!$D$3,IF(C2086=4,K!$D$4,IF(C2086=5,K!$D$5,IF(C2086=6,K!$D$6,IF(C2086=7,K!$D$7,IF(C2086=8,K!$D$8))))))))</f>
        <v>Vihmutus</v>
      </c>
      <c r="E2086" s="12" t="s">
        <v>322</v>
      </c>
      <c r="F2086" s="18" t="str">
        <f>LOOKUP(E2086,K!$A$1:$B$19)</f>
        <v>Mäksa vald</v>
      </c>
      <c r="G2086" s="16" t="str">
        <f t="shared" si="142"/>
        <v>MV-854</v>
      </c>
      <c r="H2086" s="12" t="s">
        <v>32</v>
      </c>
      <c r="I2086" s="14">
        <v>854</v>
      </c>
      <c r="J2086" s="1" t="s">
        <v>611</v>
      </c>
      <c r="K2086" s="1"/>
      <c r="L2086" s="91" t="str">
        <f t="shared" si="143"/>
        <v>08</v>
      </c>
      <c r="P2086" t="s">
        <v>3036</v>
      </c>
    </row>
    <row r="2087" spans="1:16" customFormat="1" ht="25.5" customHeight="1" x14ac:dyDescent="0.2">
      <c r="A2087" s="24" t="str">
        <f t="shared" si="141"/>
        <v>15-</v>
      </c>
      <c r="C2087" s="14">
        <v>5</v>
      </c>
      <c r="D2087" s="71" t="str">
        <f>IF(C2087=1,K!$D$1,IF(C2087=2,K!$D$2,IF(C2087=3,K!$D$3,IF(C2087=4,K!$D$4,IF(C2087=5,K!$D$5,IF(C2087=6,K!$D$6,IF(C2087=7,K!$D$7,IF(C2087=8,K!$D$8))))))))</f>
        <v>Muud maap.ehit.projektid</v>
      </c>
      <c r="E2087" s="12" t="s">
        <v>329</v>
      </c>
      <c r="F2087" s="18" t="str">
        <f>LOOKUP(E2087,K!$A$1:$B$19)</f>
        <v>Tartu vald</v>
      </c>
      <c r="G2087" s="16" t="str">
        <f t="shared" si="142"/>
        <v>MV-1273</v>
      </c>
      <c r="H2087" s="12" t="s">
        <v>32</v>
      </c>
      <c r="I2087" s="14">
        <v>1273</v>
      </c>
      <c r="J2087" s="1" t="s">
        <v>1249</v>
      </c>
      <c r="K2087" s="1"/>
      <c r="L2087" s="91" t="str">
        <f t="shared" si="143"/>
        <v>15</v>
      </c>
      <c r="P2087" t="s">
        <v>4657</v>
      </c>
    </row>
    <row r="2088" spans="1:16" customFormat="1" ht="25.5" customHeight="1" x14ac:dyDescent="0.2">
      <c r="A2088" s="24" t="str">
        <f t="shared" si="141"/>
        <v>03-</v>
      </c>
      <c r="C2088" s="14">
        <v>6</v>
      </c>
      <c r="D2088" s="71" t="str">
        <f>IF(C2088=1,K!$D$1,IF(C2088=2,K!$D$2,IF(C2088=3,K!$D$3,IF(C2088=4,K!$D$4,IF(C2088=5,K!$D$5,IF(C2088=6,K!$D$6,IF(C2088=7,K!$D$7,IF(C2088=8,K!$D$8))))))))</f>
        <v>Kultuurtehnikaprojektid</v>
      </c>
      <c r="E2088" s="12" t="s">
        <v>317</v>
      </c>
      <c r="F2088" s="18" t="str">
        <f>LOOKUP(E2088,K!$A$1:$B$19)</f>
        <v>Kambja vald</v>
      </c>
      <c r="G2088" s="16" t="str">
        <f t="shared" si="142"/>
        <v>MV-889</v>
      </c>
      <c r="H2088" s="12" t="s">
        <v>32</v>
      </c>
      <c r="I2088" s="14">
        <v>889</v>
      </c>
      <c r="J2088" s="1" t="s">
        <v>613</v>
      </c>
      <c r="K2088" s="1"/>
      <c r="L2088" s="91" t="str">
        <f t="shared" si="143"/>
        <v>03</v>
      </c>
      <c r="P2088">
        <v>12035891</v>
      </c>
    </row>
    <row r="2089" spans="1:16" customFormat="1" ht="25.5" customHeight="1" x14ac:dyDescent="0.2">
      <c r="A2089" s="24" t="str">
        <f t="shared" si="141"/>
        <v>04-</v>
      </c>
      <c r="C2089" s="14">
        <v>6</v>
      </c>
      <c r="D2089" s="71" t="str">
        <f>IF(C2089=1,K!$D$1,IF(C2089=2,K!$D$2,IF(C2089=3,K!$D$3,IF(C2089=4,K!$D$4,IF(C2089=5,K!$D$5,IF(C2089=6,K!$D$6,IF(C2089=7,K!$D$7,IF(C2089=8,K!$D$8))))))))</f>
        <v>Kultuurtehnikaprojektid</v>
      </c>
      <c r="E2089" s="12" t="s">
        <v>318</v>
      </c>
      <c r="F2089" s="18" t="str">
        <f>LOOKUP(E2089,K!$A$1:$B$19)</f>
        <v>Konguta vald</v>
      </c>
      <c r="G2089" s="16" t="str">
        <f t="shared" si="142"/>
        <v>MV-892</v>
      </c>
      <c r="H2089" s="12" t="s">
        <v>32</v>
      </c>
      <c r="I2089" s="14">
        <v>892</v>
      </c>
      <c r="J2089" s="1" t="s">
        <v>614</v>
      </c>
      <c r="K2089" s="1"/>
      <c r="L2089" s="91" t="str">
        <f t="shared" si="143"/>
        <v>04</v>
      </c>
    </row>
    <row r="2090" spans="1:16" customFormat="1" ht="25.5" customHeight="1" x14ac:dyDescent="0.2">
      <c r="A2090" s="24" t="str">
        <f t="shared" si="141"/>
        <v>17-</v>
      </c>
      <c r="C2090" s="14">
        <v>6</v>
      </c>
      <c r="D2090" s="71" t="str">
        <f>IF(C2090=1,K!$D$1,IF(C2090=2,K!$D$2,IF(C2090=3,K!$D$3,IF(C2090=4,K!$D$4,IF(C2090=5,K!$D$5,IF(C2090=6,K!$D$6,IF(C2090=7,K!$D$7,IF(C2090=8,K!$D$8))))))))</f>
        <v>Kultuurtehnikaprojektid</v>
      </c>
      <c r="E2090" s="12" t="s">
        <v>331</v>
      </c>
      <c r="F2090" s="18" t="str">
        <f>LOOKUP(E2090,K!$A$1:$B$19)</f>
        <v xml:space="preserve">Vara vald </v>
      </c>
      <c r="G2090" s="16" t="str">
        <f t="shared" si="142"/>
        <v>MV-899</v>
      </c>
      <c r="H2090" s="12" t="s">
        <v>32</v>
      </c>
      <c r="I2090" s="14">
        <v>899</v>
      </c>
      <c r="J2090" s="1" t="s">
        <v>615</v>
      </c>
      <c r="K2090" s="1"/>
      <c r="L2090" s="91" t="str">
        <f t="shared" si="143"/>
        <v>17</v>
      </c>
      <c r="P2090">
        <v>1202821</v>
      </c>
    </row>
    <row r="2091" spans="1:16" customFormat="1" ht="25.5" customHeight="1" x14ac:dyDescent="0.2">
      <c r="A2091" s="24" t="str">
        <f t="shared" si="141"/>
        <v>04-</v>
      </c>
      <c r="C2091" s="14">
        <v>6</v>
      </c>
      <c r="D2091" s="71" t="str">
        <f>IF(C2091=1,K!$D$1,IF(C2091=2,K!$D$2,IF(C2091=3,K!$D$3,IF(C2091=4,K!$D$4,IF(C2091=5,K!$D$5,IF(C2091=6,K!$D$6,IF(C2091=7,K!$D$7,IF(C2091=8,K!$D$8))))))))</f>
        <v>Kultuurtehnikaprojektid</v>
      </c>
      <c r="E2091" s="12" t="s">
        <v>318</v>
      </c>
      <c r="F2091" s="18" t="str">
        <f>LOOKUP(E2091,K!$A$1:$B$19)</f>
        <v>Konguta vald</v>
      </c>
      <c r="G2091" s="16" t="str">
        <f t="shared" si="142"/>
        <v>MV-952</v>
      </c>
      <c r="H2091" s="12" t="s">
        <v>32</v>
      </c>
      <c r="I2091" s="14">
        <v>952</v>
      </c>
      <c r="J2091" s="1" t="s">
        <v>616</v>
      </c>
      <c r="K2091" s="1"/>
      <c r="L2091" s="91" t="str">
        <f t="shared" si="143"/>
        <v>04</v>
      </c>
    </row>
    <row r="2092" spans="1:16" customFormat="1" ht="12.75" customHeight="1" x14ac:dyDescent="0.2">
      <c r="A2092" s="24" t="str">
        <f t="shared" si="141"/>
        <v>17-</v>
      </c>
      <c r="C2092" s="14">
        <v>6</v>
      </c>
      <c r="D2092" s="71" t="str">
        <f>IF(C2092=1,K!$D$1,IF(C2092=2,K!$D$2,IF(C2092=3,K!$D$3,IF(C2092=4,K!$D$4,IF(C2092=5,K!$D$5,IF(C2092=6,K!$D$6,IF(C2092=7,K!$D$7,IF(C2092=8,K!$D$8))))))))</f>
        <v>Kultuurtehnikaprojektid</v>
      </c>
      <c r="E2092" s="12" t="s">
        <v>331</v>
      </c>
      <c r="F2092" s="18" t="str">
        <f>LOOKUP(E2092,K!$A$1:$B$19)</f>
        <v xml:space="preserve">Vara vald </v>
      </c>
      <c r="G2092" s="16" t="str">
        <f t="shared" si="142"/>
        <v>MV-1024</v>
      </c>
      <c r="H2092" s="12" t="s">
        <v>32</v>
      </c>
      <c r="I2092" s="14">
        <v>1024</v>
      </c>
      <c r="J2092" s="1" t="s">
        <v>617</v>
      </c>
      <c r="K2092" s="1"/>
      <c r="L2092" s="91" t="str">
        <f t="shared" si="143"/>
        <v>17</v>
      </c>
      <c r="P2092">
        <v>1225871</v>
      </c>
    </row>
    <row r="2093" spans="1:16" customFormat="1" ht="25.5" customHeight="1" x14ac:dyDescent="0.2">
      <c r="A2093" s="24" t="str">
        <f t="shared" si="141"/>
        <v>02-</v>
      </c>
      <c r="C2093" s="14">
        <v>6</v>
      </c>
      <c r="D2093" s="71" t="str">
        <f>IF(C2093=1,K!$D$1,IF(C2093=2,K!$D$2,IF(C2093=3,K!$D$3,IF(C2093=4,K!$D$4,IF(C2093=5,K!$D$5,IF(C2093=6,K!$D$6,IF(C2093=7,K!$D$7,IF(C2093=8,K!$D$8))))))))</f>
        <v>Kultuurtehnikaprojektid</v>
      </c>
      <c r="E2093" s="12" t="s">
        <v>294</v>
      </c>
      <c r="F2093" s="18" t="str">
        <f>LOOKUP(E2093,K!$A$1:$B$19)</f>
        <v>Haaslava vald</v>
      </c>
      <c r="G2093" s="16" t="str">
        <f t="shared" si="142"/>
        <v>MV-982</v>
      </c>
      <c r="H2093" s="12" t="s">
        <v>32</v>
      </c>
      <c r="I2093" s="14">
        <v>982</v>
      </c>
      <c r="J2093" s="1" t="s">
        <v>618</v>
      </c>
      <c r="K2093" s="1"/>
      <c r="L2093" s="91" t="str">
        <f t="shared" si="143"/>
        <v>02</v>
      </c>
    </row>
    <row r="2094" spans="1:16" customFormat="1" ht="12.75" customHeight="1" x14ac:dyDescent="0.2">
      <c r="A2094" s="24" t="str">
        <f t="shared" si="141"/>
        <v>17-</v>
      </c>
      <c r="C2094" s="14">
        <v>6</v>
      </c>
      <c r="D2094" s="71" t="str">
        <f>IF(C2094=1,K!$D$1,IF(C2094=2,K!$D$2,IF(C2094=3,K!$D$3,IF(C2094=4,K!$D$4,IF(C2094=5,K!$D$5,IF(C2094=6,K!$D$6,IF(C2094=7,K!$D$7,IF(C2094=8,K!$D$8))))))))</f>
        <v>Kultuurtehnikaprojektid</v>
      </c>
      <c r="E2094" s="12" t="s">
        <v>331</v>
      </c>
      <c r="F2094" s="18" t="str">
        <f>LOOKUP(E2094,K!$A$1:$B$19)</f>
        <v xml:space="preserve">Vara vald </v>
      </c>
      <c r="G2094" s="16" t="str">
        <f t="shared" si="142"/>
        <v>MV-981</v>
      </c>
      <c r="H2094" s="12" t="s">
        <v>32</v>
      </c>
      <c r="I2094" s="14">
        <v>981</v>
      </c>
      <c r="J2094" s="1" t="s">
        <v>619</v>
      </c>
      <c r="K2094" s="1"/>
      <c r="L2094" s="91" t="str">
        <f t="shared" si="143"/>
        <v>17</v>
      </c>
    </row>
    <row r="2095" spans="1:16" customFormat="1" ht="12.75" customHeight="1" x14ac:dyDescent="0.2">
      <c r="A2095" s="24" t="str">
        <f t="shared" si="141"/>
        <v>17-</v>
      </c>
      <c r="C2095" s="14">
        <v>6</v>
      </c>
      <c r="D2095" s="71" t="str">
        <f>IF(C2095=1,K!$D$1,IF(C2095=2,K!$D$2,IF(C2095=3,K!$D$3,IF(C2095=4,K!$D$4,IF(C2095=5,K!$D$5,IF(C2095=6,K!$D$6,IF(C2095=7,K!$D$7,IF(C2095=8,K!$D$8))))))))</f>
        <v>Kultuurtehnikaprojektid</v>
      </c>
      <c r="E2095" s="12" t="s">
        <v>331</v>
      </c>
      <c r="F2095" s="18" t="str">
        <f>LOOKUP(E2095,K!$A$1:$B$19)</f>
        <v xml:space="preserve">Vara vald </v>
      </c>
      <c r="G2095" s="16" t="str">
        <f t="shared" si="142"/>
        <v>MV-980</v>
      </c>
      <c r="H2095" s="12" t="s">
        <v>32</v>
      </c>
      <c r="I2095" s="14">
        <v>980</v>
      </c>
      <c r="J2095" s="1" t="s">
        <v>620</v>
      </c>
      <c r="K2095" s="1"/>
      <c r="L2095" s="91" t="str">
        <f t="shared" si="143"/>
        <v>17</v>
      </c>
    </row>
    <row r="2096" spans="1:16" customFormat="1" ht="25.5" customHeight="1" x14ac:dyDescent="0.2">
      <c r="A2096" s="24" t="str">
        <f t="shared" si="141"/>
        <v>04-</v>
      </c>
      <c r="C2096" s="14">
        <v>6</v>
      </c>
      <c r="D2096" s="71" t="str">
        <f>IF(C2096=1,K!$D$1,IF(C2096=2,K!$D$2,IF(C2096=3,K!$D$3,IF(C2096=4,K!$D$4,IF(C2096=5,K!$D$5,IF(C2096=6,K!$D$6,IF(C2096=7,K!$D$7,IF(C2096=8,K!$D$8))))))))</f>
        <v>Kultuurtehnikaprojektid</v>
      </c>
      <c r="E2096" s="12" t="s">
        <v>318</v>
      </c>
      <c r="F2096" s="18" t="str">
        <f>LOOKUP(E2096,K!$A$1:$B$19)</f>
        <v>Konguta vald</v>
      </c>
      <c r="G2096" s="16" t="str">
        <f t="shared" si="142"/>
        <v>MV-979</v>
      </c>
      <c r="H2096" s="12" t="s">
        <v>32</v>
      </c>
      <c r="I2096" s="14">
        <v>979</v>
      </c>
      <c r="J2096" s="1" t="s">
        <v>621</v>
      </c>
      <c r="K2096" s="1"/>
      <c r="L2096" s="91" t="str">
        <f t="shared" si="143"/>
        <v>04</v>
      </c>
      <c r="P2096">
        <v>68285</v>
      </c>
    </row>
    <row r="2097" spans="1:16" customFormat="1" ht="25.5" customHeight="1" x14ac:dyDescent="0.2">
      <c r="A2097" s="24" t="str">
        <f t="shared" si="141"/>
        <v>04-</v>
      </c>
      <c r="C2097" s="14">
        <v>6</v>
      </c>
      <c r="D2097" s="71" t="str">
        <f>IF(C2097=1,K!$D$1,IF(C2097=2,K!$D$2,IF(C2097=3,K!$D$3,IF(C2097=4,K!$D$4,IF(C2097=5,K!$D$5,IF(C2097=6,K!$D$6,IF(C2097=7,K!$D$7,IF(C2097=8,K!$D$8))))))))</f>
        <v>Kultuurtehnikaprojektid</v>
      </c>
      <c r="E2097" s="12" t="s">
        <v>318</v>
      </c>
      <c r="F2097" s="18" t="str">
        <f>LOOKUP(E2097,K!$A$1:$B$19)</f>
        <v>Konguta vald</v>
      </c>
      <c r="G2097" s="16" t="str">
        <f t="shared" si="142"/>
        <v>MV-1161</v>
      </c>
      <c r="H2097" s="12" t="s">
        <v>32</v>
      </c>
      <c r="I2097" s="14">
        <v>1161</v>
      </c>
      <c r="J2097" s="1" t="s">
        <v>622</v>
      </c>
      <c r="K2097" s="1"/>
      <c r="L2097" s="91" t="str">
        <f t="shared" si="143"/>
        <v>04</v>
      </c>
      <c r="P2097">
        <v>68285</v>
      </c>
    </row>
    <row r="2098" spans="1:16" customFormat="1" ht="12.75" customHeight="1" x14ac:dyDescent="0.2">
      <c r="A2098" s="24" t="str">
        <f t="shared" si="141"/>
        <v>01-</v>
      </c>
      <c r="C2098" s="14">
        <v>6</v>
      </c>
      <c r="D2098" s="71" t="str">
        <f>IF(C2098=1,K!$D$1,IF(C2098=2,K!$D$2,IF(C2098=3,K!$D$3,IF(C2098=4,K!$D$4,IF(C2098=5,K!$D$5,IF(C2098=6,K!$D$6,IF(C2098=7,K!$D$7,IF(C2098=8,K!$D$8))))))))</f>
        <v>Kultuurtehnikaprojektid</v>
      </c>
      <c r="E2098" s="12" t="s">
        <v>291</v>
      </c>
      <c r="F2098" s="18" t="str">
        <f>LOOKUP(E2098,K!$A$1:$B$19)</f>
        <v>Alatskivi vald</v>
      </c>
      <c r="G2098" s="16" t="str">
        <f t="shared" si="142"/>
        <v>MV-972</v>
      </c>
      <c r="H2098" s="12" t="s">
        <v>32</v>
      </c>
      <c r="I2098" s="14">
        <v>972</v>
      </c>
      <c r="J2098" s="1" t="s">
        <v>623</v>
      </c>
      <c r="K2098" s="1"/>
      <c r="L2098" s="91" t="str">
        <f t="shared" si="143"/>
        <v>01</v>
      </c>
    </row>
    <row r="2099" spans="1:16" customFormat="1" ht="12.75" customHeight="1" x14ac:dyDescent="0.2">
      <c r="A2099" s="24" t="str">
        <f t="shared" si="141"/>
        <v>08-</v>
      </c>
      <c r="C2099" s="14">
        <v>6</v>
      </c>
      <c r="D2099" s="71" t="str">
        <f>IF(C2099=1,K!$D$1,IF(C2099=2,K!$D$2,IF(C2099=3,K!$D$3,IF(C2099=4,K!$D$4,IF(C2099=5,K!$D$5,IF(C2099=6,K!$D$6,IF(C2099=7,K!$D$7,IF(C2099=8,K!$D$8))))))))</f>
        <v>Kultuurtehnikaprojektid</v>
      </c>
      <c r="E2099" s="12" t="s">
        <v>322</v>
      </c>
      <c r="F2099" s="18" t="str">
        <f>LOOKUP(E2099,K!$A$1:$B$19)</f>
        <v>Mäksa vald</v>
      </c>
      <c r="G2099" s="16" t="str">
        <f t="shared" si="142"/>
        <v>MV-971</v>
      </c>
      <c r="H2099" s="12" t="s">
        <v>32</v>
      </c>
      <c r="I2099" s="14">
        <v>971</v>
      </c>
      <c r="J2099" s="1" t="s">
        <v>624</v>
      </c>
      <c r="K2099" s="1"/>
      <c r="L2099" s="91" t="str">
        <f t="shared" si="143"/>
        <v>08</v>
      </c>
      <c r="P2099">
        <v>74119</v>
      </c>
    </row>
    <row r="2100" spans="1:16" customFormat="1" ht="25.5" customHeight="1" x14ac:dyDescent="0.2">
      <c r="A2100" s="24" t="str">
        <f t="shared" si="141"/>
        <v>08-</v>
      </c>
      <c r="C2100" s="14">
        <v>6</v>
      </c>
      <c r="D2100" s="71" t="str">
        <f>IF(C2100=1,K!$D$1,IF(C2100=2,K!$D$2,IF(C2100=3,K!$D$3,IF(C2100=4,K!$D$4,IF(C2100=5,K!$D$5,IF(C2100=6,K!$D$6,IF(C2100=7,K!$D$7,IF(C2100=8,K!$D$8))))))))</f>
        <v>Kultuurtehnikaprojektid</v>
      </c>
      <c r="E2100" s="12" t="s">
        <v>322</v>
      </c>
      <c r="F2100" s="18" t="str">
        <f>LOOKUP(E2100,K!$A$1:$B$19)</f>
        <v>Mäksa vald</v>
      </c>
      <c r="G2100" s="16" t="str">
        <f t="shared" si="142"/>
        <v>MV-970</v>
      </c>
      <c r="H2100" s="12" t="s">
        <v>32</v>
      </c>
      <c r="I2100" s="14">
        <v>970</v>
      </c>
      <c r="J2100" s="1" t="s">
        <v>625</v>
      </c>
      <c r="K2100" s="1"/>
      <c r="L2100" s="91" t="str">
        <f t="shared" si="143"/>
        <v>08</v>
      </c>
    </row>
    <row r="2101" spans="1:16" customFormat="1" ht="25.5" customHeight="1" x14ac:dyDescent="0.2">
      <c r="A2101" s="24" t="str">
        <f t="shared" si="141"/>
        <v>01-</v>
      </c>
      <c r="C2101" s="14">
        <v>6</v>
      </c>
      <c r="D2101" s="71" t="str">
        <f>IF(C2101=1,K!$D$1,IF(C2101=2,K!$D$2,IF(C2101=3,K!$D$3,IF(C2101=4,K!$D$4,IF(C2101=5,K!$D$5,IF(C2101=6,K!$D$6,IF(C2101=7,K!$D$7,IF(C2101=8,K!$D$8))))))))</f>
        <v>Kultuurtehnikaprojektid</v>
      </c>
      <c r="E2101" s="12" t="s">
        <v>291</v>
      </c>
      <c r="F2101" s="18" t="str">
        <f>LOOKUP(E2101,K!$A$1:$B$19)</f>
        <v>Alatskivi vald</v>
      </c>
      <c r="G2101" s="16" t="str">
        <f t="shared" si="142"/>
        <v>MV-1032</v>
      </c>
      <c r="H2101" s="12" t="s">
        <v>32</v>
      </c>
      <c r="I2101" s="14">
        <v>1032</v>
      </c>
      <c r="J2101" s="1" t="s">
        <v>626</v>
      </c>
      <c r="K2101" s="1"/>
      <c r="L2101" s="91" t="str">
        <f t="shared" si="143"/>
        <v>01</v>
      </c>
      <c r="P2101" t="s">
        <v>3169</v>
      </c>
    </row>
    <row r="2102" spans="1:16" customFormat="1" ht="25.5" customHeight="1" x14ac:dyDescent="0.2">
      <c r="A2102" s="24" t="str">
        <f t="shared" si="141"/>
        <v>01-</v>
      </c>
      <c r="C2102" s="14">
        <v>6</v>
      </c>
      <c r="D2102" s="71" t="str">
        <f>IF(C2102=1,K!$D$1,IF(C2102=2,K!$D$2,IF(C2102=3,K!$D$3,IF(C2102=4,K!$D$4,IF(C2102=5,K!$D$5,IF(C2102=6,K!$D$6,IF(C2102=7,K!$D$7,IF(C2102=8,K!$D$8))))))))</f>
        <v>Kultuurtehnikaprojektid</v>
      </c>
      <c r="E2102" s="12" t="s">
        <v>291</v>
      </c>
      <c r="F2102" s="18" t="str">
        <f>LOOKUP(E2102,K!$A$1:$B$19)</f>
        <v>Alatskivi vald</v>
      </c>
      <c r="G2102" s="16" t="str">
        <f t="shared" si="142"/>
        <v>MV-1033</v>
      </c>
      <c r="H2102" s="12" t="s">
        <v>32</v>
      </c>
      <c r="I2102" s="14">
        <v>1033</v>
      </c>
      <c r="J2102" s="1" t="s">
        <v>627</v>
      </c>
      <c r="K2102" s="1"/>
      <c r="L2102" s="91" t="str">
        <f t="shared" si="143"/>
        <v>01</v>
      </c>
      <c r="P2102" t="s">
        <v>3173</v>
      </c>
    </row>
    <row r="2103" spans="1:16" customFormat="1" ht="25.5" customHeight="1" x14ac:dyDescent="0.2">
      <c r="A2103" s="24" t="str">
        <f t="shared" si="141"/>
        <v>04-</v>
      </c>
      <c r="C2103" s="14">
        <v>6</v>
      </c>
      <c r="D2103" s="71" t="str">
        <f>IF(C2103=1,K!$D$1,IF(C2103=2,K!$D$2,IF(C2103=3,K!$D$3,IF(C2103=4,K!$D$4,IF(C2103=5,K!$D$5,IF(C2103=6,K!$D$6,IF(C2103=7,K!$D$7,IF(C2103=8,K!$D$8))))))))</f>
        <v>Kultuurtehnikaprojektid</v>
      </c>
      <c r="E2103" s="12" t="s">
        <v>318</v>
      </c>
      <c r="F2103" s="18" t="str">
        <f>LOOKUP(E2103,K!$A$1:$B$19)</f>
        <v>Konguta vald</v>
      </c>
      <c r="G2103" s="16" t="str">
        <f t="shared" si="142"/>
        <v>MV-1040</v>
      </c>
      <c r="H2103" s="12" t="s">
        <v>32</v>
      </c>
      <c r="I2103" s="14">
        <v>1040</v>
      </c>
      <c r="J2103" s="1" t="s">
        <v>628</v>
      </c>
      <c r="K2103" s="1"/>
      <c r="L2103" s="91" t="str">
        <f t="shared" si="143"/>
        <v>04</v>
      </c>
      <c r="P2103" t="s">
        <v>3173</v>
      </c>
    </row>
    <row r="2104" spans="1:16" customFormat="1" ht="25.5" customHeight="1" x14ac:dyDescent="0.2">
      <c r="A2104" s="24" t="str">
        <f t="shared" si="141"/>
        <v>04-</v>
      </c>
      <c r="C2104" s="14">
        <v>5</v>
      </c>
      <c r="D2104" s="71" t="str">
        <f>IF(C2104=1,K!$D$1,IF(C2104=2,K!$D$2,IF(C2104=3,K!$D$3,IF(C2104=4,K!$D$4,IF(C2104=5,K!$D$5,IF(C2104=6,K!$D$6,IF(C2104=7,K!$D$7,IF(C2104=8,K!$D$8))))))))</f>
        <v>Muud maap.ehit.projektid</v>
      </c>
      <c r="E2104" s="12" t="s">
        <v>318</v>
      </c>
      <c r="F2104" s="18" t="str">
        <f>LOOKUP(E2104,K!$A$1:$B$19)</f>
        <v>Konguta vald</v>
      </c>
      <c r="G2104" s="16" t="str">
        <f t="shared" si="142"/>
        <v>MV-1046</v>
      </c>
      <c r="H2104" s="12" t="s">
        <v>32</v>
      </c>
      <c r="I2104" s="14">
        <v>1046</v>
      </c>
      <c r="J2104" s="1" t="s">
        <v>629</v>
      </c>
      <c r="K2104" s="1"/>
      <c r="L2104" s="91" t="str">
        <f t="shared" si="143"/>
        <v>04</v>
      </c>
    </row>
    <row r="2105" spans="1:16" customFormat="1" ht="12.75" customHeight="1" x14ac:dyDescent="0.2">
      <c r="A2105" s="24" t="str">
        <f t="shared" si="141"/>
        <v>08-</v>
      </c>
      <c r="C2105" s="14">
        <v>3</v>
      </c>
      <c r="D2105" s="71" t="str">
        <f>IF(C2105=1,K!$D$1,IF(C2105=2,K!$D$2,IF(C2105=3,K!$D$3,IF(C2105=4,K!$D$4,IF(C2105=5,K!$D$5,IF(C2105=6,K!$D$6,IF(C2105=7,K!$D$7,IF(C2105=8,K!$D$8))))))))</f>
        <v>Vihmutus</v>
      </c>
      <c r="E2105" s="12" t="s">
        <v>322</v>
      </c>
      <c r="F2105" s="18" t="str">
        <f>LOOKUP(E2105,K!$A$1:$B$19)</f>
        <v>Mäksa vald</v>
      </c>
      <c r="G2105" s="16" t="str">
        <f t="shared" si="142"/>
        <v>MV-1037</v>
      </c>
      <c r="H2105" s="12" t="s">
        <v>32</v>
      </c>
      <c r="I2105" s="14">
        <v>1037</v>
      </c>
      <c r="J2105" s="1" t="s">
        <v>1513</v>
      </c>
      <c r="K2105" s="1"/>
      <c r="L2105" s="91" t="str">
        <f t="shared" si="143"/>
        <v>08</v>
      </c>
      <c r="P2105" t="s">
        <v>3177</v>
      </c>
    </row>
    <row r="2106" spans="1:16" customFormat="1" ht="25.5" customHeight="1" x14ac:dyDescent="0.2">
      <c r="A2106" s="24" t="str">
        <f t="shared" si="141"/>
        <v>04-</v>
      </c>
      <c r="C2106" s="14">
        <v>6</v>
      </c>
      <c r="D2106" s="71" t="str">
        <f>IF(C2106=1,K!$D$1,IF(C2106=2,K!$D$2,IF(C2106=3,K!$D$3,IF(C2106=4,K!$D$4,IF(C2106=5,K!$D$5,IF(C2106=6,K!$D$6,IF(C2106=7,K!$D$7,IF(C2106=8,K!$D$8))))))))</f>
        <v>Kultuurtehnikaprojektid</v>
      </c>
      <c r="E2106" s="12" t="s">
        <v>318</v>
      </c>
      <c r="F2106" s="18" t="str">
        <f>LOOKUP(E2106,K!$A$1:$B$19)</f>
        <v>Konguta vald</v>
      </c>
      <c r="G2106" s="16" t="str">
        <f t="shared" si="142"/>
        <v>MV-1092</v>
      </c>
      <c r="H2106" s="12" t="s">
        <v>32</v>
      </c>
      <c r="I2106" s="14">
        <v>1092</v>
      </c>
      <c r="J2106" s="1" t="s">
        <v>614</v>
      </c>
      <c r="K2106" s="1"/>
      <c r="L2106" s="91" t="str">
        <f t="shared" si="143"/>
        <v>04</v>
      </c>
    </row>
    <row r="2107" spans="1:16" customFormat="1" ht="12.75" customHeight="1" x14ac:dyDescent="0.2">
      <c r="A2107" s="24" t="str">
        <f t="shared" si="141"/>
        <v>02-</v>
      </c>
      <c r="C2107" s="14">
        <v>6</v>
      </c>
      <c r="D2107" s="71" t="str">
        <f>IF(C2107=1,K!$D$1,IF(C2107=2,K!$D$2,IF(C2107=3,K!$D$3,IF(C2107=4,K!$D$4,IF(C2107=5,K!$D$5,IF(C2107=6,K!$D$6,IF(C2107=7,K!$D$7,IF(C2107=8,K!$D$8))))))))</f>
        <v>Kultuurtehnikaprojektid</v>
      </c>
      <c r="E2107" s="12" t="s">
        <v>294</v>
      </c>
      <c r="F2107" s="18" t="str">
        <f>LOOKUP(E2107,K!$A$1:$B$19)</f>
        <v>Haaslava vald</v>
      </c>
      <c r="G2107" s="16" t="str">
        <f t="shared" si="142"/>
        <v>MV-1056</v>
      </c>
      <c r="H2107" s="12" t="s">
        <v>32</v>
      </c>
      <c r="I2107" s="14">
        <v>1056</v>
      </c>
      <c r="J2107" s="1" t="s">
        <v>1515</v>
      </c>
      <c r="K2107" s="1"/>
      <c r="L2107" s="91" t="str">
        <f t="shared" si="143"/>
        <v>02</v>
      </c>
      <c r="P2107">
        <v>77297</v>
      </c>
    </row>
    <row r="2108" spans="1:16" customFormat="1" ht="25.5" customHeight="1" x14ac:dyDescent="0.2">
      <c r="A2108" s="24" t="str">
        <f t="shared" si="141"/>
        <v>17-</v>
      </c>
      <c r="C2108" s="14">
        <v>6</v>
      </c>
      <c r="D2108" s="71" t="str">
        <f>IF(C2108=1,K!$D$1,IF(C2108=2,K!$D$2,IF(C2108=3,K!$D$3,IF(C2108=4,K!$D$4,IF(C2108=5,K!$D$5,IF(C2108=6,K!$D$6,IF(C2108=7,K!$D$7,IF(C2108=8,K!$D$8))))))))</f>
        <v>Kultuurtehnikaprojektid</v>
      </c>
      <c r="E2108" s="12" t="s">
        <v>331</v>
      </c>
      <c r="F2108" s="18" t="str">
        <f>LOOKUP(E2108,K!$A$1:$B$19)</f>
        <v xml:space="preserve">Vara vald </v>
      </c>
      <c r="G2108" s="16" t="str">
        <f t="shared" si="142"/>
        <v>MV-1055</v>
      </c>
      <c r="H2108" s="12" t="s">
        <v>32</v>
      </c>
      <c r="I2108" s="14">
        <v>1055</v>
      </c>
      <c r="J2108" s="1" t="s">
        <v>1516</v>
      </c>
      <c r="K2108" s="1"/>
      <c r="L2108" s="91" t="str">
        <f t="shared" si="143"/>
        <v>17</v>
      </c>
      <c r="P2108">
        <v>875095</v>
      </c>
    </row>
    <row r="2109" spans="1:16" customFormat="1" ht="25.5" customHeight="1" x14ac:dyDescent="0.2">
      <c r="A2109" s="24" t="str">
        <f t="shared" si="141"/>
        <v>17-</v>
      </c>
      <c r="C2109" s="14">
        <v>6</v>
      </c>
      <c r="D2109" s="71" t="str">
        <f>IF(C2109=1,K!$D$1,IF(C2109=2,K!$D$2,IF(C2109=3,K!$D$3,IF(C2109=4,K!$D$4,IF(C2109=5,K!$D$5,IF(C2109=6,K!$D$6,IF(C2109=7,K!$D$7,IF(C2109=8,K!$D$8))))))))</f>
        <v>Kultuurtehnikaprojektid</v>
      </c>
      <c r="E2109" s="12" t="s">
        <v>331</v>
      </c>
      <c r="F2109" s="18" t="str">
        <f>LOOKUP(E2109,K!$A$1:$B$19)</f>
        <v xml:space="preserve">Vara vald </v>
      </c>
      <c r="G2109" s="16" t="str">
        <f t="shared" si="142"/>
        <v>MV-1054</v>
      </c>
      <c r="H2109" s="12" t="s">
        <v>32</v>
      </c>
      <c r="I2109" s="14">
        <v>1054</v>
      </c>
      <c r="J2109" s="1" t="s">
        <v>1517</v>
      </c>
      <c r="K2109" s="1"/>
      <c r="L2109" s="91" t="str">
        <f t="shared" si="143"/>
        <v>17</v>
      </c>
      <c r="P2109">
        <v>875095</v>
      </c>
    </row>
    <row r="2110" spans="1:16" customFormat="1" ht="25.5" customHeight="1" x14ac:dyDescent="0.2">
      <c r="A2110" s="24" t="str">
        <f t="shared" si="141"/>
        <v>01-</v>
      </c>
      <c r="C2110" s="14">
        <v>6</v>
      </c>
      <c r="D2110" s="71" t="str">
        <f>IF(C2110=1,K!$D$1,IF(C2110=2,K!$D$2,IF(C2110=3,K!$D$3,IF(C2110=4,K!$D$4,IF(C2110=5,K!$D$5,IF(C2110=6,K!$D$6,IF(C2110=7,K!$D$7,IF(C2110=8,K!$D$8))))))))</f>
        <v>Kultuurtehnikaprojektid</v>
      </c>
      <c r="E2110" s="12" t="s">
        <v>291</v>
      </c>
      <c r="F2110" s="18" t="str">
        <f>LOOKUP(E2110,K!$A$1:$B$19)</f>
        <v>Alatskivi vald</v>
      </c>
      <c r="G2110" s="16" t="str">
        <f t="shared" si="142"/>
        <v>MV-1158</v>
      </c>
      <c r="H2110" s="12" t="s">
        <v>32</v>
      </c>
      <c r="I2110" s="14">
        <v>1158</v>
      </c>
      <c r="J2110" s="1" t="s">
        <v>1518</v>
      </c>
      <c r="K2110" s="1"/>
      <c r="L2110" s="91" t="str">
        <f t="shared" si="143"/>
        <v>01</v>
      </c>
      <c r="P2110">
        <v>877967</v>
      </c>
    </row>
    <row r="2111" spans="1:16" customFormat="1" ht="12.75" customHeight="1" x14ac:dyDescent="0.2">
      <c r="A2111" s="24" t="str">
        <f t="shared" si="141"/>
        <v>01-</v>
      </c>
      <c r="C2111" s="14">
        <v>6</v>
      </c>
      <c r="D2111" s="71" t="str">
        <f>IF(C2111=1,K!$D$1,IF(C2111=2,K!$D$2,IF(C2111=3,K!$D$3,IF(C2111=4,K!$D$4,IF(C2111=5,K!$D$5,IF(C2111=6,K!$D$6,IF(C2111=7,K!$D$7,IF(C2111=8,K!$D$8))))))))</f>
        <v>Kultuurtehnikaprojektid</v>
      </c>
      <c r="E2111" s="12" t="s">
        <v>291</v>
      </c>
      <c r="F2111" s="18" t="str">
        <f>LOOKUP(E2111,K!$A$1:$B$19)</f>
        <v>Alatskivi vald</v>
      </c>
      <c r="G2111" s="16" t="str">
        <f t="shared" si="142"/>
        <v>MV-1159</v>
      </c>
      <c r="H2111" s="12" t="s">
        <v>32</v>
      </c>
      <c r="I2111" s="14">
        <v>1159</v>
      </c>
      <c r="J2111" s="1" t="s">
        <v>1519</v>
      </c>
      <c r="K2111" s="1"/>
      <c r="L2111" s="91" t="str">
        <f t="shared" si="143"/>
        <v>01</v>
      </c>
      <c r="P2111" s="30" t="s">
        <v>3216</v>
      </c>
    </row>
    <row r="2112" spans="1:16" customFormat="1" ht="25.5" customHeight="1" x14ac:dyDescent="0.2">
      <c r="A2112" s="24" t="str">
        <f t="shared" si="141"/>
        <v>17-</v>
      </c>
      <c r="C2112" s="14">
        <v>6</v>
      </c>
      <c r="D2112" s="71" t="str">
        <f>IF(C2112=1,K!$D$1,IF(C2112=2,K!$D$2,IF(C2112=3,K!$D$3,IF(C2112=4,K!$D$4,IF(C2112=5,K!$D$5,IF(C2112=6,K!$D$6,IF(C2112=7,K!$D$7,IF(C2112=8,K!$D$8))))))))</f>
        <v>Kultuurtehnikaprojektid</v>
      </c>
      <c r="E2112" s="12" t="s">
        <v>331</v>
      </c>
      <c r="F2112" s="18" t="str">
        <f>LOOKUP(E2112,K!$A$1:$B$19)</f>
        <v xml:space="preserve">Vara vald </v>
      </c>
      <c r="G2112" s="16" t="str">
        <f t="shared" si="142"/>
        <v>MV-1160</v>
      </c>
      <c r="H2112" s="12" t="s">
        <v>32</v>
      </c>
      <c r="I2112" s="14">
        <v>1160</v>
      </c>
      <c r="J2112" s="1" t="s">
        <v>1520</v>
      </c>
      <c r="K2112" s="1"/>
      <c r="L2112" s="91" t="str">
        <f t="shared" si="143"/>
        <v>17</v>
      </c>
      <c r="P2112" s="30" t="s">
        <v>3216</v>
      </c>
    </row>
    <row r="2113" spans="1:16" customFormat="1" ht="25.5" customHeight="1" x14ac:dyDescent="0.2">
      <c r="A2113" s="24" t="str">
        <f t="shared" si="141"/>
        <v>03-</v>
      </c>
      <c r="C2113" s="14">
        <v>6</v>
      </c>
      <c r="D2113" s="71" t="str">
        <f>IF(C2113=1,K!$D$1,IF(C2113=2,K!$D$2,IF(C2113=3,K!$D$3,IF(C2113=4,K!$D$4,IF(C2113=5,K!$D$5,IF(C2113=6,K!$D$6,IF(C2113=7,K!$D$7,IF(C2113=8,K!$D$8))))))))</f>
        <v>Kultuurtehnikaprojektid</v>
      </c>
      <c r="E2113" s="12" t="s">
        <v>317</v>
      </c>
      <c r="F2113" s="18" t="str">
        <f>LOOKUP(E2113,K!$A$1:$B$19)</f>
        <v>Kambja vald</v>
      </c>
      <c r="G2113" s="16" t="str">
        <f t="shared" si="142"/>
        <v>MV-1161</v>
      </c>
      <c r="H2113" s="12" t="s">
        <v>32</v>
      </c>
      <c r="I2113" s="14">
        <v>1161</v>
      </c>
      <c r="J2113" s="42" t="s">
        <v>630</v>
      </c>
      <c r="K2113" s="1"/>
      <c r="L2113" s="91" t="str">
        <f t="shared" si="143"/>
        <v>03</v>
      </c>
    </row>
    <row r="2114" spans="1:16" customFormat="1" ht="12.75" customHeight="1" x14ac:dyDescent="0.2">
      <c r="A2114" s="24" t="str">
        <f t="shared" si="141"/>
        <v>02-</v>
      </c>
      <c r="C2114" s="14">
        <v>6</v>
      </c>
      <c r="D2114" s="71" t="str">
        <f>IF(C2114=1,K!$D$1,IF(C2114=2,K!$D$2,IF(C2114=3,K!$D$3,IF(C2114=4,K!$D$4,IF(C2114=5,K!$D$5,IF(C2114=6,K!$D$6,IF(C2114=7,K!$D$7,IF(C2114=8,K!$D$8))))))))</f>
        <v>Kultuurtehnikaprojektid</v>
      </c>
      <c r="E2114" s="12" t="s">
        <v>294</v>
      </c>
      <c r="F2114" s="18" t="str">
        <f>LOOKUP(E2114,K!$A$1:$B$19)</f>
        <v>Haaslava vald</v>
      </c>
      <c r="G2114" s="16" t="str">
        <f t="shared" si="142"/>
        <v>MV-1161</v>
      </c>
      <c r="H2114" s="12" t="s">
        <v>32</v>
      </c>
      <c r="I2114" s="14">
        <v>1161</v>
      </c>
      <c r="J2114" s="1" t="s">
        <v>631</v>
      </c>
      <c r="K2114" s="1"/>
      <c r="L2114" s="91" t="str">
        <f t="shared" si="143"/>
        <v>02</v>
      </c>
      <c r="P2114">
        <v>84861</v>
      </c>
    </row>
    <row r="2115" spans="1:16" customFormat="1" ht="12.75" customHeight="1" x14ac:dyDescent="0.2">
      <c r="A2115" s="24" t="str">
        <f t="shared" si="141"/>
        <v>04-</v>
      </c>
      <c r="C2115" s="14">
        <v>6</v>
      </c>
      <c r="D2115" s="71" t="str">
        <f>IF(C2115=1,K!$D$1,IF(C2115=2,K!$D$2,IF(C2115=3,K!$D$3,IF(C2115=4,K!$D$4,IF(C2115=5,K!$D$5,IF(C2115=6,K!$D$6,IF(C2115=7,K!$D$7,IF(C2115=8,K!$D$8))))))))</f>
        <v>Kultuurtehnikaprojektid</v>
      </c>
      <c r="E2115" s="12" t="s">
        <v>318</v>
      </c>
      <c r="F2115" s="18" t="str">
        <f>LOOKUP(E2115,K!$A$1:$B$19)</f>
        <v>Konguta vald</v>
      </c>
      <c r="G2115" s="16" t="str">
        <f t="shared" si="142"/>
        <v>MV-1193</v>
      </c>
      <c r="H2115" s="12" t="s">
        <v>32</v>
      </c>
      <c r="I2115" s="14">
        <v>1193</v>
      </c>
      <c r="J2115" s="1" t="s">
        <v>632</v>
      </c>
      <c r="K2115" s="1"/>
      <c r="L2115" s="91" t="str">
        <f t="shared" si="143"/>
        <v>04</v>
      </c>
      <c r="P2115">
        <v>68285</v>
      </c>
    </row>
    <row r="2116" spans="1:16" customFormat="1" ht="38.25" customHeight="1" x14ac:dyDescent="0.2">
      <c r="A2116" s="24" t="str">
        <f t="shared" si="141"/>
        <v>08-</v>
      </c>
      <c r="C2116" s="14">
        <v>6</v>
      </c>
      <c r="D2116" s="71" t="str">
        <f>IF(C2116=1,K!$D$1,IF(C2116=2,K!$D$2,IF(C2116=3,K!$D$3,IF(C2116=4,K!$D$4,IF(C2116=5,K!$D$5,IF(C2116=6,K!$D$6,IF(C2116=7,K!$D$7,IF(C2116=8,K!$D$8))))))))</f>
        <v>Kultuurtehnikaprojektid</v>
      </c>
      <c r="E2116" s="12" t="s">
        <v>322</v>
      </c>
      <c r="F2116" s="18" t="str">
        <f>LOOKUP(E2116,K!$A$1:$B$19)</f>
        <v>Mäksa vald</v>
      </c>
      <c r="G2116" s="16" t="str">
        <f t="shared" si="142"/>
        <v>MV-1179</v>
      </c>
      <c r="H2116" s="12" t="s">
        <v>32</v>
      </c>
      <c r="I2116" s="14">
        <v>1179</v>
      </c>
      <c r="J2116" s="1" t="s">
        <v>633</v>
      </c>
      <c r="K2116" s="1"/>
      <c r="L2116" s="91" t="str">
        <f t="shared" si="143"/>
        <v>08</v>
      </c>
      <c r="P2116">
        <v>71262</v>
      </c>
    </row>
    <row r="2117" spans="1:16" customFormat="1" ht="25.5" customHeight="1" x14ac:dyDescent="0.2">
      <c r="A2117" s="24" t="str">
        <f t="shared" si="141"/>
        <v>16-21</v>
      </c>
      <c r="B2117">
        <v>21</v>
      </c>
      <c r="C2117" s="14">
        <v>7</v>
      </c>
      <c r="D2117" s="71" t="str">
        <f>IF(C2117=1,K!$D$1,IF(C2117=2,K!$D$2,IF(C2117=3,K!$D$3,IF(C2117=4,K!$D$4,IF(C2117=5,K!$D$5,IF(C2117=6,K!$D$6,IF(C2117=7,K!$D$7,IF(C2117=8,K!$D$8))))))))</f>
        <v>Ehitusgeoloogia aruanne</v>
      </c>
      <c r="E2117" s="175" t="s">
        <v>330</v>
      </c>
      <c r="F2117" s="18" t="str">
        <f>LOOKUP(E2117,K!$A$1:$B$19)</f>
        <v>Tähtvere vald</v>
      </c>
      <c r="G2117" s="16" t="str">
        <f t="shared" si="142"/>
        <v>PP-1175</v>
      </c>
      <c r="H2117" s="175" t="s">
        <v>11</v>
      </c>
      <c r="I2117" s="14">
        <v>1175</v>
      </c>
      <c r="J2117" s="160" t="s">
        <v>7395</v>
      </c>
      <c r="K2117" s="160" t="s">
        <v>7393</v>
      </c>
      <c r="L2117" s="91" t="str">
        <f t="shared" si="143"/>
        <v>16</v>
      </c>
      <c r="M2117">
        <v>1976</v>
      </c>
      <c r="N2117">
        <v>6</v>
      </c>
      <c r="P2117" s="148" t="s">
        <v>7396</v>
      </c>
    </row>
    <row r="2118" spans="1:16" customFormat="1" ht="25.5" customHeight="1" x14ac:dyDescent="0.2">
      <c r="A2118" s="24" t="str">
        <f t="shared" si="141"/>
        <v>08-</v>
      </c>
      <c r="C2118" s="14">
        <v>6</v>
      </c>
      <c r="D2118" s="71" t="str">
        <f>IF(C2118=1,K!$D$1,IF(C2118=2,K!$D$2,IF(C2118=3,K!$D$3,IF(C2118=4,K!$D$4,IF(C2118=5,K!$D$5,IF(C2118=6,K!$D$6,IF(C2118=7,K!$D$7,IF(C2118=8,K!$D$8))))))))</f>
        <v>Kultuurtehnikaprojektid</v>
      </c>
      <c r="E2118" s="12" t="s">
        <v>322</v>
      </c>
      <c r="F2118" s="18" t="str">
        <f>LOOKUP(E2118,K!$A$1:$B$19)</f>
        <v>Mäksa vald</v>
      </c>
      <c r="G2118" s="16" t="str">
        <f t="shared" si="142"/>
        <v>MV-1170</v>
      </c>
      <c r="H2118" s="12" t="s">
        <v>32</v>
      </c>
      <c r="I2118" s="14">
        <v>1170</v>
      </c>
      <c r="J2118" s="1" t="s">
        <v>634</v>
      </c>
      <c r="K2118" s="1"/>
      <c r="L2118" s="91" t="str">
        <f t="shared" si="143"/>
        <v>08</v>
      </c>
      <c r="P2118">
        <v>68285</v>
      </c>
    </row>
    <row r="2119" spans="1:16" customFormat="1" ht="25.5" customHeight="1" x14ac:dyDescent="0.2">
      <c r="A2119" s="24" t="str">
        <f t="shared" si="141"/>
        <v>03-</v>
      </c>
      <c r="C2119" s="14">
        <v>6</v>
      </c>
      <c r="D2119" s="71" t="str">
        <f>IF(C2119=1,K!$D$1,IF(C2119=2,K!$D$2,IF(C2119=3,K!$D$3,IF(C2119=4,K!$D$4,IF(C2119=5,K!$D$5,IF(C2119=6,K!$D$6,IF(C2119=7,K!$D$7,IF(C2119=8,K!$D$8))))))))</f>
        <v>Kultuurtehnikaprojektid</v>
      </c>
      <c r="E2119" s="12" t="s">
        <v>317</v>
      </c>
      <c r="F2119" s="18" t="str">
        <f>LOOKUP(E2119,K!$A$1:$B$19)</f>
        <v>Kambja vald</v>
      </c>
      <c r="G2119" s="16" t="str">
        <f t="shared" si="142"/>
        <v>MV-1241</v>
      </c>
      <c r="H2119" s="12" t="s">
        <v>32</v>
      </c>
      <c r="I2119" s="14">
        <v>1241</v>
      </c>
      <c r="J2119" s="1" t="s">
        <v>635</v>
      </c>
      <c r="K2119" s="1"/>
      <c r="L2119" s="91" t="str">
        <f t="shared" si="143"/>
        <v>03</v>
      </c>
      <c r="P2119">
        <v>68285</v>
      </c>
    </row>
    <row r="2120" spans="1:16" customFormat="1" ht="25.5" customHeight="1" x14ac:dyDescent="0.2">
      <c r="A2120" s="24" t="str">
        <f t="shared" si="141"/>
        <v>02-</v>
      </c>
      <c r="C2120" s="14">
        <v>6</v>
      </c>
      <c r="D2120" s="71" t="str">
        <f>IF(C2120=1,K!$D$1,IF(C2120=2,K!$D$2,IF(C2120=3,K!$D$3,IF(C2120=4,K!$D$4,IF(C2120=5,K!$D$5,IF(C2120=6,K!$D$6,IF(C2120=7,K!$D$7,IF(C2120=8,K!$D$8))))))))</f>
        <v>Kultuurtehnikaprojektid</v>
      </c>
      <c r="E2120" s="12" t="s">
        <v>294</v>
      </c>
      <c r="F2120" s="18" t="str">
        <f>LOOKUP(E2120,K!$A$1:$B$19)</f>
        <v>Haaslava vald</v>
      </c>
      <c r="G2120" s="16" t="str">
        <f t="shared" si="142"/>
        <v>MV-1242</v>
      </c>
      <c r="H2120" s="12" t="s">
        <v>32</v>
      </c>
      <c r="I2120" s="14">
        <v>1242</v>
      </c>
      <c r="J2120" s="1" t="s">
        <v>636</v>
      </c>
      <c r="K2120" s="1"/>
      <c r="L2120" s="91" t="str">
        <f t="shared" si="143"/>
        <v>02</v>
      </c>
      <c r="P2120">
        <v>1235781</v>
      </c>
    </row>
    <row r="2121" spans="1:16" customFormat="1" ht="12.75" customHeight="1" x14ac:dyDescent="0.2">
      <c r="A2121" s="24" t="str">
        <f t="shared" si="141"/>
        <v>03-</v>
      </c>
      <c r="C2121" s="14">
        <v>6</v>
      </c>
      <c r="D2121" s="71" t="str">
        <f>IF(C2121=1,K!$D$1,IF(C2121=2,K!$D$2,IF(C2121=3,K!$D$3,IF(C2121=4,K!$D$4,IF(C2121=5,K!$D$5,IF(C2121=6,K!$D$6,IF(C2121=7,K!$D$7,IF(C2121=8,K!$D$8))))))))</f>
        <v>Kultuurtehnikaprojektid</v>
      </c>
      <c r="E2121" s="12" t="s">
        <v>317</v>
      </c>
      <c r="F2121" s="18" t="str">
        <f>LOOKUP(E2121,K!$A$1:$B$19)</f>
        <v>Kambja vald</v>
      </c>
      <c r="G2121" s="16" t="str">
        <f t="shared" si="142"/>
        <v>MV-1295</v>
      </c>
      <c r="H2121" s="12" t="s">
        <v>32</v>
      </c>
      <c r="I2121" s="14">
        <v>1295</v>
      </c>
      <c r="J2121" s="1" t="s">
        <v>638</v>
      </c>
      <c r="K2121" s="1"/>
      <c r="L2121" s="91" t="str">
        <f t="shared" si="143"/>
        <v>03</v>
      </c>
      <c r="P2121" t="s">
        <v>3253</v>
      </c>
    </row>
    <row r="2122" spans="1:16" customFormat="1" ht="25.5" customHeight="1" x14ac:dyDescent="0.2">
      <c r="A2122" s="24" t="str">
        <f t="shared" si="141"/>
        <v>08-</v>
      </c>
      <c r="C2122" s="14">
        <v>6</v>
      </c>
      <c r="D2122" s="71" t="str">
        <f>IF(C2122=1,K!$D$1,IF(C2122=2,K!$D$2,IF(C2122=3,K!$D$3,IF(C2122=4,K!$D$4,IF(C2122=5,K!$D$5,IF(C2122=6,K!$D$6,IF(C2122=7,K!$D$7,IF(C2122=8,K!$D$8))))))))</f>
        <v>Kultuurtehnikaprojektid</v>
      </c>
      <c r="E2122" s="12" t="s">
        <v>322</v>
      </c>
      <c r="F2122" s="18" t="str">
        <f>LOOKUP(E2122,K!$A$1:$B$19)</f>
        <v>Mäksa vald</v>
      </c>
      <c r="G2122" s="16" t="str">
        <f t="shared" si="142"/>
        <v>MV-1305</v>
      </c>
      <c r="H2122" s="12" t="s">
        <v>32</v>
      </c>
      <c r="I2122" s="14">
        <v>1305</v>
      </c>
      <c r="J2122" s="1" t="s">
        <v>639</v>
      </c>
      <c r="K2122" s="1"/>
      <c r="L2122" s="91" t="str">
        <f t="shared" si="143"/>
        <v>08</v>
      </c>
      <c r="P2122">
        <v>74359</v>
      </c>
    </row>
    <row r="2123" spans="1:16" customFormat="1" ht="25.5" customHeight="1" x14ac:dyDescent="0.2">
      <c r="A2123" s="24" t="str">
        <f t="shared" si="141"/>
        <v>03-</v>
      </c>
      <c r="C2123" s="14">
        <v>6</v>
      </c>
      <c r="D2123" s="71" t="str">
        <f>IF(C2123=1,K!$D$1,IF(C2123=2,K!$D$2,IF(C2123=3,K!$D$3,IF(C2123=4,K!$D$4,IF(C2123=5,K!$D$5,IF(C2123=6,K!$D$6,IF(C2123=7,K!$D$7,IF(C2123=8,K!$D$8))))))))</f>
        <v>Kultuurtehnikaprojektid</v>
      </c>
      <c r="E2123" s="12" t="s">
        <v>317</v>
      </c>
      <c r="F2123" s="18" t="str">
        <f>LOOKUP(E2123,K!$A$1:$B$19)</f>
        <v>Kambja vald</v>
      </c>
      <c r="G2123" s="16" t="str">
        <f t="shared" si="142"/>
        <v>MV-1330</v>
      </c>
      <c r="H2123" s="12" t="s">
        <v>32</v>
      </c>
      <c r="I2123" s="14">
        <v>1330</v>
      </c>
      <c r="J2123" s="1" t="s">
        <v>640</v>
      </c>
      <c r="K2123" s="1"/>
      <c r="L2123" s="91" t="str">
        <f t="shared" si="143"/>
        <v>03</v>
      </c>
      <c r="P2123" t="s">
        <v>3256</v>
      </c>
    </row>
    <row r="2124" spans="1:16" customFormat="1" ht="25.5" customHeight="1" x14ac:dyDescent="0.2">
      <c r="A2124" s="24" t="str">
        <f t="shared" si="141"/>
        <v>03-</v>
      </c>
      <c r="C2124" s="14">
        <v>6</v>
      </c>
      <c r="D2124" s="71" t="str">
        <f>IF(C2124=1,K!$D$1,IF(C2124=2,K!$D$2,IF(C2124=3,K!$D$3,IF(C2124=4,K!$D$4,IF(C2124=5,K!$D$5,IF(C2124=6,K!$D$6,IF(C2124=7,K!$D$7,IF(C2124=8,K!$D$8))))))))</f>
        <v>Kultuurtehnikaprojektid</v>
      </c>
      <c r="E2124" s="12" t="s">
        <v>317</v>
      </c>
      <c r="F2124" s="18" t="str">
        <f>LOOKUP(E2124,K!$A$1:$B$19)</f>
        <v>Kambja vald</v>
      </c>
      <c r="G2124" s="16" t="str">
        <f t="shared" si="142"/>
        <v>MV-1331</v>
      </c>
      <c r="H2124" s="12" t="s">
        <v>32</v>
      </c>
      <c r="I2124" s="14">
        <v>1331</v>
      </c>
      <c r="J2124" s="46" t="s">
        <v>641</v>
      </c>
      <c r="K2124" s="1" t="s">
        <v>1812</v>
      </c>
      <c r="L2124" s="91" t="str">
        <f t="shared" si="143"/>
        <v>03</v>
      </c>
      <c r="P2124">
        <v>68285</v>
      </c>
    </row>
    <row r="2125" spans="1:16" customFormat="1" ht="25.5" customHeight="1" x14ac:dyDescent="0.2">
      <c r="A2125" s="24" t="str">
        <f t="shared" si="141"/>
        <v>02-</v>
      </c>
      <c r="C2125" s="14">
        <v>6</v>
      </c>
      <c r="D2125" s="71" t="str">
        <f>IF(C2125=1,K!$D$1,IF(C2125=2,K!$D$2,IF(C2125=3,K!$D$3,IF(C2125=4,K!$D$4,IF(C2125=5,K!$D$5,IF(C2125=6,K!$D$6,IF(C2125=7,K!$D$7,IF(C2125=8,K!$D$8))))))))</f>
        <v>Kultuurtehnikaprojektid</v>
      </c>
      <c r="E2125" s="12" t="s">
        <v>294</v>
      </c>
      <c r="F2125" s="18" t="str">
        <f>LOOKUP(E2125,K!$A$1:$B$19)</f>
        <v>Haaslava vald</v>
      </c>
      <c r="G2125" s="16" t="str">
        <f t="shared" si="142"/>
        <v>MV-1334</v>
      </c>
      <c r="H2125" s="12" t="s">
        <v>32</v>
      </c>
      <c r="I2125" s="14">
        <v>1334</v>
      </c>
      <c r="J2125" s="1" t="s">
        <v>642</v>
      </c>
      <c r="K2125" s="1"/>
      <c r="L2125" s="91" t="str">
        <f t="shared" si="143"/>
        <v>02</v>
      </c>
      <c r="P2125">
        <v>24781</v>
      </c>
    </row>
    <row r="2126" spans="1:16" customFormat="1" ht="25.5" customHeight="1" x14ac:dyDescent="0.2">
      <c r="A2126" s="24" t="str">
        <f t="shared" si="141"/>
        <v>04-</v>
      </c>
      <c r="C2126" s="14">
        <v>6</v>
      </c>
      <c r="D2126" s="71" t="str">
        <f>IF(C2126=1,K!$D$1,IF(C2126=2,K!$D$2,IF(C2126=3,K!$D$3,IF(C2126=4,K!$D$4,IF(C2126=5,K!$D$5,IF(C2126=6,K!$D$6,IF(C2126=7,K!$D$7,IF(C2126=8,K!$D$8))))))))</f>
        <v>Kultuurtehnikaprojektid</v>
      </c>
      <c r="E2126" s="12" t="s">
        <v>318</v>
      </c>
      <c r="F2126" s="18" t="str">
        <f>LOOKUP(E2126,K!$A$1:$B$19)</f>
        <v>Konguta vald</v>
      </c>
      <c r="G2126" s="16" t="str">
        <f t="shared" si="142"/>
        <v>MV-1337</v>
      </c>
      <c r="H2126" s="12" t="s">
        <v>32</v>
      </c>
      <c r="I2126" s="14">
        <v>1337</v>
      </c>
      <c r="J2126" s="1" t="s">
        <v>643</v>
      </c>
      <c r="K2126" s="1"/>
      <c r="L2126" s="91" t="str">
        <f t="shared" si="143"/>
        <v>04</v>
      </c>
    </row>
    <row r="2127" spans="1:16" customFormat="1" ht="25.5" customHeight="1" x14ac:dyDescent="0.2">
      <c r="A2127" s="24" t="str">
        <f t="shared" ref="A2127:A2190" si="144">CONCATENATE(E2127,"-",B2127)</f>
        <v>08-</v>
      </c>
      <c r="C2127" s="14">
        <v>6</v>
      </c>
      <c r="D2127" s="71" t="str">
        <f>IF(C2127=1,K!$D$1,IF(C2127=2,K!$D$2,IF(C2127=3,K!$D$3,IF(C2127=4,K!$D$4,IF(C2127=5,K!$D$5,IF(C2127=6,K!$D$6,IF(C2127=7,K!$D$7,IF(C2127=8,K!$D$8))))))))</f>
        <v>Kultuurtehnikaprojektid</v>
      </c>
      <c r="E2127" s="12" t="s">
        <v>322</v>
      </c>
      <c r="F2127" s="18" t="str">
        <f>LOOKUP(E2127,K!$A$1:$B$19)</f>
        <v>Mäksa vald</v>
      </c>
      <c r="G2127" s="16" t="str">
        <f t="shared" ref="G2127:G2190" si="145">CONCATENATE(H2127,"-",I2127)</f>
        <v>MV-1409</v>
      </c>
      <c r="H2127" s="12" t="s">
        <v>32</v>
      </c>
      <c r="I2127" s="14">
        <v>1409</v>
      </c>
      <c r="J2127" s="1" t="s">
        <v>645</v>
      </c>
      <c r="K2127" s="1"/>
      <c r="L2127" s="91" t="str">
        <f t="shared" si="143"/>
        <v>08</v>
      </c>
    </row>
    <row r="2128" spans="1:16" customFormat="1" ht="25.5" customHeight="1" x14ac:dyDescent="0.2">
      <c r="A2128" s="24" t="str">
        <f t="shared" si="144"/>
        <v>04-</v>
      </c>
      <c r="C2128" s="14">
        <v>6</v>
      </c>
      <c r="D2128" s="71" t="str">
        <f>IF(C2128=1,K!$D$1,IF(C2128=2,K!$D$2,IF(C2128=3,K!$D$3,IF(C2128=4,K!$D$4,IF(C2128=5,K!$D$5,IF(C2128=6,K!$D$6,IF(C2128=7,K!$D$7,IF(C2128=8,K!$D$8))))))))</f>
        <v>Kultuurtehnikaprojektid</v>
      </c>
      <c r="E2128" s="12" t="s">
        <v>318</v>
      </c>
      <c r="F2128" s="18" t="str">
        <f>LOOKUP(E2128,K!$A$1:$B$19)</f>
        <v>Konguta vald</v>
      </c>
      <c r="G2128" s="16" t="str">
        <f t="shared" si="145"/>
        <v>MV-1434</v>
      </c>
      <c r="H2128" s="12" t="s">
        <v>32</v>
      </c>
      <c r="I2128" s="14">
        <v>1434</v>
      </c>
      <c r="J2128" s="1" t="s">
        <v>646</v>
      </c>
      <c r="K2128" s="1"/>
      <c r="L2128" s="91" t="str">
        <f t="shared" si="143"/>
        <v>04</v>
      </c>
    </row>
    <row r="2129" spans="1:17" customFormat="1" ht="25.5" customHeight="1" x14ac:dyDescent="0.2">
      <c r="A2129" s="24" t="str">
        <f t="shared" si="144"/>
        <v>17-</v>
      </c>
      <c r="C2129" s="14">
        <v>6</v>
      </c>
      <c r="D2129" s="71" t="str">
        <f>IF(C2129=1,K!$D$1,IF(C2129=2,K!$D$2,IF(C2129=3,K!$D$3,IF(C2129=4,K!$D$4,IF(C2129=5,K!$D$5,IF(C2129=6,K!$D$6,IF(C2129=7,K!$D$7,IF(C2129=8,K!$D$8))))))))</f>
        <v>Kultuurtehnikaprojektid</v>
      </c>
      <c r="E2129" s="12" t="s">
        <v>331</v>
      </c>
      <c r="F2129" s="18" t="str">
        <f>LOOKUP(E2129,K!$A$1:$B$19)</f>
        <v xml:space="preserve">Vara vald </v>
      </c>
      <c r="G2129" s="16" t="str">
        <f t="shared" si="145"/>
        <v>MV-1459</v>
      </c>
      <c r="H2129" s="12" t="s">
        <v>32</v>
      </c>
      <c r="I2129" s="14">
        <v>1459</v>
      </c>
      <c r="J2129" s="1" t="s">
        <v>648</v>
      </c>
      <c r="K2129" s="1"/>
      <c r="L2129" s="91" t="str">
        <f t="shared" si="143"/>
        <v>17</v>
      </c>
      <c r="P2129" t="s">
        <v>3302</v>
      </c>
    </row>
    <row r="2130" spans="1:17" customFormat="1" ht="12.75" customHeight="1" x14ac:dyDescent="0.2">
      <c r="A2130" s="24" t="str">
        <f t="shared" si="144"/>
        <v>04-</v>
      </c>
      <c r="C2130" s="14">
        <v>6</v>
      </c>
      <c r="D2130" s="71" t="str">
        <f>IF(C2130=1,K!$D$1,IF(C2130=2,K!$D$2,IF(C2130=3,K!$D$3,IF(C2130=4,K!$D$4,IF(C2130=5,K!$D$5,IF(C2130=6,K!$D$6,IF(C2130=7,K!$D$7,IF(C2130=8,K!$D$8))))))))</f>
        <v>Kultuurtehnikaprojektid</v>
      </c>
      <c r="E2130" s="12" t="s">
        <v>318</v>
      </c>
      <c r="F2130" s="18" t="str">
        <f>LOOKUP(E2130,K!$A$1:$B$19)</f>
        <v>Konguta vald</v>
      </c>
      <c r="G2130" s="16" t="str">
        <f t="shared" si="145"/>
        <v>MV-1466</v>
      </c>
      <c r="H2130" s="12" t="s">
        <v>32</v>
      </c>
      <c r="I2130" s="14">
        <v>1466</v>
      </c>
      <c r="J2130" s="1" t="s">
        <v>649</v>
      </c>
      <c r="K2130" s="1"/>
      <c r="L2130" s="91" t="str">
        <f t="shared" si="143"/>
        <v>04</v>
      </c>
      <c r="P2130">
        <v>1236781</v>
      </c>
    </row>
    <row r="2131" spans="1:17" customFormat="1" ht="25.5" customHeight="1" x14ac:dyDescent="0.2">
      <c r="A2131" s="24" t="str">
        <f t="shared" si="144"/>
        <v>08-</v>
      </c>
      <c r="C2131" s="14">
        <v>1</v>
      </c>
      <c r="D2131" s="71" t="str">
        <f>IF(C2131=1,K!$D$1,IF(C2131=2,K!$D$2,IF(C2131=3,K!$D$3,IF(C2131=4,K!$D$4,IF(C2131=5,K!$D$5,IF(C2131=6,K!$D$6,IF(C2131=7,K!$D$7,IF(C2131=8,K!$D$8))))))))</f>
        <v>Maaparandus</v>
      </c>
      <c r="E2131" s="12" t="s">
        <v>322</v>
      </c>
      <c r="F2131" s="18" t="str">
        <f>LOOKUP(E2131,K!$A$1:$B$19)</f>
        <v>Mäksa vald</v>
      </c>
      <c r="G2131" s="16" t="str">
        <f t="shared" si="145"/>
        <v>MV-14</v>
      </c>
      <c r="H2131" s="12" t="s">
        <v>32</v>
      </c>
      <c r="I2131" s="14">
        <v>14</v>
      </c>
      <c r="J2131" s="1" t="s">
        <v>872</v>
      </c>
      <c r="K2131" s="1"/>
      <c r="L2131" s="91" t="str">
        <f t="shared" si="143"/>
        <v>08</v>
      </c>
      <c r="P2131">
        <v>6094</v>
      </c>
      <c r="Q2131" t="s">
        <v>3313</v>
      </c>
    </row>
    <row r="2132" spans="1:17" customFormat="1" ht="25.5" customHeight="1" x14ac:dyDescent="0.2">
      <c r="A2132" s="24" t="str">
        <f t="shared" si="144"/>
        <v>08-</v>
      </c>
      <c r="C2132" s="14">
        <v>2</v>
      </c>
      <c r="D2132" s="71" t="str">
        <f>IF(C2132=1,K!$D$1,IF(C2132=2,K!$D$2,IF(C2132=3,K!$D$3,IF(C2132=4,K!$D$4,IF(C2132=5,K!$D$5,IF(C2132=6,K!$D$6,IF(C2132=7,K!$D$7,IF(C2132=8,K!$D$8))))))))</f>
        <v xml:space="preserve">Maaparanduse rek </v>
      </c>
      <c r="E2132" s="12" t="s">
        <v>322</v>
      </c>
      <c r="F2132" s="18" t="str">
        <f>LOOKUP(E2132,K!$A$1:$B$19)</f>
        <v>Mäksa vald</v>
      </c>
      <c r="G2132" s="16" t="str">
        <f t="shared" si="145"/>
        <v>MV-54</v>
      </c>
      <c r="H2132" s="12" t="s">
        <v>32</v>
      </c>
      <c r="I2132" s="14">
        <v>54</v>
      </c>
      <c r="J2132" s="1" t="s">
        <v>873</v>
      </c>
      <c r="K2132" s="1"/>
      <c r="L2132" s="91" t="str">
        <f t="shared" si="143"/>
        <v>08</v>
      </c>
      <c r="P2132">
        <v>1236851</v>
      </c>
    </row>
    <row r="2133" spans="1:17" customFormat="1" ht="38.25" customHeight="1" x14ac:dyDescent="0.2">
      <c r="A2133" s="24" t="str">
        <f t="shared" si="144"/>
        <v>08-</v>
      </c>
      <c r="C2133" s="14">
        <v>2</v>
      </c>
      <c r="D2133" s="71" t="str">
        <f>IF(C2133=1,K!$D$1,IF(C2133=2,K!$D$2,IF(C2133=3,K!$D$3,IF(C2133=4,K!$D$4,IF(C2133=5,K!$D$5,IF(C2133=6,K!$D$6,IF(C2133=7,K!$D$7,IF(C2133=8,K!$D$8))))))))</f>
        <v xml:space="preserve">Maaparanduse rek </v>
      </c>
      <c r="E2133" s="12" t="s">
        <v>322</v>
      </c>
      <c r="F2133" s="18" t="str">
        <f>LOOKUP(E2133,K!$A$1:$B$19)</f>
        <v>Mäksa vald</v>
      </c>
      <c r="G2133" s="16" t="str">
        <f t="shared" si="145"/>
        <v>MV-163</v>
      </c>
      <c r="H2133" s="12" t="s">
        <v>32</v>
      </c>
      <c r="I2133" s="14">
        <v>163</v>
      </c>
      <c r="J2133" s="1" t="s">
        <v>874</v>
      </c>
      <c r="K2133" s="1"/>
      <c r="L2133" s="91" t="str">
        <f t="shared" si="143"/>
        <v>08</v>
      </c>
    </row>
    <row r="2134" spans="1:17" customFormat="1" ht="25.5" customHeight="1" x14ac:dyDescent="0.2">
      <c r="A2134" s="24" t="str">
        <f t="shared" si="144"/>
        <v>09-</v>
      </c>
      <c r="C2134" s="14">
        <v>1</v>
      </c>
      <c r="D2134" s="71" t="str">
        <f>IF(C2134=1,K!$D$1,IF(C2134=2,K!$D$2,IF(C2134=3,K!$D$3,IF(C2134=4,K!$D$4,IF(C2134=5,K!$D$5,IF(C2134=6,K!$D$6,IF(C2134=7,K!$D$7,IF(C2134=8,K!$D$8))))))))</f>
        <v>Maaparandus</v>
      </c>
      <c r="E2134" s="12" t="s">
        <v>323</v>
      </c>
      <c r="F2134" s="18" t="str">
        <f>LOOKUP(E2134,K!$A$1:$B$19)</f>
        <v>Nõo vald</v>
      </c>
      <c r="G2134" s="16" t="str">
        <f t="shared" si="145"/>
        <v>MV-245</v>
      </c>
      <c r="H2134" s="12" t="s">
        <v>32</v>
      </c>
      <c r="I2134" s="14">
        <v>245</v>
      </c>
      <c r="J2134" s="1" t="s">
        <v>875</v>
      </c>
      <c r="K2134" s="1"/>
      <c r="L2134" s="91" t="str">
        <f t="shared" si="143"/>
        <v>09</v>
      </c>
      <c r="P2134">
        <v>1231881</v>
      </c>
    </row>
    <row r="2135" spans="1:17" customFormat="1" ht="25.5" customHeight="1" x14ac:dyDescent="0.2">
      <c r="A2135" s="24" t="str">
        <f t="shared" si="144"/>
        <v>08-</v>
      </c>
      <c r="C2135" s="14">
        <v>6</v>
      </c>
      <c r="D2135" s="71" t="str">
        <f>IF(C2135=1,K!$D$1,IF(C2135=2,K!$D$2,IF(C2135=3,K!$D$3,IF(C2135=4,K!$D$4,IF(C2135=5,K!$D$5,IF(C2135=6,K!$D$6,IF(C2135=7,K!$D$7,IF(C2135=8,K!$D$8))))))))</f>
        <v>Kultuurtehnikaprojektid</v>
      </c>
      <c r="E2135" s="12" t="s">
        <v>322</v>
      </c>
      <c r="F2135" s="18" t="str">
        <f>LOOKUP(E2135,K!$A$1:$B$19)</f>
        <v>Mäksa vald</v>
      </c>
      <c r="G2135" s="16" t="str">
        <f t="shared" si="145"/>
        <v>MV-470</v>
      </c>
      <c r="H2135" s="12" t="s">
        <v>32</v>
      </c>
      <c r="I2135" s="14">
        <v>470</v>
      </c>
      <c r="J2135" s="1" t="s">
        <v>876</v>
      </c>
      <c r="K2135" s="1"/>
      <c r="L2135" s="91" t="str">
        <f t="shared" si="143"/>
        <v>08</v>
      </c>
      <c r="P2135" s="28" t="s">
        <v>4524</v>
      </c>
    </row>
    <row r="2136" spans="1:17" customFormat="1" ht="25.5" customHeight="1" x14ac:dyDescent="0.2">
      <c r="A2136" s="24" t="str">
        <f t="shared" si="144"/>
        <v>09-</v>
      </c>
      <c r="C2136" s="14">
        <v>1</v>
      </c>
      <c r="D2136" s="71" t="str">
        <f>IF(C2136=1,K!$D$1,IF(C2136=2,K!$D$2,IF(C2136=3,K!$D$3,IF(C2136=4,K!$D$4,IF(C2136=5,K!$D$5,IF(C2136=6,K!$D$6,IF(C2136=7,K!$D$7,IF(C2136=8,K!$D$8))))))))</f>
        <v>Maaparandus</v>
      </c>
      <c r="E2136" s="12" t="s">
        <v>323</v>
      </c>
      <c r="F2136" s="18" t="str">
        <f>LOOKUP(E2136,K!$A$1:$B$19)</f>
        <v>Nõo vald</v>
      </c>
      <c r="G2136" s="16" t="str">
        <f t="shared" si="145"/>
        <v>MV-454</v>
      </c>
      <c r="H2136" s="12" t="s">
        <v>32</v>
      </c>
      <c r="I2136" s="14">
        <v>454</v>
      </c>
      <c r="J2136" s="1" t="s">
        <v>877</v>
      </c>
      <c r="K2136" s="1"/>
      <c r="L2136" s="91" t="str">
        <f t="shared" si="143"/>
        <v>09</v>
      </c>
      <c r="P2136" s="28" t="s">
        <v>4525</v>
      </c>
    </row>
    <row r="2137" spans="1:17" customFormat="1" ht="25.5" customHeight="1" x14ac:dyDescent="0.2">
      <c r="A2137" s="24" t="str">
        <f t="shared" si="144"/>
        <v>09-</v>
      </c>
      <c r="C2137" s="14">
        <v>6</v>
      </c>
      <c r="D2137" s="71" t="str">
        <f>IF(C2137=1,K!$D$1,IF(C2137=2,K!$D$2,IF(C2137=3,K!$D$3,IF(C2137=4,K!$D$4,IF(C2137=5,K!$D$5,IF(C2137=6,K!$D$6,IF(C2137=7,K!$D$7,IF(C2137=8,K!$D$8))))))))</f>
        <v>Kultuurtehnikaprojektid</v>
      </c>
      <c r="E2137" s="12" t="s">
        <v>323</v>
      </c>
      <c r="F2137" s="18" t="str">
        <f>LOOKUP(E2137,K!$A$1:$B$19)</f>
        <v>Nõo vald</v>
      </c>
      <c r="G2137" s="16" t="str">
        <f t="shared" si="145"/>
        <v>MV-514</v>
      </c>
      <c r="H2137" s="12" t="s">
        <v>32</v>
      </c>
      <c r="I2137" s="14">
        <v>514</v>
      </c>
      <c r="J2137" s="1" t="s">
        <v>878</v>
      </c>
      <c r="K2137" s="1"/>
      <c r="L2137" s="91" t="str">
        <f t="shared" si="143"/>
        <v>09</v>
      </c>
      <c r="P2137" s="28" t="s">
        <v>4526</v>
      </c>
    </row>
    <row r="2138" spans="1:17" customFormat="1" ht="25.5" customHeight="1" x14ac:dyDescent="0.2">
      <c r="A2138" s="24" t="str">
        <f t="shared" si="144"/>
        <v>09-</v>
      </c>
      <c r="C2138" s="14">
        <v>1</v>
      </c>
      <c r="D2138" s="71" t="str">
        <f>IF(C2138=1,K!$D$1,IF(C2138=2,K!$D$2,IF(C2138=3,K!$D$3,IF(C2138=4,K!$D$4,IF(C2138=5,K!$D$5,IF(C2138=6,K!$D$6,IF(C2138=7,K!$D$7,IF(C2138=8,K!$D$8))))))))</f>
        <v>Maaparandus</v>
      </c>
      <c r="E2138" s="12" t="s">
        <v>323</v>
      </c>
      <c r="F2138" s="18" t="str">
        <f>LOOKUP(E2138,K!$A$1:$B$19)</f>
        <v>Nõo vald</v>
      </c>
      <c r="G2138" s="16" t="str">
        <f t="shared" si="145"/>
        <v>MV-454A</v>
      </c>
      <c r="H2138" s="12" t="s">
        <v>32</v>
      </c>
      <c r="I2138" s="14" t="s">
        <v>52</v>
      </c>
      <c r="J2138" s="1" t="s">
        <v>879</v>
      </c>
      <c r="K2138" s="1"/>
      <c r="L2138" s="91" t="str">
        <f t="shared" si="143"/>
        <v>09</v>
      </c>
      <c r="P2138" s="28" t="s">
        <v>4527</v>
      </c>
    </row>
    <row r="2139" spans="1:17" customFormat="1" ht="12.75" customHeight="1" x14ac:dyDescent="0.2">
      <c r="A2139" s="24" t="str">
        <f t="shared" si="144"/>
        <v>09-</v>
      </c>
      <c r="C2139" s="14">
        <v>6</v>
      </c>
      <c r="D2139" s="71" t="str">
        <f>IF(C2139=1,K!$D$1,IF(C2139=2,K!$D$2,IF(C2139=3,K!$D$3,IF(C2139=4,K!$D$4,IF(C2139=5,K!$D$5,IF(C2139=6,K!$D$6,IF(C2139=7,K!$D$7,IF(C2139=8,K!$D$8))))))))</f>
        <v>Kultuurtehnikaprojektid</v>
      </c>
      <c r="E2139" s="12" t="s">
        <v>323</v>
      </c>
      <c r="F2139" s="18" t="str">
        <f>LOOKUP(E2139,K!$A$1:$B$19)</f>
        <v>Nõo vald</v>
      </c>
      <c r="G2139" s="16" t="str">
        <f t="shared" si="145"/>
        <v>MV-595</v>
      </c>
      <c r="H2139" s="12" t="s">
        <v>32</v>
      </c>
      <c r="I2139" s="14">
        <v>595</v>
      </c>
      <c r="J2139" s="1" t="s">
        <v>880</v>
      </c>
      <c r="K2139" s="1"/>
      <c r="L2139" s="91" t="str">
        <f t="shared" si="143"/>
        <v>09</v>
      </c>
      <c r="P2139" s="28" t="s">
        <v>3685</v>
      </c>
    </row>
    <row r="2140" spans="1:17" customFormat="1" ht="25.5" customHeight="1" x14ac:dyDescent="0.2">
      <c r="A2140" s="24" t="str">
        <f t="shared" si="144"/>
        <v>09-</v>
      </c>
      <c r="C2140" s="14">
        <v>6</v>
      </c>
      <c r="D2140" s="71" t="str">
        <f>IF(C2140=1,K!$D$1,IF(C2140=2,K!$D$2,IF(C2140=3,K!$D$3,IF(C2140=4,K!$D$4,IF(C2140=5,K!$D$5,IF(C2140=6,K!$D$6,IF(C2140=7,K!$D$7,IF(C2140=8,K!$D$8))))))))</f>
        <v>Kultuurtehnikaprojektid</v>
      </c>
      <c r="E2140" s="12" t="s">
        <v>323</v>
      </c>
      <c r="F2140" s="18" t="str">
        <f>LOOKUP(E2140,K!$A$1:$B$19)</f>
        <v>Nõo vald</v>
      </c>
      <c r="G2140" s="16" t="str">
        <f t="shared" si="145"/>
        <v>MV-650</v>
      </c>
      <c r="H2140" s="12" t="s">
        <v>32</v>
      </c>
      <c r="I2140" s="14">
        <v>650</v>
      </c>
      <c r="J2140" s="1" t="s">
        <v>881</v>
      </c>
      <c r="K2140" s="1"/>
      <c r="L2140" s="91" t="str">
        <f t="shared" si="143"/>
        <v>09</v>
      </c>
      <c r="P2140" s="28" t="s">
        <v>4528</v>
      </c>
    </row>
    <row r="2141" spans="1:17" customFormat="1" ht="25.5" customHeight="1" x14ac:dyDescent="0.2">
      <c r="A2141" s="24" t="str">
        <f t="shared" si="144"/>
        <v>08-</v>
      </c>
      <c r="C2141" s="14">
        <v>6</v>
      </c>
      <c r="D2141" s="71" t="str">
        <f>IF(C2141=1,K!$D$1,IF(C2141=2,K!$D$2,IF(C2141=3,K!$D$3,IF(C2141=4,K!$D$4,IF(C2141=5,K!$D$5,IF(C2141=6,K!$D$6,IF(C2141=7,K!$D$7,IF(C2141=8,K!$D$8))))))))</f>
        <v>Kultuurtehnikaprojektid</v>
      </c>
      <c r="E2141" s="12" t="s">
        <v>322</v>
      </c>
      <c r="F2141" s="18" t="str">
        <f>LOOKUP(E2141,K!$A$1:$B$19)</f>
        <v>Mäksa vald</v>
      </c>
      <c r="G2141" s="16" t="str">
        <f t="shared" si="145"/>
        <v>MV-678</v>
      </c>
      <c r="H2141" s="12" t="s">
        <v>32</v>
      </c>
      <c r="I2141" s="14">
        <v>678</v>
      </c>
      <c r="J2141" s="1" t="s">
        <v>882</v>
      </c>
      <c r="K2141" s="1"/>
      <c r="L2141" s="91" t="str">
        <f t="shared" si="143"/>
        <v>08</v>
      </c>
      <c r="P2141" s="28" t="s">
        <v>4529</v>
      </c>
    </row>
    <row r="2142" spans="1:17" customFormat="1" ht="25.5" customHeight="1" x14ac:dyDescent="0.2">
      <c r="A2142" s="24" t="str">
        <f t="shared" si="144"/>
        <v>07-</v>
      </c>
      <c r="C2142" s="14">
        <v>6</v>
      </c>
      <c r="D2142" s="71" t="str">
        <f>IF(C2142=1,K!$D$1,IF(C2142=2,K!$D$2,IF(C2142=3,K!$D$3,IF(C2142=4,K!$D$4,IF(C2142=5,K!$D$5,IF(C2142=6,K!$D$6,IF(C2142=7,K!$D$7,IF(C2142=8,K!$D$8))))))))</f>
        <v>Kultuurtehnikaprojektid</v>
      </c>
      <c r="E2142" s="12" t="s">
        <v>321</v>
      </c>
      <c r="F2142" s="18" t="str">
        <f>LOOKUP(E2142,K!$A$1:$B$19)</f>
        <v>Meeksi vald</v>
      </c>
      <c r="G2142" s="16" t="str">
        <f t="shared" si="145"/>
        <v>MV-700</v>
      </c>
      <c r="H2142" s="12" t="s">
        <v>32</v>
      </c>
      <c r="I2142" s="14">
        <v>700</v>
      </c>
      <c r="J2142" s="1" t="s">
        <v>883</v>
      </c>
      <c r="K2142" s="1"/>
      <c r="L2142" s="91" t="str">
        <f t="shared" si="143"/>
        <v>07</v>
      </c>
      <c r="P2142" s="28" t="s">
        <v>4530</v>
      </c>
    </row>
    <row r="2143" spans="1:17" customFormat="1" ht="25.5" customHeight="1" x14ac:dyDescent="0.2">
      <c r="A2143" s="24" t="str">
        <f t="shared" si="144"/>
        <v>08-</v>
      </c>
      <c r="C2143" s="14">
        <v>6</v>
      </c>
      <c r="D2143" s="71" t="str">
        <f>IF(C2143=1,K!$D$1,IF(C2143=2,K!$D$2,IF(C2143=3,K!$D$3,IF(C2143=4,K!$D$4,IF(C2143=5,K!$D$5,IF(C2143=6,K!$D$6,IF(C2143=7,K!$D$7,IF(C2143=8,K!$D$8))))))))</f>
        <v>Kultuurtehnikaprojektid</v>
      </c>
      <c r="E2143" s="12" t="s">
        <v>322</v>
      </c>
      <c r="F2143" s="18" t="str">
        <f>LOOKUP(E2143,K!$A$1:$B$19)</f>
        <v>Mäksa vald</v>
      </c>
      <c r="G2143" s="16" t="str">
        <f t="shared" si="145"/>
        <v>MV-732</v>
      </c>
      <c r="H2143" s="12" t="s">
        <v>32</v>
      </c>
      <c r="I2143" s="14">
        <v>732</v>
      </c>
      <c r="J2143" s="1" t="s">
        <v>884</v>
      </c>
      <c r="K2143" s="1"/>
      <c r="L2143" s="91" t="str">
        <f t="shared" ref="L2143:L2206" si="146">E2143</f>
        <v>08</v>
      </c>
      <c r="P2143" s="28" t="s">
        <v>4531</v>
      </c>
    </row>
    <row r="2144" spans="1:17" customFormat="1" ht="12.75" customHeight="1" x14ac:dyDescent="0.2">
      <c r="A2144" s="24" t="str">
        <f t="shared" si="144"/>
        <v>09-</v>
      </c>
      <c r="C2144" s="14">
        <v>5</v>
      </c>
      <c r="D2144" s="71" t="str">
        <f>IF(C2144=1,K!$D$1,IF(C2144=2,K!$D$2,IF(C2144=3,K!$D$3,IF(C2144=4,K!$D$4,IF(C2144=5,K!$D$5,IF(C2144=6,K!$D$6,IF(C2144=7,K!$D$7,IF(C2144=8,K!$D$8))))))))</f>
        <v>Muud maap.ehit.projektid</v>
      </c>
      <c r="E2144" s="12" t="s">
        <v>323</v>
      </c>
      <c r="F2144" s="18" t="str">
        <f>LOOKUP(E2144,K!$A$1:$B$19)</f>
        <v>Nõo vald</v>
      </c>
      <c r="G2144" s="16" t="str">
        <f t="shared" si="145"/>
        <v>MV-779</v>
      </c>
      <c r="H2144" s="12" t="s">
        <v>32</v>
      </c>
      <c r="I2144" s="14">
        <v>779</v>
      </c>
      <c r="J2144" s="1" t="s">
        <v>885</v>
      </c>
      <c r="K2144" s="1"/>
      <c r="L2144" s="91" t="str">
        <f t="shared" si="146"/>
        <v>09</v>
      </c>
      <c r="P2144" s="28" t="s">
        <v>4532</v>
      </c>
    </row>
    <row r="2145" spans="1:16" customFormat="1" ht="12.75" customHeight="1" x14ac:dyDescent="0.2">
      <c r="A2145" s="24" t="str">
        <f t="shared" si="144"/>
        <v>09-</v>
      </c>
      <c r="C2145" s="14">
        <v>6</v>
      </c>
      <c r="D2145" s="71" t="str">
        <f>IF(C2145=1,K!$D$1,IF(C2145=2,K!$D$2,IF(C2145=3,K!$D$3,IF(C2145=4,K!$D$4,IF(C2145=5,K!$D$5,IF(C2145=6,K!$D$6,IF(C2145=7,K!$D$7,IF(C2145=8,K!$D$8))))))))</f>
        <v>Kultuurtehnikaprojektid</v>
      </c>
      <c r="E2145" s="12" t="s">
        <v>323</v>
      </c>
      <c r="F2145" s="18" t="str">
        <f>LOOKUP(E2145,K!$A$1:$B$19)</f>
        <v>Nõo vald</v>
      </c>
      <c r="G2145" s="16" t="str">
        <f t="shared" si="145"/>
        <v>MV-958</v>
      </c>
      <c r="H2145" s="12" t="s">
        <v>32</v>
      </c>
      <c r="I2145" s="14">
        <v>958</v>
      </c>
      <c r="J2145" s="1" t="s">
        <v>886</v>
      </c>
      <c r="K2145" s="1"/>
      <c r="L2145" s="91" t="str">
        <f t="shared" si="146"/>
        <v>09</v>
      </c>
      <c r="P2145" s="28" t="s">
        <v>4533</v>
      </c>
    </row>
    <row r="2146" spans="1:16" customFormat="1" ht="25.5" customHeight="1" x14ac:dyDescent="0.2">
      <c r="A2146" s="24" t="str">
        <f t="shared" si="144"/>
        <v>09-</v>
      </c>
      <c r="C2146" s="14">
        <v>6</v>
      </c>
      <c r="D2146" s="71" t="str">
        <f>IF(C2146=1,K!$D$1,IF(C2146=2,K!$D$2,IF(C2146=3,K!$D$3,IF(C2146=4,K!$D$4,IF(C2146=5,K!$D$5,IF(C2146=6,K!$D$6,IF(C2146=7,K!$D$7,IF(C2146=8,K!$D$8))))))))</f>
        <v>Kultuurtehnikaprojektid</v>
      </c>
      <c r="E2146" s="12" t="s">
        <v>323</v>
      </c>
      <c r="F2146" s="18" t="str">
        <f>LOOKUP(E2146,K!$A$1:$B$19)</f>
        <v>Nõo vald</v>
      </c>
      <c r="G2146" s="16" t="str">
        <f t="shared" si="145"/>
        <v>MV-959</v>
      </c>
      <c r="H2146" s="12" t="s">
        <v>32</v>
      </c>
      <c r="I2146" s="14">
        <v>959</v>
      </c>
      <c r="J2146" s="1" t="s">
        <v>887</v>
      </c>
      <c r="K2146" s="1"/>
      <c r="L2146" s="91" t="str">
        <f t="shared" si="146"/>
        <v>09</v>
      </c>
      <c r="P2146" s="28" t="s">
        <v>4534</v>
      </c>
    </row>
    <row r="2147" spans="1:16" customFormat="1" ht="12.75" customHeight="1" x14ac:dyDescent="0.2">
      <c r="A2147" s="24" t="str">
        <f t="shared" si="144"/>
        <v>09-</v>
      </c>
      <c r="C2147" s="14">
        <v>6</v>
      </c>
      <c r="D2147" s="71" t="str">
        <f>IF(C2147=1,K!$D$1,IF(C2147=2,K!$D$2,IF(C2147=3,K!$D$3,IF(C2147=4,K!$D$4,IF(C2147=5,K!$D$5,IF(C2147=6,K!$D$6,IF(C2147=7,K!$D$7,IF(C2147=8,K!$D$8))))))))</f>
        <v>Kultuurtehnikaprojektid</v>
      </c>
      <c r="E2147" s="12" t="s">
        <v>323</v>
      </c>
      <c r="F2147" s="18" t="str">
        <f>LOOKUP(E2147,K!$A$1:$B$19)</f>
        <v>Nõo vald</v>
      </c>
      <c r="G2147" s="16" t="str">
        <f t="shared" si="145"/>
        <v>MV-986</v>
      </c>
      <c r="H2147" s="12" t="s">
        <v>32</v>
      </c>
      <c r="I2147" s="14">
        <v>986</v>
      </c>
      <c r="J2147" s="1" t="s">
        <v>888</v>
      </c>
      <c r="K2147" s="1"/>
      <c r="L2147" s="91" t="str">
        <f t="shared" si="146"/>
        <v>09</v>
      </c>
      <c r="P2147" s="28" t="s">
        <v>4535</v>
      </c>
    </row>
    <row r="2148" spans="1:16" customFormat="1" ht="25.5" customHeight="1" x14ac:dyDescent="0.2">
      <c r="A2148" s="24" t="str">
        <f t="shared" si="144"/>
        <v>09-</v>
      </c>
      <c r="C2148" s="14">
        <v>6</v>
      </c>
      <c r="D2148" s="71" t="str">
        <f>IF(C2148=1,K!$D$1,IF(C2148=2,K!$D$2,IF(C2148=3,K!$D$3,IF(C2148=4,K!$D$4,IF(C2148=5,K!$D$5,IF(C2148=6,K!$D$6,IF(C2148=7,K!$D$7,IF(C2148=8,K!$D$8))))))))</f>
        <v>Kultuurtehnikaprojektid</v>
      </c>
      <c r="E2148" s="12" t="s">
        <v>323</v>
      </c>
      <c r="F2148" s="18" t="str">
        <f>LOOKUP(E2148,K!$A$1:$B$19)</f>
        <v>Nõo vald</v>
      </c>
      <c r="G2148" s="16" t="str">
        <f t="shared" si="145"/>
        <v>MV-1058</v>
      </c>
      <c r="H2148" s="12" t="s">
        <v>32</v>
      </c>
      <c r="I2148" s="14">
        <v>1058</v>
      </c>
      <c r="J2148" s="1" t="s">
        <v>889</v>
      </c>
      <c r="K2148" s="1"/>
      <c r="L2148" s="91" t="str">
        <f t="shared" si="146"/>
        <v>09</v>
      </c>
      <c r="P2148" s="28" t="s">
        <v>4536</v>
      </c>
    </row>
    <row r="2149" spans="1:16" customFormat="1" ht="12.75" customHeight="1" x14ac:dyDescent="0.2">
      <c r="A2149" s="24" t="str">
        <f t="shared" si="144"/>
        <v>09-</v>
      </c>
      <c r="C2149" s="14">
        <v>6</v>
      </c>
      <c r="D2149" s="71" t="str">
        <f>IF(C2149=1,K!$D$1,IF(C2149=2,K!$D$2,IF(C2149=3,K!$D$3,IF(C2149=4,K!$D$4,IF(C2149=5,K!$D$5,IF(C2149=6,K!$D$6,IF(C2149=7,K!$D$7,IF(C2149=8,K!$D$8))))))))</f>
        <v>Kultuurtehnikaprojektid</v>
      </c>
      <c r="E2149" s="12" t="s">
        <v>323</v>
      </c>
      <c r="F2149" s="18" t="str">
        <f>LOOKUP(E2149,K!$A$1:$B$19)</f>
        <v>Nõo vald</v>
      </c>
      <c r="G2149" s="16" t="str">
        <f t="shared" si="145"/>
        <v>MV-1057</v>
      </c>
      <c r="H2149" s="12" t="s">
        <v>32</v>
      </c>
      <c r="I2149" s="14">
        <v>1057</v>
      </c>
      <c r="J2149" s="1" t="s">
        <v>890</v>
      </c>
      <c r="K2149" s="1"/>
      <c r="L2149" s="91" t="str">
        <f t="shared" si="146"/>
        <v>09</v>
      </c>
      <c r="P2149" s="28" t="s">
        <v>4537</v>
      </c>
    </row>
    <row r="2150" spans="1:16" customFormat="1" ht="25.5" customHeight="1" x14ac:dyDescent="0.2">
      <c r="A2150" s="24" t="str">
        <f t="shared" si="144"/>
        <v>09-</v>
      </c>
      <c r="C2150" s="14">
        <v>6</v>
      </c>
      <c r="D2150" s="71" t="str">
        <f>IF(C2150=1,K!$D$1,IF(C2150=2,K!$D$2,IF(C2150=3,K!$D$3,IF(C2150=4,K!$D$4,IF(C2150=5,K!$D$5,IF(C2150=6,K!$D$6,IF(C2150=7,K!$D$7,IF(C2150=8,K!$D$8))))))))</f>
        <v>Kultuurtehnikaprojektid</v>
      </c>
      <c r="E2150" s="12" t="s">
        <v>323</v>
      </c>
      <c r="F2150" s="18" t="str">
        <f>LOOKUP(E2150,K!$A$1:$B$19)</f>
        <v>Nõo vald</v>
      </c>
      <c r="G2150" s="16" t="str">
        <f t="shared" si="145"/>
        <v>MV-1161</v>
      </c>
      <c r="H2150" s="12" t="s">
        <v>32</v>
      </c>
      <c r="I2150" s="14">
        <v>1161</v>
      </c>
      <c r="J2150" s="1" t="s">
        <v>891</v>
      </c>
      <c r="K2150" s="1"/>
      <c r="L2150" s="91" t="str">
        <f t="shared" si="146"/>
        <v>09</v>
      </c>
      <c r="P2150" s="28" t="s">
        <v>4538</v>
      </c>
    </row>
    <row r="2151" spans="1:16" customFormat="1" ht="25.5" customHeight="1" x14ac:dyDescent="0.2">
      <c r="A2151" s="24" t="str">
        <f t="shared" si="144"/>
        <v>09-</v>
      </c>
      <c r="C2151" s="14">
        <v>6</v>
      </c>
      <c r="D2151" s="71" t="str">
        <f>IF(C2151=1,K!$D$1,IF(C2151=2,K!$D$2,IF(C2151=3,K!$D$3,IF(C2151=4,K!$D$4,IF(C2151=5,K!$D$5,IF(C2151=6,K!$D$6,IF(C2151=7,K!$D$7,IF(C2151=8,K!$D$8))))))))</f>
        <v>Kultuurtehnikaprojektid</v>
      </c>
      <c r="E2151" s="12" t="s">
        <v>323</v>
      </c>
      <c r="F2151" s="18" t="str">
        <f>LOOKUP(E2151,K!$A$1:$B$19)</f>
        <v>Nõo vald</v>
      </c>
      <c r="G2151" s="16" t="str">
        <f t="shared" si="145"/>
        <v>MV-1199</v>
      </c>
      <c r="H2151" s="12" t="s">
        <v>32</v>
      </c>
      <c r="I2151" s="14">
        <v>1199</v>
      </c>
      <c r="J2151" s="1" t="s">
        <v>892</v>
      </c>
      <c r="K2151" s="1"/>
      <c r="L2151" s="91" t="str">
        <f t="shared" si="146"/>
        <v>09</v>
      </c>
      <c r="P2151" s="28" t="s">
        <v>4539</v>
      </c>
    </row>
    <row r="2152" spans="1:16" customFormat="1" ht="25.5" customHeight="1" x14ac:dyDescent="0.2">
      <c r="A2152" s="24" t="str">
        <f t="shared" si="144"/>
        <v>09-</v>
      </c>
      <c r="C2152" s="14">
        <v>6</v>
      </c>
      <c r="D2152" s="71" t="str">
        <f>IF(C2152=1,K!$D$1,IF(C2152=2,K!$D$2,IF(C2152=3,K!$D$3,IF(C2152=4,K!$D$4,IF(C2152=5,K!$D$5,IF(C2152=6,K!$D$6,IF(C2152=7,K!$D$7,IF(C2152=8,K!$D$8))))))))</f>
        <v>Kultuurtehnikaprojektid</v>
      </c>
      <c r="E2152" s="12" t="s">
        <v>323</v>
      </c>
      <c r="F2152" s="18" t="str">
        <f>LOOKUP(E2152,K!$A$1:$B$19)</f>
        <v>Nõo vald</v>
      </c>
      <c r="G2152" s="16" t="str">
        <f t="shared" si="145"/>
        <v>MV-1189</v>
      </c>
      <c r="H2152" s="12" t="s">
        <v>32</v>
      </c>
      <c r="I2152" s="14">
        <v>1189</v>
      </c>
      <c r="J2152" s="1" t="s">
        <v>893</v>
      </c>
      <c r="K2152" s="1"/>
      <c r="L2152" s="91" t="str">
        <f t="shared" si="146"/>
        <v>09</v>
      </c>
      <c r="P2152" t="s">
        <v>3585</v>
      </c>
    </row>
    <row r="2153" spans="1:16" customFormat="1" ht="12.75" customHeight="1" x14ac:dyDescent="0.2">
      <c r="A2153" s="24" t="str">
        <f t="shared" si="144"/>
        <v>09-</v>
      </c>
      <c r="C2153" s="14">
        <v>6</v>
      </c>
      <c r="D2153" s="71" t="str">
        <f>IF(C2153=1,K!$D$1,IF(C2153=2,K!$D$2,IF(C2153=3,K!$D$3,IF(C2153=4,K!$D$4,IF(C2153=5,K!$D$5,IF(C2153=6,K!$D$6,IF(C2153=7,K!$D$7,IF(C2153=8,K!$D$8))))))))</f>
        <v>Kultuurtehnikaprojektid</v>
      </c>
      <c r="E2153" s="12" t="s">
        <v>323</v>
      </c>
      <c r="F2153" s="18" t="str">
        <f>LOOKUP(E2153,K!$A$1:$B$19)</f>
        <v>Nõo vald</v>
      </c>
      <c r="G2153" s="16" t="str">
        <f t="shared" si="145"/>
        <v>MV-1251</v>
      </c>
      <c r="H2153" s="12" t="s">
        <v>32</v>
      </c>
      <c r="I2153" s="14">
        <v>1251</v>
      </c>
      <c r="J2153" s="1" t="s">
        <v>894</v>
      </c>
      <c r="K2153" s="1"/>
      <c r="L2153" s="91" t="str">
        <f t="shared" si="146"/>
        <v>09</v>
      </c>
      <c r="P2153" t="s">
        <v>3614</v>
      </c>
    </row>
    <row r="2154" spans="1:16" customFormat="1" ht="12.75" customHeight="1" x14ac:dyDescent="0.2">
      <c r="A2154" s="24" t="str">
        <f t="shared" si="144"/>
        <v>09-</v>
      </c>
      <c r="C2154" s="14">
        <v>6</v>
      </c>
      <c r="D2154" s="71" t="str">
        <f>IF(C2154=1,K!$D$1,IF(C2154=2,K!$D$2,IF(C2154=3,K!$D$3,IF(C2154=4,K!$D$4,IF(C2154=5,K!$D$5,IF(C2154=6,K!$D$6,IF(C2154=7,K!$D$7,IF(C2154=8,K!$D$8))))))))</f>
        <v>Kultuurtehnikaprojektid</v>
      </c>
      <c r="E2154" s="12" t="s">
        <v>323</v>
      </c>
      <c r="F2154" s="18" t="str">
        <f>LOOKUP(E2154,K!$A$1:$B$19)</f>
        <v>Nõo vald</v>
      </c>
      <c r="G2154" s="16" t="str">
        <f t="shared" si="145"/>
        <v>MV-1252</v>
      </c>
      <c r="H2154" s="12" t="s">
        <v>32</v>
      </c>
      <c r="I2154" s="14">
        <v>1252</v>
      </c>
      <c r="J2154" s="1" t="s">
        <v>895</v>
      </c>
      <c r="K2154" s="1"/>
      <c r="L2154" s="91" t="str">
        <f t="shared" si="146"/>
        <v>09</v>
      </c>
    </row>
    <row r="2155" spans="1:16" customFormat="1" ht="12.75" customHeight="1" x14ac:dyDescent="0.2">
      <c r="A2155" s="24" t="str">
        <f t="shared" si="144"/>
        <v>09-</v>
      </c>
      <c r="C2155" s="14">
        <v>6</v>
      </c>
      <c r="D2155" s="71" t="str">
        <f>IF(C2155=1,K!$D$1,IF(C2155=2,K!$D$2,IF(C2155=3,K!$D$3,IF(C2155=4,K!$D$4,IF(C2155=5,K!$D$5,IF(C2155=6,K!$D$6,IF(C2155=7,K!$D$7,IF(C2155=8,K!$D$8))))))))</f>
        <v>Kultuurtehnikaprojektid</v>
      </c>
      <c r="E2155" s="12" t="s">
        <v>323</v>
      </c>
      <c r="F2155" s="18" t="str">
        <f>LOOKUP(E2155,K!$A$1:$B$19)</f>
        <v>Nõo vald</v>
      </c>
      <c r="G2155" s="16" t="str">
        <f t="shared" si="145"/>
        <v>MV-1272</v>
      </c>
      <c r="H2155" s="12" t="s">
        <v>32</v>
      </c>
      <c r="I2155" s="14">
        <v>1272</v>
      </c>
      <c r="J2155" s="1" t="s">
        <v>896</v>
      </c>
      <c r="K2155" s="1"/>
      <c r="L2155" s="91" t="str">
        <f t="shared" si="146"/>
        <v>09</v>
      </c>
    </row>
    <row r="2156" spans="1:16" customFormat="1" ht="25.5" customHeight="1" x14ac:dyDescent="0.2">
      <c r="A2156" s="24" t="str">
        <f t="shared" si="144"/>
        <v>09-</v>
      </c>
      <c r="C2156" s="14">
        <v>6</v>
      </c>
      <c r="D2156" s="71" t="str">
        <f>IF(C2156=1,K!$D$1,IF(C2156=2,K!$D$2,IF(C2156=3,K!$D$3,IF(C2156=4,K!$D$4,IF(C2156=5,K!$D$5,IF(C2156=6,K!$D$6,IF(C2156=7,K!$D$7,IF(C2156=8,K!$D$8))))))))</f>
        <v>Kultuurtehnikaprojektid</v>
      </c>
      <c r="E2156" s="12" t="s">
        <v>323</v>
      </c>
      <c r="F2156" s="18" t="str">
        <f>LOOKUP(E2156,K!$A$1:$B$19)</f>
        <v>Nõo vald</v>
      </c>
      <c r="G2156" s="16" t="str">
        <f t="shared" si="145"/>
        <v>MV-1282</v>
      </c>
      <c r="H2156" s="12" t="s">
        <v>32</v>
      </c>
      <c r="I2156" s="14">
        <v>1282</v>
      </c>
      <c r="J2156" s="1" t="s">
        <v>897</v>
      </c>
      <c r="K2156" s="1"/>
      <c r="L2156" s="91" t="str">
        <f t="shared" si="146"/>
        <v>09</v>
      </c>
      <c r="P2156" t="s">
        <v>3700</v>
      </c>
    </row>
    <row r="2157" spans="1:16" customFormat="1" ht="12.75" customHeight="1" x14ac:dyDescent="0.2">
      <c r="A2157" s="24" t="str">
        <f t="shared" si="144"/>
        <v>09-</v>
      </c>
      <c r="C2157" s="14">
        <v>6</v>
      </c>
      <c r="D2157" s="71" t="str">
        <f>IF(C2157=1,K!$D$1,IF(C2157=2,K!$D$2,IF(C2157=3,K!$D$3,IF(C2157=4,K!$D$4,IF(C2157=5,K!$D$5,IF(C2157=6,K!$D$6,IF(C2157=7,K!$D$7,IF(C2157=8,K!$D$8))))))))</f>
        <v>Kultuurtehnikaprojektid</v>
      </c>
      <c r="E2157" s="12" t="s">
        <v>323</v>
      </c>
      <c r="F2157" s="18" t="str">
        <f>LOOKUP(E2157,K!$A$1:$B$19)</f>
        <v>Nõo vald</v>
      </c>
      <c r="G2157" s="16" t="str">
        <f t="shared" si="145"/>
        <v>MV-1290</v>
      </c>
      <c r="H2157" s="12" t="s">
        <v>32</v>
      </c>
      <c r="I2157" s="14">
        <v>1290</v>
      </c>
      <c r="J2157" s="1" t="s">
        <v>898</v>
      </c>
      <c r="K2157" s="1"/>
      <c r="L2157" s="91" t="str">
        <f t="shared" si="146"/>
        <v>09</v>
      </c>
      <c r="P2157" t="s">
        <v>3748</v>
      </c>
    </row>
    <row r="2158" spans="1:16" customFormat="1" ht="25.5" customHeight="1" x14ac:dyDescent="0.2">
      <c r="A2158" s="24" t="str">
        <f t="shared" si="144"/>
        <v>09-</v>
      </c>
      <c r="C2158" s="14">
        <v>6</v>
      </c>
      <c r="D2158" s="71" t="str">
        <f>IF(C2158=1,K!$D$1,IF(C2158=2,K!$D$2,IF(C2158=3,K!$D$3,IF(C2158=4,K!$D$4,IF(C2158=5,K!$D$5,IF(C2158=6,K!$D$6,IF(C2158=7,K!$D$7,IF(C2158=8,K!$D$8))))))))</f>
        <v>Kultuurtehnikaprojektid</v>
      </c>
      <c r="E2158" s="12" t="s">
        <v>323</v>
      </c>
      <c r="F2158" s="18" t="str">
        <f>LOOKUP(E2158,K!$A$1:$B$19)</f>
        <v>Nõo vald</v>
      </c>
      <c r="G2158" s="16" t="str">
        <f t="shared" si="145"/>
        <v>MV-1320</v>
      </c>
      <c r="H2158" s="12" t="s">
        <v>32</v>
      </c>
      <c r="I2158" s="14">
        <v>1320</v>
      </c>
      <c r="J2158" s="1" t="s">
        <v>899</v>
      </c>
      <c r="K2158" s="1"/>
      <c r="L2158" s="91" t="str">
        <f t="shared" si="146"/>
        <v>09</v>
      </c>
      <c r="P2158">
        <v>68123</v>
      </c>
    </row>
    <row r="2159" spans="1:16" customFormat="1" ht="25.5" customHeight="1" x14ac:dyDescent="0.2">
      <c r="A2159" s="24" t="str">
        <f t="shared" si="144"/>
        <v>09-</v>
      </c>
      <c r="C2159" s="14">
        <v>6</v>
      </c>
      <c r="D2159" s="71" t="str">
        <f>IF(C2159=1,K!$D$1,IF(C2159=2,K!$D$2,IF(C2159=3,K!$D$3,IF(C2159=4,K!$D$4,IF(C2159=5,K!$D$5,IF(C2159=6,K!$D$6,IF(C2159=7,K!$D$7,IF(C2159=8,K!$D$8))))))))</f>
        <v>Kultuurtehnikaprojektid</v>
      </c>
      <c r="E2159" s="12" t="s">
        <v>323</v>
      </c>
      <c r="F2159" s="18" t="str">
        <f>LOOKUP(E2159,K!$A$1:$B$19)</f>
        <v>Nõo vald</v>
      </c>
      <c r="G2159" s="16" t="str">
        <f t="shared" si="145"/>
        <v>MV-1318</v>
      </c>
      <c r="H2159" s="12" t="s">
        <v>32</v>
      </c>
      <c r="I2159" s="14">
        <v>1318</v>
      </c>
      <c r="J2159" s="1" t="s">
        <v>900</v>
      </c>
      <c r="K2159" s="1"/>
      <c r="L2159" s="91" t="str">
        <f t="shared" si="146"/>
        <v>09</v>
      </c>
      <c r="P2159" t="s">
        <v>3762</v>
      </c>
    </row>
    <row r="2160" spans="1:16" customFormat="1" ht="12.75" customHeight="1" x14ac:dyDescent="0.2">
      <c r="A2160" s="24" t="str">
        <f t="shared" si="144"/>
        <v>09-</v>
      </c>
      <c r="C2160" s="14">
        <v>6</v>
      </c>
      <c r="D2160" s="71" t="str">
        <f>IF(C2160=1,K!$D$1,IF(C2160=2,K!$D$2,IF(C2160=3,K!$D$3,IF(C2160=4,K!$D$4,IF(C2160=5,K!$D$5,IF(C2160=6,K!$D$6,IF(C2160=7,K!$D$7,IF(C2160=8,K!$D$8))))))))</f>
        <v>Kultuurtehnikaprojektid</v>
      </c>
      <c r="E2160" s="12" t="s">
        <v>323</v>
      </c>
      <c r="F2160" s="18" t="str">
        <f>LOOKUP(E2160,K!$A$1:$B$19)</f>
        <v>Nõo vald</v>
      </c>
      <c r="G2160" s="16" t="str">
        <f t="shared" si="145"/>
        <v>MV-1332</v>
      </c>
      <c r="H2160" s="12" t="s">
        <v>32</v>
      </c>
      <c r="I2160" s="14">
        <v>1332</v>
      </c>
      <c r="J2160" s="1" t="s">
        <v>901</v>
      </c>
      <c r="K2160" s="1"/>
      <c r="L2160" s="91" t="str">
        <f t="shared" si="146"/>
        <v>09</v>
      </c>
      <c r="P2160" t="s">
        <v>3842</v>
      </c>
    </row>
    <row r="2161" spans="1:16" customFormat="1" ht="25.5" customHeight="1" x14ac:dyDescent="0.2">
      <c r="A2161" s="24" t="str">
        <f t="shared" si="144"/>
        <v>09-</v>
      </c>
      <c r="C2161" s="14">
        <v>6</v>
      </c>
      <c r="D2161" s="71" t="str">
        <f>IF(C2161=1,K!$D$1,IF(C2161=2,K!$D$2,IF(C2161=3,K!$D$3,IF(C2161=4,K!$D$4,IF(C2161=5,K!$D$5,IF(C2161=6,K!$D$6,IF(C2161=7,K!$D$7,IF(C2161=8,K!$D$8))))))))</f>
        <v>Kultuurtehnikaprojektid</v>
      </c>
      <c r="E2161" s="12" t="s">
        <v>323</v>
      </c>
      <c r="F2161" s="18" t="str">
        <f>LOOKUP(E2161,K!$A$1:$B$19)</f>
        <v>Nõo vald</v>
      </c>
      <c r="G2161" s="16" t="str">
        <f t="shared" si="145"/>
        <v>MV-1333</v>
      </c>
      <c r="H2161" s="12" t="s">
        <v>32</v>
      </c>
      <c r="I2161" s="14">
        <v>1333</v>
      </c>
      <c r="J2161" s="1" t="s">
        <v>902</v>
      </c>
      <c r="K2161" s="1"/>
      <c r="L2161" s="91" t="str">
        <f t="shared" si="146"/>
        <v>09</v>
      </c>
      <c r="P2161" t="s">
        <v>3850</v>
      </c>
    </row>
    <row r="2162" spans="1:16" customFormat="1" ht="25.5" customHeight="1" x14ac:dyDescent="0.2">
      <c r="A2162" s="24" t="str">
        <f t="shared" si="144"/>
        <v>09-</v>
      </c>
      <c r="C2162" s="14">
        <v>6</v>
      </c>
      <c r="D2162" s="71" t="str">
        <f>IF(C2162=1,K!$D$1,IF(C2162=2,K!$D$2,IF(C2162=3,K!$D$3,IF(C2162=4,K!$D$4,IF(C2162=5,K!$D$5,IF(C2162=6,K!$D$6,IF(C2162=7,K!$D$7,IF(C2162=8,K!$D$8))))))))</f>
        <v>Kultuurtehnikaprojektid</v>
      </c>
      <c r="E2162" s="12" t="s">
        <v>323</v>
      </c>
      <c r="F2162" s="18" t="str">
        <f>LOOKUP(E2162,K!$A$1:$B$19)</f>
        <v>Nõo vald</v>
      </c>
      <c r="G2162" s="16" t="str">
        <f t="shared" si="145"/>
        <v>MV-1357</v>
      </c>
      <c r="H2162" s="12" t="s">
        <v>32</v>
      </c>
      <c r="I2162" s="14">
        <v>1357</v>
      </c>
      <c r="J2162" s="1" t="s">
        <v>903</v>
      </c>
      <c r="K2162" s="1"/>
      <c r="L2162" s="91" t="str">
        <f t="shared" si="146"/>
        <v>09</v>
      </c>
      <c r="P2162" t="s">
        <v>3848</v>
      </c>
    </row>
    <row r="2163" spans="1:16" customFormat="1" ht="12.75" customHeight="1" x14ac:dyDescent="0.2">
      <c r="A2163" s="24" t="str">
        <f t="shared" si="144"/>
        <v>09-</v>
      </c>
      <c r="C2163" s="14">
        <v>6</v>
      </c>
      <c r="D2163" s="71" t="str">
        <f>IF(C2163=1,K!$D$1,IF(C2163=2,K!$D$2,IF(C2163=3,K!$D$3,IF(C2163=4,K!$D$4,IF(C2163=5,K!$D$5,IF(C2163=6,K!$D$6,IF(C2163=7,K!$D$7,IF(C2163=8,K!$D$8))))))))</f>
        <v>Kultuurtehnikaprojektid</v>
      </c>
      <c r="E2163" s="12" t="s">
        <v>323</v>
      </c>
      <c r="F2163" s="18" t="str">
        <f>LOOKUP(E2163,K!$A$1:$B$19)</f>
        <v>Nõo vald</v>
      </c>
      <c r="G2163" s="16" t="str">
        <f t="shared" si="145"/>
        <v>MV-1368</v>
      </c>
      <c r="H2163" s="12" t="s">
        <v>32</v>
      </c>
      <c r="I2163" s="14">
        <v>1368</v>
      </c>
      <c r="J2163" s="1" t="s">
        <v>904</v>
      </c>
      <c r="K2163" s="1"/>
      <c r="L2163" s="91" t="str">
        <f t="shared" si="146"/>
        <v>09</v>
      </c>
      <c r="P2163">
        <v>69386</v>
      </c>
    </row>
    <row r="2164" spans="1:16" customFormat="1" ht="25.5" customHeight="1" x14ac:dyDescent="0.2">
      <c r="A2164" s="24" t="str">
        <f t="shared" si="144"/>
        <v>09-</v>
      </c>
      <c r="C2164" s="14">
        <v>6</v>
      </c>
      <c r="D2164" s="71" t="str">
        <f>IF(C2164=1,K!$D$1,IF(C2164=2,K!$D$2,IF(C2164=3,K!$D$3,IF(C2164=4,K!$D$4,IF(C2164=5,K!$D$5,IF(C2164=6,K!$D$6,IF(C2164=7,K!$D$7,IF(C2164=8,K!$D$8))))))))</f>
        <v>Kultuurtehnikaprojektid</v>
      </c>
      <c r="E2164" s="12" t="s">
        <v>323</v>
      </c>
      <c r="F2164" s="18" t="str">
        <f>LOOKUP(E2164,K!$A$1:$B$19)</f>
        <v>Nõo vald</v>
      </c>
      <c r="G2164" s="16" t="str">
        <f t="shared" si="145"/>
        <v>MV-1388</v>
      </c>
      <c r="H2164" s="12" t="s">
        <v>32</v>
      </c>
      <c r="I2164" s="14">
        <v>1388</v>
      </c>
      <c r="J2164" s="1" t="s">
        <v>905</v>
      </c>
      <c r="K2164" s="1"/>
      <c r="L2164" s="91" t="str">
        <f t="shared" si="146"/>
        <v>09</v>
      </c>
      <c r="P2164" t="s">
        <v>3865</v>
      </c>
    </row>
    <row r="2165" spans="1:16" customFormat="1" ht="25.5" customHeight="1" x14ac:dyDescent="0.2">
      <c r="A2165" s="24" t="str">
        <f t="shared" si="144"/>
        <v>09-</v>
      </c>
      <c r="C2165" s="14">
        <v>6</v>
      </c>
      <c r="D2165" s="71" t="str">
        <f>IF(C2165=1,K!$D$1,IF(C2165=2,K!$D$2,IF(C2165=3,K!$D$3,IF(C2165=4,K!$D$4,IF(C2165=5,K!$D$5,IF(C2165=6,K!$D$6,IF(C2165=7,K!$D$7,IF(C2165=8,K!$D$8))))))))</f>
        <v>Kultuurtehnikaprojektid</v>
      </c>
      <c r="E2165" s="12" t="s">
        <v>323</v>
      </c>
      <c r="F2165" s="18" t="str">
        <f>LOOKUP(E2165,K!$A$1:$B$19)</f>
        <v>Nõo vald</v>
      </c>
      <c r="G2165" s="16" t="str">
        <f t="shared" si="145"/>
        <v>MV-1422</v>
      </c>
      <c r="H2165" s="12" t="s">
        <v>32</v>
      </c>
      <c r="I2165" s="14">
        <v>1422</v>
      </c>
      <c r="J2165" s="1" t="s">
        <v>907</v>
      </c>
      <c r="K2165" s="1"/>
      <c r="L2165" s="91" t="str">
        <f t="shared" si="146"/>
        <v>09</v>
      </c>
      <c r="P2165" t="s">
        <v>3870</v>
      </c>
    </row>
    <row r="2166" spans="1:16" customFormat="1" ht="12.75" customHeight="1" x14ac:dyDescent="0.2">
      <c r="A2166" s="24" t="str">
        <f t="shared" si="144"/>
        <v>09-</v>
      </c>
      <c r="C2166" s="14">
        <v>6</v>
      </c>
      <c r="D2166" s="71" t="str">
        <f>IF(C2166=1,K!$D$1,IF(C2166=2,K!$D$2,IF(C2166=3,K!$D$3,IF(C2166=4,K!$D$4,IF(C2166=5,K!$D$5,IF(C2166=6,K!$D$6,IF(C2166=7,K!$D$7,IF(C2166=8,K!$D$8))))))))</f>
        <v>Kultuurtehnikaprojektid</v>
      </c>
      <c r="E2166" s="12" t="s">
        <v>323</v>
      </c>
      <c r="F2166" s="18" t="str">
        <f>LOOKUP(E2166,K!$A$1:$B$19)</f>
        <v>Nõo vald</v>
      </c>
      <c r="G2166" s="16" t="str">
        <f t="shared" si="145"/>
        <v>MV-1428</v>
      </c>
      <c r="H2166" s="12" t="s">
        <v>32</v>
      </c>
      <c r="I2166" s="14">
        <v>1428</v>
      </c>
      <c r="J2166" s="1" t="s">
        <v>908</v>
      </c>
      <c r="K2166" s="1"/>
      <c r="L2166" s="91" t="str">
        <f t="shared" si="146"/>
        <v>09</v>
      </c>
      <c r="P2166" t="s">
        <v>3875</v>
      </c>
    </row>
    <row r="2167" spans="1:16" customFormat="1" ht="25.5" customHeight="1" x14ac:dyDescent="0.2">
      <c r="A2167" s="24" t="str">
        <f t="shared" si="144"/>
        <v>09-</v>
      </c>
      <c r="C2167" s="14">
        <v>6</v>
      </c>
      <c r="D2167" s="71" t="str">
        <f>IF(C2167=1,K!$D$1,IF(C2167=2,K!$D$2,IF(C2167=3,K!$D$3,IF(C2167=4,K!$D$4,IF(C2167=5,K!$D$5,IF(C2167=6,K!$D$6,IF(C2167=7,K!$D$7,IF(C2167=8,K!$D$8))))))))</f>
        <v>Kultuurtehnikaprojektid</v>
      </c>
      <c r="E2167" s="12" t="s">
        <v>323</v>
      </c>
      <c r="F2167" s="18" t="str">
        <f>LOOKUP(E2167,K!$A$1:$B$19)</f>
        <v>Nõo vald</v>
      </c>
      <c r="G2167" s="16" t="str">
        <f t="shared" si="145"/>
        <v>MV-1435</v>
      </c>
      <c r="H2167" s="12" t="s">
        <v>32</v>
      </c>
      <c r="I2167" s="14">
        <v>1435</v>
      </c>
      <c r="J2167" s="1" t="s">
        <v>909</v>
      </c>
      <c r="K2167" s="1"/>
      <c r="L2167" s="91" t="str">
        <f t="shared" si="146"/>
        <v>09</v>
      </c>
      <c r="P2167" t="s">
        <v>3868</v>
      </c>
    </row>
    <row r="2168" spans="1:16" customFormat="1" ht="12.75" customHeight="1" x14ac:dyDescent="0.2">
      <c r="A2168" s="24" t="str">
        <f t="shared" si="144"/>
        <v>09-</v>
      </c>
      <c r="C2168" s="14">
        <v>6</v>
      </c>
      <c r="D2168" s="71" t="str">
        <f>IF(C2168=1,K!$D$1,IF(C2168=2,K!$D$2,IF(C2168=3,K!$D$3,IF(C2168=4,K!$D$4,IF(C2168=5,K!$D$5,IF(C2168=6,K!$D$6,IF(C2168=7,K!$D$7,IF(C2168=8,K!$D$8))))))))</f>
        <v>Kultuurtehnikaprojektid</v>
      </c>
      <c r="E2168" s="12" t="s">
        <v>323</v>
      </c>
      <c r="F2168" s="18" t="str">
        <f>LOOKUP(E2168,K!$A$1:$B$19)</f>
        <v>Nõo vald</v>
      </c>
      <c r="G2168" s="16" t="str">
        <f t="shared" si="145"/>
        <v>MV-1436</v>
      </c>
      <c r="H2168" s="12" t="s">
        <v>32</v>
      </c>
      <c r="I2168" s="14">
        <v>1436</v>
      </c>
      <c r="J2168" s="1" t="s">
        <v>910</v>
      </c>
      <c r="K2168" s="1"/>
      <c r="L2168" s="91" t="str">
        <f t="shared" si="146"/>
        <v>09</v>
      </c>
      <c r="P2168" t="s">
        <v>3882</v>
      </c>
    </row>
    <row r="2169" spans="1:16" customFormat="1" ht="25.5" customHeight="1" x14ac:dyDescent="0.2">
      <c r="A2169" s="24" t="str">
        <f t="shared" si="144"/>
        <v>09-</v>
      </c>
      <c r="C2169" s="14">
        <v>6</v>
      </c>
      <c r="D2169" s="71" t="str">
        <f>IF(C2169=1,K!$D$1,IF(C2169=2,K!$D$2,IF(C2169=3,K!$D$3,IF(C2169=4,K!$D$4,IF(C2169=5,K!$D$5,IF(C2169=6,K!$D$6,IF(C2169=7,K!$D$7,IF(C2169=8,K!$D$8))))))))</f>
        <v>Kultuurtehnikaprojektid</v>
      </c>
      <c r="E2169" s="12" t="s">
        <v>323</v>
      </c>
      <c r="F2169" s="18" t="str">
        <f>LOOKUP(E2169,K!$A$1:$B$19)</f>
        <v>Nõo vald</v>
      </c>
      <c r="G2169" s="16" t="str">
        <f t="shared" si="145"/>
        <v>MV-1497</v>
      </c>
      <c r="H2169" s="12" t="s">
        <v>32</v>
      </c>
      <c r="I2169" s="14">
        <v>1497</v>
      </c>
      <c r="J2169" s="1" t="s">
        <v>911</v>
      </c>
      <c r="K2169" s="1"/>
      <c r="L2169" s="91" t="str">
        <f t="shared" si="146"/>
        <v>09</v>
      </c>
      <c r="P2169" t="s">
        <v>3883</v>
      </c>
    </row>
    <row r="2170" spans="1:16" customFormat="1" ht="12.75" customHeight="1" x14ac:dyDescent="0.2">
      <c r="A2170" s="24" t="str">
        <f t="shared" si="144"/>
        <v>09-</v>
      </c>
      <c r="C2170" s="14">
        <v>6</v>
      </c>
      <c r="D2170" s="71" t="str">
        <f>IF(C2170=1,K!$D$1,IF(C2170=2,K!$D$2,IF(C2170=3,K!$D$3,IF(C2170=4,K!$D$4,IF(C2170=5,K!$D$5,IF(C2170=6,K!$D$6,IF(C2170=7,K!$D$7,IF(C2170=8,K!$D$8))))))))</f>
        <v>Kultuurtehnikaprojektid</v>
      </c>
      <c r="E2170" s="12" t="s">
        <v>323</v>
      </c>
      <c r="F2170" s="18" t="str">
        <f>LOOKUP(E2170,K!$A$1:$B$19)</f>
        <v>Nõo vald</v>
      </c>
      <c r="G2170" s="16" t="str">
        <f t="shared" si="145"/>
        <v>MV-1498</v>
      </c>
      <c r="H2170" s="12" t="s">
        <v>32</v>
      </c>
      <c r="I2170" s="14">
        <v>1498</v>
      </c>
      <c r="J2170" s="1" t="s">
        <v>912</v>
      </c>
      <c r="K2170" s="1"/>
      <c r="L2170" s="91" t="str">
        <f t="shared" si="146"/>
        <v>09</v>
      </c>
      <c r="P2170" t="s">
        <v>3891</v>
      </c>
    </row>
    <row r="2171" spans="1:16" customFormat="1" ht="25.5" customHeight="1" x14ac:dyDescent="0.2">
      <c r="A2171" s="24" t="str">
        <f t="shared" si="144"/>
        <v>09-</v>
      </c>
      <c r="C2171" s="14">
        <v>6</v>
      </c>
      <c r="D2171" s="71" t="str">
        <f>IF(C2171=1,K!$D$1,IF(C2171=2,K!$D$2,IF(C2171=3,K!$D$3,IF(C2171=4,K!$D$4,IF(C2171=5,K!$D$5,IF(C2171=6,K!$D$6,IF(C2171=7,K!$D$7,IF(C2171=8,K!$D$8))))))))</f>
        <v>Kultuurtehnikaprojektid</v>
      </c>
      <c r="E2171" s="12" t="s">
        <v>323</v>
      </c>
      <c r="F2171" s="18" t="str">
        <f>LOOKUP(E2171,K!$A$1:$B$19)</f>
        <v>Nõo vald</v>
      </c>
      <c r="G2171" s="16" t="str">
        <f t="shared" si="145"/>
        <v>MV-1547</v>
      </c>
      <c r="H2171" s="12" t="s">
        <v>32</v>
      </c>
      <c r="I2171" s="14">
        <v>1547</v>
      </c>
      <c r="J2171" s="1" t="s">
        <v>913</v>
      </c>
      <c r="K2171" s="1"/>
      <c r="L2171" s="91" t="str">
        <f t="shared" si="146"/>
        <v>09</v>
      </c>
      <c r="P2171">
        <v>73024</v>
      </c>
    </row>
    <row r="2172" spans="1:16" customFormat="1" ht="25.5" customHeight="1" x14ac:dyDescent="0.2">
      <c r="A2172" s="24" t="str">
        <f t="shared" si="144"/>
        <v>09-</v>
      </c>
      <c r="C2172" s="14">
        <v>6</v>
      </c>
      <c r="D2172" s="71" t="str">
        <f>IF(C2172=1,K!$D$1,IF(C2172=2,K!$D$2,IF(C2172=3,K!$D$3,IF(C2172=4,K!$D$4,IF(C2172=5,K!$D$5,IF(C2172=6,K!$D$6,IF(C2172=7,K!$D$7,IF(C2172=8,K!$D$8))))))))</f>
        <v>Kultuurtehnikaprojektid</v>
      </c>
      <c r="E2172" s="12" t="s">
        <v>323</v>
      </c>
      <c r="F2172" s="18" t="str">
        <f>LOOKUP(E2172,K!$A$1:$B$19)</f>
        <v>Nõo vald</v>
      </c>
      <c r="G2172" s="16" t="str">
        <f t="shared" si="145"/>
        <v>MV-1548</v>
      </c>
      <c r="H2172" s="12" t="s">
        <v>32</v>
      </c>
      <c r="I2172" s="14">
        <v>1548</v>
      </c>
      <c r="J2172" s="1" t="s">
        <v>893</v>
      </c>
      <c r="K2172" s="1"/>
      <c r="L2172" s="91" t="str">
        <f t="shared" si="146"/>
        <v>09</v>
      </c>
      <c r="P2172" t="s">
        <v>3898</v>
      </c>
    </row>
    <row r="2173" spans="1:16" customFormat="1" ht="12.75" customHeight="1" x14ac:dyDescent="0.2">
      <c r="A2173" s="24" t="str">
        <f t="shared" si="144"/>
        <v>09-</v>
      </c>
      <c r="C2173" s="14">
        <v>6</v>
      </c>
      <c r="D2173" s="71" t="str">
        <f>IF(C2173=1,K!$D$1,IF(C2173=2,K!$D$2,IF(C2173=3,K!$D$3,IF(C2173=4,K!$D$4,IF(C2173=5,K!$D$5,IF(C2173=6,K!$D$6,IF(C2173=7,K!$D$7,IF(C2173=8,K!$D$8))))))))</f>
        <v>Kultuurtehnikaprojektid</v>
      </c>
      <c r="E2173" s="12" t="s">
        <v>323</v>
      </c>
      <c r="F2173" s="18" t="str">
        <f>LOOKUP(E2173,K!$A$1:$B$19)</f>
        <v>Nõo vald</v>
      </c>
      <c r="G2173" s="16" t="str">
        <f t="shared" si="145"/>
        <v>MV-1549</v>
      </c>
      <c r="H2173" s="12" t="s">
        <v>32</v>
      </c>
      <c r="I2173" s="14">
        <v>1549</v>
      </c>
      <c r="J2173" s="1" t="s">
        <v>914</v>
      </c>
      <c r="K2173" s="1"/>
      <c r="L2173" s="91" t="str">
        <f t="shared" si="146"/>
        <v>09</v>
      </c>
      <c r="P2173">
        <v>69387</v>
      </c>
    </row>
    <row r="2174" spans="1:16" customFormat="1" ht="25.5" customHeight="1" x14ac:dyDescent="0.2">
      <c r="A2174" s="24" t="str">
        <f t="shared" si="144"/>
        <v>09-</v>
      </c>
      <c r="C2174" s="14">
        <v>5</v>
      </c>
      <c r="D2174" s="71" t="str">
        <f>IF(C2174=1,K!$D$1,IF(C2174=2,K!$D$2,IF(C2174=3,K!$D$3,IF(C2174=4,K!$D$4,IF(C2174=5,K!$D$5,IF(C2174=6,K!$D$6,IF(C2174=7,K!$D$7,IF(C2174=8,K!$D$8))))))))</f>
        <v>Muud maap.ehit.projektid</v>
      </c>
      <c r="E2174" s="12" t="s">
        <v>323</v>
      </c>
      <c r="F2174" s="18" t="str">
        <f>LOOKUP(E2174,K!$A$1:$B$19)</f>
        <v>Nõo vald</v>
      </c>
      <c r="G2174" s="16" t="str">
        <f t="shared" si="145"/>
        <v>MV-1570</v>
      </c>
      <c r="H2174" s="12" t="s">
        <v>32</v>
      </c>
      <c r="I2174" s="14">
        <v>1570</v>
      </c>
      <c r="J2174" s="1" t="s">
        <v>915</v>
      </c>
      <c r="K2174" s="1"/>
      <c r="L2174" s="91" t="str">
        <f t="shared" si="146"/>
        <v>09</v>
      </c>
      <c r="P2174" t="s">
        <v>3906</v>
      </c>
    </row>
    <row r="2175" spans="1:16" customFormat="1" ht="25.5" customHeight="1" x14ac:dyDescent="0.2">
      <c r="A2175" s="24" t="str">
        <f t="shared" si="144"/>
        <v>09-</v>
      </c>
      <c r="C2175" s="14">
        <v>1</v>
      </c>
      <c r="D2175" s="71" t="str">
        <f>IF(C2175=1,K!$D$1,IF(C2175=2,K!$D$2,IF(C2175=3,K!$D$3,IF(C2175=4,K!$D$4,IF(C2175=5,K!$D$5,IF(C2175=6,K!$D$6,IF(C2175=7,K!$D$7,IF(C2175=8,K!$D$8))))))))</f>
        <v>Maaparandus</v>
      </c>
      <c r="E2175" s="12" t="s">
        <v>323</v>
      </c>
      <c r="F2175" s="18" t="str">
        <f>LOOKUP(E2175,K!$A$1:$B$19)</f>
        <v>Nõo vald</v>
      </c>
      <c r="G2175" s="16" t="str">
        <f t="shared" si="145"/>
        <v>MV-1584</v>
      </c>
      <c r="H2175" s="12" t="s">
        <v>32</v>
      </c>
      <c r="I2175" s="14">
        <v>1584</v>
      </c>
      <c r="J2175" s="1" t="s">
        <v>916</v>
      </c>
      <c r="K2175" s="1"/>
      <c r="L2175" s="91" t="str">
        <f t="shared" si="146"/>
        <v>09</v>
      </c>
      <c r="P2175" t="s">
        <v>3912</v>
      </c>
    </row>
    <row r="2176" spans="1:16" customFormat="1" ht="25.5" customHeight="1" x14ac:dyDescent="0.2">
      <c r="A2176" s="24" t="str">
        <f t="shared" si="144"/>
        <v>09-</v>
      </c>
      <c r="C2176" s="14">
        <v>6</v>
      </c>
      <c r="D2176" s="71" t="str">
        <f>IF(C2176=1,K!$D$1,IF(C2176=2,K!$D$2,IF(C2176=3,K!$D$3,IF(C2176=4,K!$D$4,IF(C2176=5,K!$D$5,IF(C2176=6,K!$D$6,IF(C2176=7,K!$D$7,IF(C2176=8,K!$D$8))))))))</f>
        <v>Kultuurtehnikaprojektid</v>
      </c>
      <c r="E2176" s="12" t="s">
        <v>323</v>
      </c>
      <c r="F2176" s="18" t="str">
        <f>LOOKUP(E2176,K!$A$1:$B$19)</f>
        <v>Nõo vald</v>
      </c>
      <c r="G2176" s="16" t="str">
        <f t="shared" si="145"/>
        <v>MV-1606</v>
      </c>
      <c r="H2176" s="12" t="s">
        <v>32</v>
      </c>
      <c r="I2176" s="14">
        <v>1606</v>
      </c>
      <c r="J2176" s="1" t="s">
        <v>918</v>
      </c>
      <c r="K2176" s="1"/>
      <c r="L2176" s="91" t="str">
        <f t="shared" si="146"/>
        <v>09</v>
      </c>
      <c r="P2176" t="s">
        <v>3915</v>
      </c>
    </row>
    <row r="2177" spans="1:17" customFormat="1" ht="25.5" customHeight="1" x14ac:dyDescent="0.2">
      <c r="A2177" s="24" t="str">
        <f t="shared" si="144"/>
        <v>09-</v>
      </c>
      <c r="C2177" s="14">
        <v>6</v>
      </c>
      <c r="D2177" s="71" t="str">
        <f>IF(C2177=1,K!$D$1,IF(C2177=2,K!$D$2,IF(C2177=3,K!$D$3,IF(C2177=4,K!$D$4,IF(C2177=5,K!$D$5,IF(C2177=6,K!$D$6,IF(C2177=7,K!$D$7,IF(C2177=8,K!$D$8))))))))</f>
        <v>Kultuurtehnikaprojektid</v>
      </c>
      <c r="E2177" s="12" t="s">
        <v>323</v>
      </c>
      <c r="F2177" s="18" t="str">
        <f>LOOKUP(E2177,K!$A$1:$B$19)</f>
        <v>Nõo vald</v>
      </c>
      <c r="G2177" s="16" t="str">
        <f t="shared" si="145"/>
        <v>MV-1683</v>
      </c>
      <c r="H2177" s="12" t="s">
        <v>32</v>
      </c>
      <c r="I2177" s="14">
        <v>1683</v>
      </c>
      <c r="J2177" s="1" t="s">
        <v>919</v>
      </c>
      <c r="K2177" s="1"/>
      <c r="L2177" s="91" t="str">
        <f t="shared" si="146"/>
        <v>09</v>
      </c>
      <c r="P2177" t="s">
        <v>3926</v>
      </c>
    </row>
    <row r="2178" spans="1:17" customFormat="1" ht="25.5" customHeight="1" x14ac:dyDescent="0.2">
      <c r="A2178" s="24" t="str">
        <f t="shared" si="144"/>
        <v>09-</v>
      </c>
      <c r="C2178" s="14">
        <v>5</v>
      </c>
      <c r="D2178" s="71" t="str">
        <f>IF(C2178=1,K!$D$1,IF(C2178=2,K!$D$2,IF(C2178=3,K!$D$3,IF(C2178=4,K!$D$4,IF(C2178=5,K!$D$5,IF(C2178=6,K!$D$6,IF(C2178=7,K!$D$7,IF(C2178=8,K!$D$8))))))))</f>
        <v>Muud maap.ehit.projektid</v>
      </c>
      <c r="E2178" s="12" t="s">
        <v>323</v>
      </c>
      <c r="F2178" s="18" t="str">
        <f>LOOKUP(E2178,K!$A$1:$B$19)</f>
        <v>Nõo vald</v>
      </c>
      <c r="G2178" s="16" t="str">
        <f t="shared" si="145"/>
        <v>MV-1699</v>
      </c>
      <c r="H2178" s="12" t="s">
        <v>32</v>
      </c>
      <c r="I2178" s="14">
        <v>1699</v>
      </c>
      <c r="J2178" s="1" t="s">
        <v>920</v>
      </c>
      <c r="K2178" s="1"/>
      <c r="L2178" s="91" t="str">
        <f t="shared" si="146"/>
        <v>09</v>
      </c>
      <c r="P2178">
        <v>68282</v>
      </c>
    </row>
    <row r="2179" spans="1:17" customFormat="1" ht="25.5" customHeight="1" x14ac:dyDescent="0.2">
      <c r="A2179" s="24" t="str">
        <f t="shared" si="144"/>
        <v>09-</v>
      </c>
      <c r="C2179" s="14">
        <v>6</v>
      </c>
      <c r="D2179" s="71" t="str">
        <f>IF(C2179=1,K!$D$1,IF(C2179=2,K!$D$2,IF(C2179=3,K!$D$3,IF(C2179=4,K!$D$4,IF(C2179=5,K!$D$5,IF(C2179=6,K!$D$6,IF(C2179=7,K!$D$7,IF(C2179=8,K!$D$8))))))))</f>
        <v>Kultuurtehnikaprojektid</v>
      </c>
      <c r="E2179" s="12" t="s">
        <v>323</v>
      </c>
      <c r="F2179" s="18" t="str">
        <f>LOOKUP(E2179,K!$A$1:$B$19)</f>
        <v>Nõo vald</v>
      </c>
      <c r="G2179" s="16" t="str">
        <f t="shared" si="145"/>
        <v>MV-1765</v>
      </c>
      <c r="H2179" s="12" t="s">
        <v>32</v>
      </c>
      <c r="I2179" s="14">
        <v>1765</v>
      </c>
      <c r="J2179" s="1" t="s">
        <v>921</v>
      </c>
      <c r="K2179" s="1"/>
      <c r="L2179" s="91" t="str">
        <f t="shared" si="146"/>
        <v>09</v>
      </c>
      <c r="P2179" t="s">
        <v>3938</v>
      </c>
    </row>
    <row r="2180" spans="1:17" customFormat="1" ht="25.5" customHeight="1" x14ac:dyDescent="0.2">
      <c r="A2180" s="24" t="str">
        <f t="shared" si="144"/>
        <v>09-</v>
      </c>
      <c r="C2180" s="14">
        <v>1</v>
      </c>
      <c r="D2180" s="71" t="str">
        <f>IF(C2180=1,K!$D$1,IF(C2180=2,K!$D$2,IF(C2180=3,K!$D$3,IF(C2180=4,K!$D$4,IF(C2180=5,K!$D$5,IF(C2180=6,K!$D$6,IF(C2180=7,K!$D$7,IF(C2180=8,K!$D$8))))))))</f>
        <v>Maaparandus</v>
      </c>
      <c r="E2180" s="12" t="s">
        <v>323</v>
      </c>
      <c r="F2180" s="18" t="str">
        <f>LOOKUP(E2180,K!$A$1:$B$19)</f>
        <v>Nõo vald</v>
      </c>
      <c r="G2180" s="16" t="str">
        <f t="shared" si="145"/>
        <v>MV-1897</v>
      </c>
      <c r="H2180" s="12" t="s">
        <v>32</v>
      </c>
      <c r="I2180" s="14">
        <v>1897</v>
      </c>
      <c r="J2180" s="1" t="s">
        <v>922</v>
      </c>
      <c r="K2180" s="1"/>
      <c r="L2180" s="91" t="str">
        <f t="shared" si="146"/>
        <v>09</v>
      </c>
      <c r="P2180" t="s">
        <v>3935</v>
      </c>
    </row>
    <row r="2181" spans="1:17" customFormat="1" ht="12.75" customHeight="1" x14ac:dyDescent="0.2">
      <c r="A2181" s="24" t="str">
        <f t="shared" si="144"/>
        <v>12-</v>
      </c>
      <c r="C2181" s="14">
        <v>1</v>
      </c>
      <c r="D2181" s="71" t="str">
        <f>IF(C2181=1,K!$D$1,IF(C2181=2,K!$D$2,IF(C2181=3,K!$D$3,IF(C2181=4,K!$D$4,IF(C2181=5,K!$D$5,IF(C2181=6,K!$D$6,IF(C2181=7,K!$D$7,IF(C2181=8,K!$D$8))))))))</f>
        <v>Maaparandus</v>
      </c>
      <c r="E2181" s="12" t="s">
        <v>326</v>
      </c>
      <c r="F2181" s="18" t="str">
        <f>LOOKUP(E2181,K!$A$1:$B$19)</f>
        <v>Puhja vald</v>
      </c>
      <c r="G2181" s="16" t="str">
        <f t="shared" si="145"/>
        <v>MV-57</v>
      </c>
      <c r="H2181" s="12" t="s">
        <v>32</v>
      </c>
      <c r="I2181" s="14">
        <v>57</v>
      </c>
      <c r="J2181" s="1" t="s">
        <v>923</v>
      </c>
      <c r="K2181" s="1"/>
      <c r="L2181" s="91" t="str">
        <f t="shared" si="146"/>
        <v>12</v>
      </c>
      <c r="P2181" t="s">
        <v>3944</v>
      </c>
    </row>
    <row r="2182" spans="1:17" customFormat="1" ht="25.5" customHeight="1" x14ac:dyDescent="0.2">
      <c r="A2182" s="24" t="str">
        <f t="shared" si="144"/>
        <v>12-</v>
      </c>
      <c r="C2182" s="14">
        <v>1</v>
      </c>
      <c r="D2182" s="71" t="str">
        <f>IF(C2182=1,K!$D$1,IF(C2182=2,K!$D$2,IF(C2182=3,K!$D$3,IF(C2182=4,K!$D$4,IF(C2182=5,K!$D$5,IF(C2182=6,K!$D$6,IF(C2182=7,K!$D$7,IF(C2182=8,K!$D$8))))))))</f>
        <v>Maaparandus</v>
      </c>
      <c r="E2182" s="12" t="s">
        <v>326</v>
      </c>
      <c r="F2182" s="18" t="str">
        <f>LOOKUP(E2182,K!$A$1:$B$19)</f>
        <v>Puhja vald</v>
      </c>
      <c r="G2182" s="16" t="str">
        <f t="shared" si="145"/>
        <v>MV-1216</v>
      </c>
      <c r="H2182" s="12" t="s">
        <v>32</v>
      </c>
      <c r="I2182" s="14">
        <v>1216</v>
      </c>
      <c r="J2182" s="1" t="s">
        <v>924</v>
      </c>
      <c r="K2182" s="1"/>
      <c r="L2182" s="91" t="str">
        <f t="shared" si="146"/>
        <v>12</v>
      </c>
      <c r="P2182">
        <v>7312</v>
      </c>
    </row>
    <row r="2183" spans="1:17" customFormat="1" ht="25.5" customHeight="1" x14ac:dyDescent="0.2">
      <c r="A2183" s="24" t="str">
        <f t="shared" si="144"/>
        <v>16-</v>
      </c>
      <c r="C2183" s="14">
        <v>1</v>
      </c>
      <c r="D2183" s="71" t="str">
        <f>IF(C2183=1,K!$D$1,IF(C2183=2,K!$D$2,IF(C2183=3,K!$D$3,IF(C2183=4,K!$D$4,IF(C2183=5,K!$D$5,IF(C2183=6,K!$D$6,IF(C2183=7,K!$D$7,IF(C2183=8,K!$D$8))))))))</f>
        <v>Maaparandus</v>
      </c>
      <c r="E2183" s="12" t="s">
        <v>330</v>
      </c>
      <c r="F2183" s="18" t="str">
        <f>LOOKUP(E2183,K!$A$1:$B$19)</f>
        <v>Tähtvere vald</v>
      </c>
      <c r="G2183" s="16" t="str">
        <f t="shared" si="145"/>
        <v>MV-65</v>
      </c>
      <c r="H2183" s="12" t="s">
        <v>32</v>
      </c>
      <c r="I2183" s="14">
        <v>65</v>
      </c>
      <c r="J2183" s="1" t="s">
        <v>346</v>
      </c>
      <c r="K2183" s="1"/>
      <c r="L2183" s="91" t="str">
        <f t="shared" si="146"/>
        <v>16</v>
      </c>
      <c r="P2183">
        <v>7312</v>
      </c>
    </row>
    <row r="2184" spans="1:17" customFormat="1" ht="25.5" customHeight="1" x14ac:dyDescent="0.2">
      <c r="A2184" s="24" t="str">
        <f t="shared" si="144"/>
        <v>16-16</v>
      </c>
      <c r="B2184">
        <v>16</v>
      </c>
      <c r="C2184" s="14">
        <v>1</v>
      </c>
      <c r="D2184" s="71" t="str">
        <f>IF(C2184=1,K!$D$1,IF(C2184=2,K!$D$2,IF(C2184=3,K!$D$3,IF(C2184=4,K!$D$4,IF(C2184=5,K!$D$5,IF(C2184=6,K!$D$6,IF(C2184=7,K!$D$7,IF(C2184=8,K!$D$8))))))))</f>
        <v>Maaparandus</v>
      </c>
      <c r="E2184" s="12" t="s">
        <v>330</v>
      </c>
      <c r="F2184" s="18" t="str">
        <f>LOOKUP(E2184,K!$A$1:$B$19)</f>
        <v>Tähtvere vald</v>
      </c>
      <c r="G2184" s="16" t="str">
        <f t="shared" si="145"/>
        <v>MV-44</v>
      </c>
      <c r="H2184" s="12" t="s">
        <v>32</v>
      </c>
      <c r="I2184" s="14">
        <v>44</v>
      </c>
      <c r="J2184" s="1" t="s">
        <v>347</v>
      </c>
      <c r="K2184" s="160" t="s">
        <v>7345</v>
      </c>
      <c r="L2184" s="91" t="str">
        <f t="shared" si="146"/>
        <v>16</v>
      </c>
      <c r="M2184">
        <v>1957</v>
      </c>
      <c r="N2184">
        <v>4</v>
      </c>
      <c r="P2184">
        <v>1230801</v>
      </c>
      <c r="Q2184">
        <v>11</v>
      </c>
    </row>
    <row r="2185" spans="1:17" customFormat="1" ht="25.5" customHeight="1" x14ac:dyDescent="0.2">
      <c r="A2185" s="24" t="str">
        <f t="shared" si="144"/>
        <v>12-</v>
      </c>
      <c r="C2185" s="14">
        <v>6</v>
      </c>
      <c r="D2185" s="71" t="str">
        <f>IF(C2185=1,K!$D$1,IF(C2185=2,K!$D$2,IF(C2185=3,K!$D$3,IF(C2185=4,K!$D$4,IF(C2185=5,K!$D$5,IF(C2185=6,K!$D$6,IF(C2185=7,K!$D$7,IF(C2185=8,K!$D$8))))))))</f>
        <v>Kultuurtehnikaprojektid</v>
      </c>
      <c r="E2185" s="12" t="s">
        <v>326</v>
      </c>
      <c r="F2185" s="18" t="str">
        <f>LOOKUP(E2185,K!$A$1:$B$19)</f>
        <v>Puhja vald</v>
      </c>
      <c r="G2185" s="16" t="str">
        <f t="shared" si="145"/>
        <v>MV-487</v>
      </c>
      <c r="H2185" s="12" t="s">
        <v>32</v>
      </c>
      <c r="I2185" s="14">
        <v>487</v>
      </c>
      <c r="J2185" s="1" t="s">
        <v>348</v>
      </c>
      <c r="K2185" s="1"/>
      <c r="L2185" s="91" t="str">
        <f t="shared" si="146"/>
        <v>12</v>
      </c>
      <c r="P2185">
        <v>1230801</v>
      </c>
    </row>
    <row r="2186" spans="1:17" customFormat="1" ht="25.5" customHeight="1" x14ac:dyDescent="0.2">
      <c r="A2186" s="24" t="str">
        <f t="shared" si="144"/>
        <v>12-</v>
      </c>
      <c r="C2186" s="14">
        <v>6</v>
      </c>
      <c r="D2186" s="71" t="str">
        <f>IF(C2186=1,K!$D$1,IF(C2186=2,K!$D$2,IF(C2186=3,K!$D$3,IF(C2186=4,K!$D$4,IF(C2186=5,K!$D$5,IF(C2186=6,K!$D$6,IF(C2186=7,K!$D$7,IF(C2186=8,K!$D$8))))))))</f>
        <v>Kultuurtehnikaprojektid</v>
      </c>
      <c r="E2186" s="12" t="s">
        <v>326</v>
      </c>
      <c r="F2186" s="18" t="str">
        <f>LOOKUP(E2186,K!$A$1:$B$19)</f>
        <v>Puhja vald</v>
      </c>
      <c r="G2186" s="16" t="str">
        <f t="shared" si="145"/>
        <v>MV-547</v>
      </c>
      <c r="H2186" s="12" t="s">
        <v>32</v>
      </c>
      <c r="I2186" s="14">
        <v>547</v>
      </c>
      <c r="J2186" s="1" t="s">
        <v>349</v>
      </c>
      <c r="K2186" s="1"/>
      <c r="L2186" s="91" t="str">
        <f t="shared" si="146"/>
        <v>12</v>
      </c>
      <c r="P2186">
        <v>1230801</v>
      </c>
    </row>
    <row r="2187" spans="1:17" customFormat="1" ht="25.5" customHeight="1" x14ac:dyDescent="0.2">
      <c r="A2187" s="24" t="str">
        <f t="shared" si="144"/>
        <v>07-</v>
      </c>
      <c r="C2187" s="14">
        <v>1</v>
      </c>
      <c r="D2187" s="71" t="str">
        <f>IF(C2187=1,K!$D$1,IF(C2187=2,K!$D$2,IF(C2187=3,K!$D$3,IF(C2187=4,K!$D$4,IF(C2187=5,K!$D$5,IF(C2187=6,K!$D$6,IF(C2187=7,K!$D$7,IF(C2187=8,K!$D$8))))))))</f>
        <v>Maaparandus</v>
      </c>
      <c r="E2187" s="12" t="s">
        <v>321</v>
      </c>
      <c r="F2187" s="18" t="str">
        <f>LOOKUP(E2187,K!$A$1:$B$19)</f>
        <v>Meeksi vald</v>
      </c>
      <c r="G2187" s="16" t="str">
        <f t="shared" si="145"/>
        <v>MV-606A</v>
      </c>
      <c r="H2187" s="12" t="s">
        <v>32</v>
      </c>
      <c r="I2187" s="14" t="s">
        <v>53</v>
      </c>
      <c r="J2187" s="1" t="s">
        <v>350</v>
      </c>
      <c r="K2187" s="1"/>
      <c r="L2187" s="91" t="str">
        <f t="shared" si="146"/>
        <v>07</v>
      </c>
      <c r="P2187">
        <v>1230801</v>
      </c>
    </row>
    <row r="2188" spans="1:17" customFormat="1" ht="15.75" customHeight="1" x14ac:dyDescent="0.2">
      <c r="A2188" s="24" t="str">
        <f t="shared" si="144"/>
        <v>12-</v>
      </c>
      <c r="C2188" s="14">
        <v>6</v>
      </c>
      <c r="D2188" s="71" t="str">
        <f>IF(C2188=1,K!$D$1,IF(C2188=2,K!$D$2,IF(C2188=3,K!$D$3,IF(C2188=4,K!$D$4,IF(C2188=5,K!$D$5,IF(C2188=6,K!$D$6,IF(C2188=7,K!$D$7,IF(C2188=8,K!$D$8))))))))</f>
        <v>Kultuurtehnikaprojektid</v>
      </c>
      <c r="E2188" s="12" t="s">
        <v>326</v>
      </c>
      <c r="F2188" s="18" t="str">
        <f>LOOKUP(E2188,K!$A$1:$B$19)</f>
        <v>Puhja vald</v>
      </c>
      <c r="G2188" s="16" t="str">
        <f t="shared" si="145"/>
        <v>MV-621</v>
      </c>
      <c r="H2188" s="12" t="s">
        <v>32</v>
      </c>
      <c r="I2188" s="14">
        <v>621</v>
      </c>
      <c r="J2188" s="1" t="s">
        <v>351</v>
      </c>
      <c r="K2188" s="1"/>
      <c r="L2188" s="91" t="str">
        <f t="shared" si="146"/>
        <v>12</v>
      </c>
      <c r="P2188">
        <v>1230801</v>
      </c>
    </row>
    <row r="2189" spans="1:17" customFormat="1" ht="25.5" customHeight="1" x14ac:dyDescent="0.2">
      <c r="A2189" s="24" t="str">
        <f t="shared" si="144"/>
        <v>12-</v>
      </c>
      <c r="C2189" s="14">
        <v>6</v>
      </c>
      <c r="D2189" s="71" t="str">
        <f>IF(C2189=1,K!$D$1,IF(C2189=2,K!$D$2,IF(C2189=3,K!$D$3,IF(C2189=4,K!$D$4,IF(C2189=5,K!$D$5,IF(C2189=6,K!$D$6,IF(C2189=7,K!$D$7,IF(C2189=8,K!$D$8))))))))</f>
        <v>Kultuurtehnikaprojektid</v>
      </c>
      <c r="E2189" s="12" t="s">
        <v>326</v>
      </c>
      <c r="F2189" s="18" t="str">
        <f>LOOKUP(E2189,K!$A$1:$B$19)</f>
        <v>Puhja vald</v>
      </c>
      <c r="G2189" s="16" t="str">
        <f t="shared" si="145"/>
        <v>MV-657</v>
      </c>
      <c r="H2189" s="12" t="s">
        <v>32</v>
      </c>
      <c r="I2189" s="14">
        <v>657</v>
      </c>
      <c r="J2189" s="1" t="s">
        <v>352</v>
      </c>
      <c r="K2189" s="1"/>
      <c r="L2189" s="91" t="str">
        <f t="shared" si="146"/>
        <v>12</v>
      </c>
      <c r="P2189">
        <v>1230801</v>
      </c>
    </row>
    <row r="2190" spans="1:17" customFormat="1" ht="25.5" customHeight="1" x14ac:dyDescent="0.2">
      <c r="A2190" s="24" t="str">
        <f t="shared" si="144"/>
        <v>12-</v>
      </c>
      <c r="C2190" s="14">
        <v>6</v>
      </c>
      <c r="D2190" s="71" t="str">
        <f>IF(C2190=1,K!$D$1,IF(C2190=2,K!$D$2,IF(C2190=3,K!$D$3,IF(C2190=4,K!$D$4,IF(C2190=5,K!$D$5,IF(C2190=6,K!$D$6,IF(C2190=7,K!$D$7,IF(C2190=8,K!$D$8))))))))</f>
        <v>Kultuurtehnikaprojektid</v>
      </c>
      <c r="E2190" s="12" t="s">
        <v>326</v>
      </c>
      <c r="F2190" s="18" t="str">
        <f>LOOKUP(E2190,K!$A$1:$B$19)</f>
        <v>Puhja vald</v>
      </c>
      <c r="G2190" s="16" t="str">
        <f t="shared" si="145"/>
        <v>MV-816</v>
      </c>
      <c r="H2190" s="12" t="s">
        <v>32</v>
      </c>
      <c r="I2190" s="14">
        <v>816</v>
      </c>
      <c r="J2190" s="1" t="s">
        <v>353</v>
      </c>
      <c r="K2190" s="1"/>
      <c r="L2190" s="91" t="str">
        <f t="shared" si="146"/>
        <v>12</v>
      </c>
      <c r="P2190">
        <v>1230801</v>
      </c>
    </row>
    <row r="2191" spans="1:17" customFormat="1" ht="12.75" customHeight="1" x14ac:dyDescent="0.2">
      <c r="A2191" s="24" t="str">
        <f t="shared" ref="A2191:A2254" si="147">CONCATENATE(E2191,"-",B2191)</f>
        <v>12-</v>
      </c>
      <c r="C2191" s="14">
        <v>6</v>
      </c>
      <c r="D2191" s="71" t="str">
        <f>IF(C2191=1,K!$D$1,IF(C2191=2,K!$D$2,IF(C2191=3,K!$D$3,IF(C2191=4,K!$D$4,IF(C2191=5,K!$D$5,IF(C2191=6,K!$D$6,IF(C2191=7,K!$D$7,IF(C2191=8,K!$D$8))))))))</f>
        <v>Kultuurtehnikaprojektid</v>
      </c>
      <c r="E2191" s="12" t="s">
        <v>326</v>
      </c>
      <c r="F2191" s="18" t="str">
        <f>LOOKUP(E2191,K!$A$1:$B$19)</f>
        <v>Puhja vald</v>
      </c>
      <c r="G2191" s="16" t="str">
        <f t="shared" ref="G2191:G2254" si="148">CONCATENATE(H2191,"-",I2191)</f>
        <v>MV-944</v>
      </c>
      <c r="H2191" s="12" t="s">
        <v>32</v>
      </c>
      <c r="I2191" s="14">
        <v>944</v>
      </c>
      <c r="J2191" s="1" t="s">
        <v>354</v>
      </c>
      <c r="K2191" s="1"/>
      <c r="L2191" s="91" t="str">
        <f t="shared" si="146"/>
        <v>12</v>
      </c>
      <c r="P2191">
        <v>1230801</v>
      </c>
    </row>
    <row r="2192" spans="1:17" customFormat="1" ht="25.5" customHeight="1" x14ac:dyDescent="0.2">
      <c r="A2192" s="24" t="str">
        <f t="shared" si="147"/>
        <v>17-</v>
      </c>
      <c r="C2192" s="14">
        <v>6</v>
      </c>
      <c r="D2192" s="71" t="str">
        <f>IF(C2192=1,K!$D$1,IF(C2192=2,K!$D$2,IF(C2192=3,K!$D$3,IF(C2192=4,K!$D$4,IF(C2192=5,K!$D$5,IF(C2192=6,K!$D$6,IF(C2192=7,K!$D$7,IF(C2192=8,K!$D$8))))))))</f>
        <v>Kultuurtehnikaprojektid</v>
      </c>
      <c r="E2192" s="12" t="s">
        <v>331</v>
      </c>
      <c r="F2192" s="18" t="str">
        <f>LOOKUP(E2192,K!$A$1:$B$19)</f>
        <v xml:space="preserve">Vara vald </v>
      </c>
      <c r="G2192" s="16" t="str">
        <f t="shared" si="148"/>
        <v>MV-973</v>
      </c>
      <c r="H2192" s="12" t="s">
        <v>32</v>
      </c>
      <c r="I2192" s="14">
        <v>973</v>
      </c>
      <c r="J2192" s="1" t="s">
        <v>355</v>
      </c>
      <c r="K2192" s="1"/>
      <c r="L2192" s="91" t="str">
        <f t="shared" si="146"/>
        <v>17</v>
      </c>
      <c r="P2192">
        <v>1230801</v>
      </c>
    </row>
    <row r="2193" spans="1:45" customFormat="1" ht="25.5" customHeight="1" x14ac:dyDescent="0.2">
      <c r="A2193" s="24" t="str">
        <f t="shared" si="147"/>
        <v>12-</v>
      </c>
      <c r="C2193" s="14">
        <v>6</v>
      </c>
      <c r="D2193" s="71" t="str">
        <f>IF(C2193=1,K!$D$1,IF(C2193=2,K!$D$2,IF(C2193=3,K!$D$3,IF(C2193=4,K!$D$4,IF(C2193=5,K!$D$5,IF(C2193=6,K!$D$6,IF(C2193=7,K!$D$7,IF(C2193=8,K!$D$8))))))))</f>
        <v>Kultuurtehnikaprojektid</v>
      </c>
      <c r="E2193" s="12" t="s">
        <v>326</v>
      </c>
      <c r="F2193" s="18" t="str">
        <f>LOOKUP(E2193,K!$A$1:$B$19)</f>
        <v>Puhja vald</v>
      </c>
      <c r="G2193" s="16" t="str">
        <f t="shared" si="148"/>
        <v>MV-1027</v>
      </c>
      <c r="H2193" s="12" t="s">
        <v>32</v>
      </c>
      <c r="I2193" s="14">
        <v>1027</v>
      </c>
      <c r="J2193" s="1" t="s">
        <v>356</v>
      </c>
      <c r="K2193" s="1"/>
      <c r="L2193" s="91" t="str">
        <f t="shared" si="146"/>
        <v>12</v>
      </c>
      <c r="P2193" t="s">
        <v>3978</v>
      </c>
    </row>
    <row r="2194" spans="1:45" ht="25.5" customHeight="1" x14ac:dyDescent="0.2">
      <c r="A2194" s="24" t="str">
        <f t="shared" si="147"/>
        <v>17-</v>
      </c>
      <c r="B2194"/>
      <c r="C2194" s="14">
        <v>1</v>
      </c>
      <c r="D2194" s="71" t="str">
        <f>IF(C2194=1,K!$D$1,IF(C2194=2,K!$D$2,IF(C2194=3,K!$D$3,IF(C2194=4,K!$D$4,IF(C2194=5,K!$D$5,IF(C2194=6,K!$D$6,IF(C2194=7,K!$D$7,IF(C2194=8,K!$D$8))))))))</f>
        <v>Maaparandus</v>
      </c>
      <c r="E2194" s="12" t="s">
        <v>331</v>
      </c>
      <c r="F2194" s="18" t="str">
        <f>LOOKUP(E2194,K!$A$1:$B$19)</f>
        <v xml:space="preserve">Vara vald </v>
      </c>
      <c r="G2194" s="16" t="str">
        <f t="shared" si="148"/>
        <v>MV-1095</v>
      </c>
      <c r="H2194" s="12" t="s">
        <v>32</v>
      </c>
      <c r="I2194" s="14">
        <v>1095</v>
      </c>
      <c r="J2194" s="1" t="s">
        <v>357</v>
      </c>
      <c r="K2194" s="1"/>
      <c r="L2194" s="91" t="str">
        <f t="shared" si="146"/>
        <v>17</v>
      </c>
      <c r="M2194"/>
      <c r="N2194"/>
      <c r="P2194" t="s">
        <v>3988</v>
      </c>
      <c r="Q2194"/>
      <c r="R2194"/>
      <c r="S2194"/>
      <c r="T2194"/>
      <c r="U2194"/>
      <c r="V2194"/>
      <c r="W2194"/>
      <c r="X2194"/>
      <c r="Y2194"/>
      <c r="Z2194"/>
      <c r="AA2194"/>
      <c r="AB2194"/>
      <c r="AC2194"/>
      <c r="AD2194"/>
      <c r="AE2194"/>
      <c r="AF2194"/>
      <c r="AG2194"/>
      <c r="AH2194"/>
      <c r="AI2194"/>
      <c r="AJ2194"/>
      <c r="AK2194"/>
      <c r="AL2194"/>
      <c r="AM2194"/>
      <c r="AN2194"/>
      <c r="AO2194"/>
      <c r="AP2194"/>
      <c r="AQ2194"/>
      <c r="AR2194"/>
      <c r="AS2194"/>
    </row>
    <row r="2195" spans="1:45" ht="25.5" customHeight="1" x14ac:dyDescent="0.2">
      <c r="A2195" s="24" t="str">
        <f t="shared" si="147"/>
        <v>12-</v>
      </c>
      <c r="B2195"/>
      <c r="C2195" s="14">
        <v>6</v>
      </c>
      <c r="D2195" s="71" t="str">
        <f>IF(C2195=1,K!$D$1,IF(C2195=2,K!$D$2,IF(C2195=3,K!$D$3,IF(C2195=4,K!$D$4,IF(C2195=5,K!$D$5,IF(C2195=6,K!$D$6,IF(C2195=7,K!$D$7,IF(C2195=8,K!$D$8))))))))</f>
        <v>Kultuurtehnikaprojektid</v>
      </c>
      <c r="E2195" s="12" t="s">
        <v>326</v>
      </c>
      <c r="F2195" s="18" t="str">
        <f>LOOKUP(E2195,K!$A$1:$B$19)</f>
        <v>Puhja vald</v>
      </c>
      <c r="G2195" s="16" t="str">
        <f t="shared" si="148"/>
        <v>MV-1113</v>
      </c>
      <c r="H2195" s="12" t="s">
        <v>32</v>
      </c>
      <c r="I2195" s="14">
        <v>1113</v>
      </c>
      <c r="J2195" s="1" t="s">
        <v>358</v>
      </c>
      <c r="K2195" s="1"/>
      <c r="L2195" s="91" t="str">
        <f t="shared" si="146"/>
        <v>12</v>
      </c>
      <c r="M2195"/>
      <c r="N2195"/>
      <c r="P2195"/>
      <c r="Q2195"/>
      <c r="R2195"/>
      <c r="S2195"/>
      <c r="T2195"/>
      <c r="U2195"/>
      <c r="V2195"/>
      <c r="W2195"/>
      <c r="X2195"/>
      <c r="Y2195"/>
      <c r="Z2195"/>
      <c r="AA2195"/>
      <c r="AB2195"/>
      <c r="AC2195"/>
      <c r="AD2195"/>
      <c r="AE2195"/>
      <c r="AF2195"/>
      <c r="AG2195"/>
      <c r="AH2195"/>
      <c r="AI2195"/>
      <c r="AJ2195"/>
      <c r="AK2195"/>
      <c r="AL2195"/>
      <c r="AM2195"/>
      <c r="AN2195"/>
      <c r="AO2195"/>
      <c r="AP2195"/>
      <c r="AQ2195"/>
      <c r="AR2195"/>
      <c r="AS2195"/>
    </row>
    <row r="2196" spans="1:45" customFormat="1" ht="25.5" customHeight="1" x14ac:dyDescent="0.2">
      <c r="A2196" s="24" t="str">
        <f t="shared" si="147"/>
        <v>12-</v>
      </c>
      <c r="C2196" s="14">
        <v>6</v>
      </c>
      <c r="D2196" s="71" t="str">
        <f>IF(C2196=1,K!$D$1,IF(C2196=2,K!$D$2,IF(C2196=3,K!$D$3,IF(C2196=4,K!$D$4,IF(C2196=5,K!$D$5,IF(C2196=6,K!$D$6,IF(C2196=7,K!$D$7,IF(C2196=8,K!$D$8))))))))</f>
        <v>Kultuurtehnikaprojektid</v>
      </c>
      <c r="E2196" s="12" t="s">
        <v>326</v>
      </c>
      <c r="F2196" s="18" t="str">
        <f>LOOKUP(E2196,K!$A$1:$B$19)</f>
        <v>Puhja vald</v>
      </c>
      <c r="G2196" s="16" t="str">
        <f t="shared" si="148"/>
        <v>MV-1195</v>
      </c>
      <c r="H2196" s="12" t="s">
        <v>32</v>
      </c>
      <c r="I2196" s="14">
        <v>1195</v>
      </c>
      <c r="J2196" s="1" t="s">
        <v>359</v>
      </c>
      <c r="K2196" s="1"/>
      <c r="L2196" s="91" t="str">
        <f t="shared" si="146"/>
        <v>12</v>
      </c>
      <c r="P2196" t="s">
        <v>3993</v>
      </c>
    </row>
    <row r="2197" spans="1:45" customFormat="1" ht="38.25" customHeight="1" x14ac:dyDescent="0.2">
      <c r="A2197" s="24" t="str">
        <f t="shared" si="147"/>
        <v>12-</v>
      </c>
      <c r="C2197" s="14">
        <v>6</v>
      </c>
      <c r="D2197" s="71" t="str">
        <f>IF(C2197=1,K!$D$1,IF(C2197=2,K!$D$2,IF(C2197=3,K!$D$3,IF(C2197=4,K!$D$4,IF(C2197=5,K!$D$5,IF(C2197=6,K!$D$6,IF(C2197=7,K!$D$7,IF(C2197=8,K!$D$8))))))))</f>
        <v>Kultuurtehnikaprojektid</v>
      </c>
      <c r="E2197" s="12" t="s">
        <v>326</v>
      </c>
      <c r="F2197" s="18" t="str">
        <f>LOOKUP(E2197,K!$A$1:$B$19)</f>
        <v>Puhja vald</v>
      </c>
      <c r="G2197" s="16" t="str">
        <f t="shared" si="148"/>
        <v>MV-1177</v>
      </c>
      <c r="H2197" s="12" t="s">
        <v>32</v>
      </c>
      <c r="I2197" s="14">
        <v>1177</v>
      </c>
      <c r="J2197" s="1" t="s">
        <v>360</v>
      </c>
      <c r="K2197" s="1"/>
      <c r="L2197" s="91" t="str">
        <f t="shared" si="146"/>
        <v>12</v>
      </c>
      <c r="P2197" t="s">
        <v>3997</v>
      </c>
    </row>
    <row r="2198" spans="1:45" customFormat="1" ht="25.5" customHeight="1" x14ac:dyDescent="0.2">
      <c r="A2198" s="24" t="str">
        <f t="shared" si="147"/>
        <v>07-</v>
      </c>
      <c r="C2198" s="14">
        <v>1</v>
      </c>
      <c r="D2198" s="71" t="str">
        <f>IF(C2198=1,K!$D$1,IF(C2198=2,K!$D$2,IF(C2198=3,K!$D$3,IF(C2198=4,K!$D$4,IF(C2198=5,K!$D$5,IF(C2198=6,K!$D$6,IF(C2198=7,K!$D$7,IF(C2198=8,K!$D$8))))))))</f>
        <v>Maaparandus</v>
      </c>
      <c r="E2198" s="12" t="s">
        <v>321</v>
      </c>
      <c r="F2198" s="18" t="str">
        <f>LOOKUP(E2198,K!$A$1:$B$19)</f>
        <v>Meeksi vald</v>
      </c>
      <c r="G2198" s="16" t="str">
        <f t="shared" si="148"/>
        <v>MV-1277</v>
      </c>
      <c r="H2198" s="12" t="s">
        <v>32</v>
      </c>
      <c r="I2198" s="14">
        <v>1277</v>
      </c>
      <c r="J2198" s="1" t="s">
        <v>361</v>
      </c>
      <c r="K2198" s="1"/>
      <c r="L2198" s="91" t="str">
        <f t="shared" si="146"/>
        <v>07</v>
      </c>
      <c r="P2198" t="s">
        <v>4001</v>
      </c>
    </row>
    <row r="2199" spans="1:45" customFormat="1" ht="24.75" customHeight="1" x14ac:dyDescent="0.2">
      <c r="A2199" s="24" t="str">
        <f t="shared" si="147"/>
        <v>12-</v>
      </c>
      <c r="C2199" s="14">
        <v>6</v>
      </c>
      <c r="D2199" s="71" t="str">
        <f>IF(C2199=1,K!$D$1,IF(C2199=2,K!$D$2,IF(C2199=3,K!$D$3,IF(C2199=4,K!$D$4,IF(C2199=5,K!$D$5,IF(C2199=6,K!$D$6,IF(C2199=7,K!$D$7,IF(C2199=8,K!$D$8))))))))</f>
        <v>Kultuurtehnikaprojektid</v>
      </c>
      <c r="E2199" s="12" t="s">
        <v>326</v>
      </c>
      <c r="F2199" s="18" t="str">
        <f>LOOKUP(E2199,K!$A$1:$B$19)</f>
        <v>Puhja vald</v>
      </c>
      <c r="G2199" s="16" t="str">
        <f t="shared" si="148"/>
        <v>MV-1292</v>
      </c>
      <c r="H2199" s="12" t="s">
        <v>32</v>
      </c>
      <c r="I2199" s="14">
        <v>1292</v>
      </c>
      <c r="J2199" s="46" t="s">
        <v>362</v>
      </c>
      <c r="K2199" s="1" t="s">
        <v>1628</v>
      </c>
      <c r="L2199" s="91" t="str">
        <f t="shared" si="146"/>
        <v>12</v>
      </c>
      <c r="P2199" t="s">
        <v>4004</v>
      </c>
    </row>
    <row r="2200" spans="1:45" customFormat="1" ht="12.75" customHeight="1" x14ac:dyDescent="0.2">
      <c r="A2200" s="24" t="str">
        <f t="shared" si="147"/>
        <v>12-</v>
      </c>
      <c r="C2200" s="14">
        <v>2</v>
      </c>
      <c r="D2200" s="71" t="str">
        <f>IF(C2200=1,K!$D$1,IF(C2200=2,K!$D$2,IF(C2200=3,K!$D$3,IF(C2200=4,K!$D$4,IF(C2200=5,K!$D$5,IF(C2200=6,K!$D$6,IF(C2200=7,K!$D$7,IF(C2200=8,K!$D$8))))))))</f>
        <v xml:space="preserve">Maaparanduse rek </v>
      </c>
      <c r="E2200" s="12" t="s">
        <v>326</v>
      </c>
      <c r="F2200" s="18" t="str">
        <f>LOOKUP(E2200,K!$A$1:$B$19)</f>
        <v>Puhja vald</v>
      </c>
      <c r="G2200" s="16" t="str">
        <f t="shared" si="148"/>
        <v>MV-1396</v>
      </c>
      <c r="H2200" s="12" t="s">
        <v>32</v>
      </c>
      <c r="I2200" s="14">
        <v>1396</v>
      </c>
      <c r="J2200" s="1" t="s">
        <v>363</v>
      </c>
      <c r="K2200" s="1"/>
      <c r="L2200" s="91" t="str">
        <f t="shared" si="146"/>
        <v>12</v>
      </c>
      <c r="P2200" t="s">
        <v>4010</v>
      </c>
    </row>
    <row r="2201" spans="1:45" customFormat="1" ht="25.5" customHeight="1" x14ac:dyDescent="0.2">
      <c r="A2201" s="24" t="str">
        <f t="shared" si="147"/>
        <v>12-</v>
      </c>
      <c r="C2201" s="14">
        <v>6</v>
      </c>
      <c r="D2201" s="71" t="str">
        <f>IF(C2201=1,K!$D$1,IF(C2201=2,K!$D$2,IF(C2201=3,K!$D$3,IF(C2201=4,K!$D$4,IF(C2201=5,K!$D$5,IF(C2201=6,K!$D$6,IF(C2201=7,K!$D$7,IF(C2201=8,K!$D$8))))))))</f>
        <v>Kultuurtehnikaprojektid</v>
      </c>
      <c r="E2201" s="12" t="s">
        <v>326</v>
      </c>
      <c r="F2201" s="18" t="str">
        <f>LOOKUP(E2201,K!$A$1:$B$19)</f>
        <v>Puhja vald</v>
      </c>
      <c r="G2201" s="16" t="str">
        <f t="shared" si="148"/>
        <v>MV-1404</v>
      </c>
      <c r="H2201" s="12" t="s">
        <v>32</v>
      </c>
      <c r="I2201" s="14">
        <v>1404</v>
      </c>
      <c r="J2201" s="1" t="s">
        <v>364</v>
      </c>
      <c r="K2201" s="1"/>
      <c r="L2201" s="91" t="str">
        <f t="shared" si="146"/>
        <v>12</v>
      </c>
    </row>
    <row r="2202" spans="1:45" customFormat="1" ht="12.75" customHeight="1" x14ac:dyDescent="0.2">
      <c r="A2202" s="24" t="str">
        <f t="shared" si="147"/>
        <v>12-</v>
      </c>
      <c r="C2202" s="14">
        <v>6</v>
      </c>
      <c r="D2202" s="71" t="str">
        <f>IF(C2202=1,K!$D$1,IF(C2202=2,K!$D$2,IF(C2202=3,K!$D$3,IF(C2202=4,K!$D$4,IF(C2202=5,K!$D$5,IF(C2202=6,K!$D$6,IF(C2202=7,K!$D$7,IF(C2202=8,K!$D$8))))))))</f>
        <v>Kultuurtehnikaprojektid</v>
      </c>
      <c r="E2202" s="12" t="s">
        <v>326</v>
      </c>
      <c r="F2202" s="18" t="str">
        <f>LOOKUP(E2202,K!$A$1:$B$19)</f>
        <v>Puhja vald</v>
      </c>
      <c r="G2202" s="16" t="str">
        <f t="shared" si="148"/>
        <v>MV-1405</v>
      </c>
      <c r="H2202" s="12" t="s">
        <v>32</v>
      </c>
      <c r="I2202" s="14">
        <v>1405</v>
      </c>
      <c r="J2202" s="46" t="s">
        <v>365</v>
      </c>
      <c r="K2202" s="1" t="s">
        <v>3681</v>
      </c>
      <c r="L2202" s="91" t="str">
        <f t="shared" si="146"/>
        <v>12</v>
      </c>
      <c r="P2202">
        <v>1228851</v>
      </c>
    </row>
    <row r="2203" spans="1:45" customFormat="1" ht="12.75" customHeight="1" x14ac:dyDescent="0.2">
      <c r="A2203" s="24" t="str">
        <f t="shared" si="147"/>
        <v>12-</v>
      </c>
      <c r="C2203" s="14">
        <v>6</v>
      </c>
      <c r="D2203" s="71" t="str">
        <f>IF(C2203=1,K!$D$1,IF(C2203=2,K!$D$2,IF(C2203=3,K!$D$3,IF(C2203=4,K!$D$4,IF(C2203=5,K!$D$5,IF(C2203=6,K!$D$6,IF(C2203=7,K!$D$7,IF(C2203=8,K!$D$8))))))))</f>
        <v>Kultuurtehnikaprojektid</v>
      </c>
      <c r="E2203" s="12" t="s">
        <v>326</v>
      </c>
      <c r="F2203" s="18" t="str">
        <f>LOOKUP(E2203,K!$A$1:$B$19)</f>
        <v>Puhja vald</v>
      </c>
      <c r="G2203" s="16" t="str">
        <f t="shared" si="148"/>
        <v>MV-1460</v>
      </c>
      <c r="H2203" s="12" t="s">
        <v>32</v>
      </c>
      <c r="I2203" s="14">
        <v>1460</v>
      </c>
      <c r="J2203" s="1" t="s">
        <v>366</v>
      </c>
      <c r="K2203" s="1"/>
      <c r="L2203" s="91" t="str">
        <f t="shared" si="146"/>
        <v>12</v>
      </c>
      <c r="P2203">
        <v>1228871</v>
      </c>
    </row>
    <row r="2204" spans="1:45" ht="25.5" customHeight="1" x14ac:dyDescent="0.2">
      <c r="A2204" s="24" t="str">
        <f t="shared" si="147"/>
        <v>12-</v>
      </c>
      <c r="B2204"/>
      <c r="C2204" s="14">
        <v>6</v>
      </c>
      <c r="D2204" s="71" t="str">
        <f>IF(C2204=1,K!$D$1,IF(C2204=2,K!$D$2,IF(C2204=3,K!$D$3,IF(C2204=4,K!$D$4,IF(C2204=5,K!$D$5,IF(C2204=6,K!$D$6,IF(C2204=7,K!$D$7,IF(C2204=8,K!$D$8))))))))</f>
        <v>Kultuurtehnikaprojektid</v>
      </c>
      <c r="E2204" s="12" t="s">
        <v>326</v>
      </c>
      <c r="F2204" s="18" t="str">
        <f>LOOKUP(E2204,K!$A$1:$B$19)</f>
        <v>Puhja vald</v>
      </c>
      <c r="G2204" s="16" t="str">
        <f t="shared" si="148"/>
        <v>MV-1492</v>
      </c>
      <c r="H2204" s="12" t="s">
        <v>32</v>
      </c>
      <c r="I2204" s="14">
        <v>1492</v>
      </c>
      <c r="J2204" s="1" t="s">
        <v>367</v>
      </c>
      <c r="K2204" s="1"/>
      <c r="L2204" s="91" t="str">
        <f t="shared" si="146"/>
        <v>12</v>
      </c>
      <c r="M2204"/>
      <c r="N2204"/>
      <c r="P2204">
        <v>1228871</v>
      </c>
      <c r="Q2204"/>
      <c r="R2204"/>
      <c r="S2204"/>
      <c r="T2204"/>
      <c r="U2204"/>
      <c r="V2204"/>
      <c r="W2204"/>
      <c r="X2204"/>
      <c r="Y2204"/>
      <c r="Z2204"/>
      <c r="AA2204"/>
      <c r="AB2204"/>
      <c r="AC2204"/>
      <c r="AD2204"/>
      <c r="AE2204"/>
      <c r="AF2204"/>
      <c r="AG2204"/>
      <c r="AH2204"/>
      <c r="AI2204"/>
      <c r="AJ2204"/>
      <c r="AK2204"/>
      <c r="AL2204"/>
      <c r="AM2204"/>
      <c r="AN2204"/>
      <c r="AO2204"/>
      <c r="AP2204"/>
      <c r="AQ2204"/>
      <c r="AR2204"/>
      <c r="AS2204"/>
    </row>
    <row r="2205" spans="1:45" customFormat="1" ht="25.5" customHeight="1" x14ac:dyDescent="0.2">
      <c r="A2205" s="24" t="str">
        <f t="shared" si="147"/>
        <v>12-</v>
      </c>
      <c r="C2205" s="14">
        <v>6</v>
      </c>
      <c r="D2205" s="71" t="str">
        <f>IF(C2205=1,K!$D$1,IF(C2205=2,K!$D$2,IF(C2205=3,K!$D$3,IF(C2205=4,K!$D$4,IF(C2205=5,K!$D$5,IF(C2205=6,K!$D$6,IF(C2205=7,K!$D$7,IF(C2205=8,K!$D$8))))))))</f>
        <v>Kultuurtehnikaprojektid</v>
      </c>
      <c r="E2205" s="12" t="s">
        <v>326</v>
      </c>
      <c r="F2205" s="18" t="str">
        <f>LOOKUP(E2205,K!$A$1:$B$19)</f>
        <v>Puhja vald</v>
      </c>
      <c r="G2205" s="16" t="str">
        <f t="shared" si="148"/>
        <v>MV-1543</v>
      </c>
      <c r="H2205" s="12" t="s">
        <v>32</v>
      </c>
      <c r="I2205" s="14">
        <v>1543</v>
      </c>
      <c r="J2205" s="1" t="s">
        <v>368</v>
      </c>
      <c r="K2205" s="1"/>
      <c r="L2205" s="91" t="str">
        <f t="shared" si="146"/>
        <v>12</v>
      </c>
      <c r="P2205" t="s">
        <v>4033</v>
      </c>
    </row>
    <row r="2206" spans="1:45" customFormat="1" ht="25.5" customHeight="1" x14ac:dyDescent="0.2">
      <c r="A2206" s="24" t="str">
        <f t="shared" si="147"/>
        <v>12-</v>
      </c>
      <c r="C2206" s="14">
        <v>5</v>
      </c>
      <c r="D2206" s="71" t="str">
        <f>IF(C2206=1,K!$D$1,IF(C2206=2,K!$D$2,IF(C2206=3,K!$D$3,IF(C2206=4,K!$D$4,IF(C2206=5,K!$D$5,IF(C2206=6,K!$D$6,IF(C2206=7,K!$D$7,IF(C2206=8,K!$D$8))))))))</f>
        <v>Muud maap.ehit.projektid</v>
      </c>
      <c r="E2206" s="12" t="s">
        <v>326</v>
      </c>
      <c r="F2206" s="18" t="str">
        <f>LOOKUP(E2206,K!$A$1:$B$19)</f>
        <v>Puhja vald</v>
      </c>
      <c r="G2206" s="16" t="str">
        <f t="shared" si="148"/>
        <v>MV-1581</v>
      </c>
      <c r="H2206" s="12" t="s">
        <v>32</v>
      </c>
      <c r="I2206" s="14">
        <v>1581</v>
      </c>
      <c r="J2206" s="1" t="s">
        <v>369</v>
      </c>
      <c r="K2206" s="1"/>
      <c r="L2206" s="91" t="str">
        <f t="shared" si="146"/>
        <v>12</v>
      </c>
      <c r="P2206" t="s">
        <v>4038</v>
      </c>
    </row>
    <row r="2207" spans="1:45" customFormat="1" ht="12.75" customHeight="1" x14ac:dyDescent="0.2">
      <c r="A2207" s="24" t="str">
        <f t="shared" si="147"/>
        <v>12-</v>
      </c>
      <c r="C2207" s="14">
        <v>6</v>
      </c>
      <c r="D2207" s="71" t="str">
        <f>IF(C2207=1,K!$D$1,IF(C2207=2,K!$D$2,IF(C2207=3,K!$D$3,IF(C2207=4,K!$D$4,IF(C2207=5,K!$D$5,IF(C2207=6,K!$D$6,IF(C2207=7,K!$D$7,IF(C2207=8,K!$D$8))))))))</f>
        <v>Kultuurtehnikaprojektid</v>
      </c>
      <c r="E2207" s="12" t="s">
        <v>326</v>
      </c>
      <c r="F2207" s="18" t="str">
        <f>LOOKUP(E2207,K!$A$1:$B$19)</f>
        <v>Puhja vald</v>
      </c>
      <c r="G2207" s="16" t="str">
        <f t="shared" si="148"/>
        <v>MV-1601</v>
      </c>
      <c r="H2207" s="12" t="s">
        <v>32</v>
      </c>
      <c r="I2207" s="14">
        <v>1601</v>
      </c>
      <c r="J2207" s="1" t="s">
        <v>370</v>
      </c>
      <c r="K2207" s="1"/>
      <c r="L2207" s="91" t="str">
        <f t="shared" ref="L2207:L2270" si="149">E2207</f>
        <v>12</v>
      </c>
      <c r="P2207">
        <v>68120</v>
      </c>
    </row>
    <row r="2208" spans="1:45" customFormat="1" ht="25.5" customHeight="1" x14ac:dyDescent="0.2">
      <c r="A2208" s="24" t="str">
        <f t="shared" si="147"/>
        <v>12-</v>
      </c>
      <c r="C2208" s="14">
        <v>5</v>
      </c>
      <c r="D2208" s="71" t="str">
        <f>IF(C2208=1,K!$D$1,IF(C2208=2,K!$D$2,IF(C2208=3,K!$D$3,IF(C2208=4,K!$D$4,IF(C2208=5,K!$D$5,IF(C2208=6,K!$D$6,IF(C2208=7,K!$D$7,IF(C2208=8,K!$D$8))))))))</f>
        <v>Muud maap.ehit.projektid</v>
      </c>
      <c r="E2208" s="12" t="s">
        <v>326</v>
      </c>
      <c r="F2208" s="18" t="str">
        <f>LOOKUP(E2208,K!$A$1:$B$19)</f>
        <v>Puhja vald</v>
      </c>
      <c r="G2208" s="16" t="str">
        <f t="shared" si="148"/>
        <v>MV-1646</v>
      </c>
      <c r="H2208" s="12" t="s">
        <v>32</v>
      </c>
      <c r="I2208" s="14">
        <v>1646</v>
      </c>
      <c r="J2208" s="1" t="s">
        <v>371</v>
      </c>
      <c r="K2208" s="1"/>
      <c r="L2208" s="91" t="str">
        <f t="shared" si="149"/>
        <v>12</v>
      </c>
      <c r="P2208" t="s">
        <v>4044</v>
      </c>
    </row>
    <row r="2209" spans="1:45" customFormat="1" ht="25.5" customHeight="1" x14ac:dyDescent="0.2">
      <c r="A2209" s="24" t="str">
        <f t="shared" si="147"/>
        <v>12-</v>
      </c>
      <c r="C2209" s="14">
        <v>6</v>
      </c>
      <c r="D2209" s="71" t="str">
        <f>IF(C2209=1,K!$D$1,IF(C2209=2,K!$D$2,IF(C2209=3,K!$D$3,IF(C2209=4,K!$D$4,IF(C2209=5,K!$D$5,IF(C2209=6,K!$D$6,IF(C2209=7,K!$D$7,IF(C2209=8,K!$D$8))))))))</f>
        <v>Kultuurtehnikaprojektid</v>
      </c>
      <c r="E2209" s="12" t="s">
        <v>326</v>
      </c>
      <c r="F2209" s="18" t="str">
        <f>LOOKUP(E2209,K!$A$1:$B$19)</f>
        <v>Puhja vald</v>
      </c>
      <c r="G2209" s="16" t="str">
        <f t="shared" si="148"/>
        <v>MV-1652</v>
      </c>
      <c r="H2209" s="12" t="s">
        <v>32</v>
      </c>
      <c r="I2209" s="14">
        <v>1652</v>
      </c>
      <c r="J2209" s="1" t="s">
        <v>372</v>
      </c>
      <c r="K2209" s="1"/>
      <c r="L2209" s="91" t="str">
        <f t="shared" si="149"/>
        <v>12</v>
      </c>
      <c r="P2209" t="s">
        <v>4047</v>
      </c>
    </row>
    <row r="2210" spans="1:45" customFormat="1" ht="25.5" customHeight="1" x14ac:dyDescent="0.2">
      <c r="A2210" s="24" t="str">
        <f t="shared" si="147"/>
        <v>12-</v>
      </c>
      <c r="C2210" s="14">
        <v>6</v>
      </c>
      <c r="D2210" s="71" t="str">
        <f>IF(C2210=1,K!$D$1,IF(C2210=2,K!$D$2,IF(C2210=3,K!$D$3,IF(C2210=4,K!$D$4,IF(C2210=5,K!$D$5,IF(C2210=6,K!$D$6,IF(C2210=7,K!$D$7,IF(C2210=8,K!$D$8))))))))</f>
        <v>Kultuurtehnikaprojektid</v>
      </c>
      <c r="E2210" s="12" t="s">
        <v>326</v>
      </c>
      <c r="F2210" s="18" t="str">
        <f>LOOKUP(E2210,K!$A$1:$B$19)</f>
        <v>Puhja vald</v>
      </c>
      <c r="G2210" s="16" t="str">
        <f t="shared" si="148"/>
        <v>MV-1709</v>
      </c>
      <c r="H2210" s="12" t="s">
        <v>32</v>
      </c>
      <c r="I2210" s="14">
        <v>1709</v>
      </c>
      <c r="J2210" s="1" t="s">
        <v>373</v>
      </c>
      <c r="K2210" s="1"/>
      <c r="L2210" s="91" t="str">
        <f t="shared" si="149"/>
        <v>12</v>
      </c>
      <c r="P2210" t="s">
        <v>4050</v>
      </c>
    </row>
    <row r="2211" spans="1:45" customFormat="1" ht="25.5" customHeight="1" x14ac:dyDescent="0.2">
      <c r="A2211" s="24" t="str">
        <f t="shared" si="147"/>
        <v>12-</v>
      </c>
      <c r="C2211" s="14">
        <v>2</v>
      </c>
      <c r="D2211" s="71" t="str">
        <f>IF(C2211=1,K!$D$1,IF(C2211=2,K!$D$2,IF(C2211=3,K!$D$3,IF(C2211=4,K!$D$4,IF(C2211=5,K!$D$5,IF(C2211=6,K!$D$6,IF(C2211=7,K!$D$7,IF(C2211=8,K!$D$8))))))))</f>
        <v xml:space="preserve">Maaparanduse rek </v>
      </c>
      <c r="E2211" s="12" t="s">
        <v>326</v>
      </c>
      <c r="F2211" s="18" t="str">
        <f>LOOKUP(E2211,K!$A$1:$B$19)</f>
        <v>Puhja vald</v>
      </c>
      <c r="G2211" s="16" t="str">
        <f t="shared" si="148"/>
        <v>MV-1743</v>
      </c>
      <c r="H2211" s="12" t="s">
        <v>32</v>
      </c>
      <c r="I2211" s="14">
        <v>1743</v>
      </c>
      <c r="J2211" s="1" t="s">
        <v>374</v>
      </c>
      <c r="K2211" s="1"/>
      <c r="L2211" s="91" t="str">
        <f t="shared" si="149"/>
        <v>12</v>
      </c>
      <c r="P2211" t="s">
        <v>4061</v>
      </c>
    </row>
    <row r="2212" spans="1:45" customFormat="1" ht="25.5" customHeight="1" x14ac:dyDescent="0.2">
      <c r="A2212" s="24" t="str">
        <f t="shared" si="147"/>
        <v>12-</v>
      </c>
      <c r="C2212" s="14">
        <v>6</v>
      </c>
      <c r="D2212" s="71" t="str">
        <f>IF(C2212=1,K!$D$1,IF(C2212=2,K!$D$2,IF(C2212=3,K!$D$3,IF(C2212=4,K!$D$4,IF(C2212=5,K!$D$5,IF(C2212=6,K!$D$6,IF(C2212=7,K!$D$7,IF(C2212=8,K!$D$8))))))))</f>
        <v>Kultuurtehnikaprojektid</v>
      </c>
      <c r="E2212" s="12" t="s">
        <v>326</v>
      </c>
      <c r="F2212" s="18" t="str">
        <f>LOOKUP(E2212,K!$A$1:$B$19)</f>
        <v>Puhja vald</v>
      </c>
      <c r="G2212" s="16" t="str">
        <f t="shared" si="148"/>
        <v>MV-1768</v>
      </c>
      <c r="H2212" s="12" t="s">
        <v>32</v>
      </c>
      <c r="I2212" s="14">
        <v>1768</v>
      </c>
      <c r="J2212" s="1" t="s">
        <v>375</v>
      </c>
      <c r="K2212" s="1"/>
      <c r="L2212" s="91" t="str">
        <f t="shared" si="149"/>
        <v>12</v>
      </c>
      <c r="P2212" t="s">
        <v>4062</v>
      </c>
    </row>
    <row r="2213" spans="1:45" customFormat="1" ht="25.5" customHeight="1" x14ac:dyDescent="0.2">
      <c r="A2213" s="24" t="str">
        <f t="shared" si="147"/>
        <v>14-</v>
      </c>
      <c r="C2213" s="14">
        <v>1</v>
      </c>
      <c r="D2213" s="71" t="str">
        <f>IF(C2213=1,K!$D$1,IF(C2213=2,K!$D$2,IF(C2213=3,K!$D$3,IF(C2213=4,K!$D$4,IF(C2213=5,K!$D$5,IF(C2213=6,K!$D$6,IF(C2213=7,K!$D$7,IF(C2213=8,K!$D$8))))))))</f>
        <v>Maaparandus</v>
      </c>
      <c r="E2213" s="12" t="s">
        <v>328</v>
      </c>
      <c r="F2213" s="18" t="str">
        <f>LOOKUP(E2213,K!$A$1:$B$19)</f>
        <v>Rõngu vald</v>
      </c>
      <c r="G2213" s="16" t="str">
        <f t="shared" si="148"/>
        <v>MV-1</v>
      </c>
      <c r="H2213" s="12" t="s">
        <v>32</v>
      </c>
      <c r="I2213" s="14">
        <v>1</v>
      </c>
      <c r="J2213" s="1" t="s">
        <v>378</v>
      </c>
      <c r="K2213" s="1"/>
      <c r="L2213" s="91" t="str">
        <f t="shared" si="149"/>
        <v>14</v>
      </c>
      <c r="P2213" t="s">
        <v>4055</v>
      </c>
    </row>
    <row r="2214" spans="1:45" customFormat="1" ht="25.5" customHeight="1" x14ac:dyDescent="0.2">
      <c r="A2214" s="24" t="str">
        <f t="shared" si="147"/>
        <v>15-</v>
      </c>
      <c r="C2214" s="14">
        <v>5</v>
      </c>
      <c r="D2214" s="71" t="str">
        <f>IF(C2214=1,K!$D$1,IF(C2214=2,K!$D$2,IF(C2214=3,K!$D$3,IF(C2214=4,K!$D$4,IF(C2214=5,K!$D$5,IF(C2214=6,K!$D$6,IF(C2214=7,K!$D$7,IF(C2214=8,K!$D$8))))))))</f>
        <v>Muud maap.ehit.projektid</v>
      </c>
      <c r="E2214" s="12" t="s">
        <v>329</v>
      </c>
      <c r="F2214" s="18" t="str">
        <f>LOOKUP(E2214,K!$A$1:$B$19)</f>
        <v>Tartu vald</v>
      </c>
      <c r="G2214" s="16" t="str">
        <f t="shared" si="148"/>
        <v>PK-455</v>
      </c>
      <c r="H2214" s="12" t="s">
        <v>34</v>
      </c>
      <c r="I2214" s="14">
        <v>455</v>
      </c>
      <c r="J2214" s="1" t="s">
        <v>1250</v>
      </c>
      <c r="K2214" s="1"/>
      <c r="L2214" s="91" t="str">
        <f t="shared" si="149"/>
        <v>15</v>
      </c>
    </row>
    <row r="2215" spans="1:45" customFormat="1" ht="25.5" customHeight="1" x14ac:dyDescent="0.2">
      <c r="A2215" s="24" t="str">
        <f t="shared" si="147"/>
        <v>13-</v>
      </c>
      <c r="C2215" s="14">
        <v>1</v>
      </c>
      <c r="D2215" s="71" t="str">
        <f>IF(C2215=1,K!$D$1,IF(C2215=2,K!$D$2,IF(C2215=3,K!$D$3,IF(C2215=4,K!$D$4,IF(C2215=5,K!$D$5,IF(C2215=6,K!$D$6,IF(C2215=7,K!$D$7,IF(C2215=8,K!$D$8))))))))</f>
        <v>Maaparandus</v>
      </c>
      <c r="E2215" s="12" t="s">
        <v>327</v>
      </c>
      <c r="F2215" s="18" t="str">
        <f>LOOKUP(E2215,K!$A$1:$B$19)</f>
        <v>Rannu vald</v>
      </c>
      <c r="G2215" s="16" t="str">
        <f t="shared" si="148"/>
        <v>MV-343</v>
      </c>
      <c r="H2215" s="12" t="s">
        <v>32</v>
      </c>
      <c r="I2215" s="14">
        <v>343</v>
      </c>
      <c r="J2215" s="1" t="s">
        <v>379</v>
      </c>
      <c r="K2215" s="1"/>
      <c r="L2215" s="91" t="str">
        <f t="shared" si="149"/>
        <v>13</v>
      </c>
      <c r="P2215" t="s">
        <v>4073</v>
      </c>
    </row>
    <row r="2216" spans="1:45" customFormat="1" ht="25.5" customHeight="1" x14ac:dyDescent="0.2">
      <c r="A2216" s="24" t="str">
        <f t="shared" si="147"/>
        <v>16-</v>
      </c>
      <c r="C2216" s="14">
        <v>1</v>
      </c>
      <c r="D2216" s="71" t="str">
        <f>IF(C2216=1,K!$D$1,IF(C2216=2,K!$D$2,IF(C2216=3,K!$D$3,IF(C2216=4,K!$D$4,IF(C2216=5,K!$D$5,IF(C2216=6,K!$D$6,IF(C2216=7,K!$D$7,IF(C2216=8,K!$D$8))))))))</f>
        <v>Maaparandus</v>
      </c>
      <c r="E2216" s="12" t="s">
        <v>330</v>
      </c>
      <c r="F2216" s="18" t="str">
        <f>LOOKUP(E2216,K!$A$1:$B$19)</f>
        <v>Tähtvere vald</v>
      </c>
      <c r="G2216" s="16" t="str">
        <f t="shared" si="148"/>
        <v>MV-353</v>
      </c>
      <c r="H2216" s="12" t="s">
        <v>32</v>
      </c>
      <c r="I2216" s="14">
        <v>353</v>
      </c>
      <c r="J2216" s="1" t="s">
        <v>380</v>
      </c>
      <c r="K2216" s="1"/>
      <c r="L2216" s="91" t="str">
        <f t="shared" si="149"/>
        <v>16</v>
      </c>
      <c r="P2216">
        <v>76267</v>
      </c>
    </row>
    <row r="2217" spans="1:45" customFormat="1" ht="25.5" customHeight="1" x14ac:dyDescent="0.2">
      <c r="A2217" s="24" t="str">
        <f t="shared" si="147"/>
        <v>15-</v>
      </c>
      <c r="C2217" s="14">
        <v>5</v>
      </c>
      <c r="D2217" s="71" t="str">
        <f>IF(C2217=1,K!$D$1,IF(C2217=2,K!$D$2,IF(C2217=3,K!$D$3,IF(C2217=4,K!$D$4,IF(C2217=5,K!$D$5,IF(C2217=6,K!$D$6,IF(C2217=7,K!$D$7,IF(C2217=8,K!$D$8))))))))</f>
        <v>Muud maap.ehit.projektid</v>
      </c>
      <c r="E2217" s="12" t="s">
        <v>329</v>
      </c>
      <c r="F2217" s="18" t="str">
        <f>LOOKUP(E2217,K!$A$1:$B$19)</f>
        <v>Tartu vald</v>
      </c>
      <c r="G2217" s="16" t="str">
        <f t="shared" si="148"/>
        <v>MV-1395</v>
      </c>
      <c r="H2217" s="12" t="s">
        <v>32</v>
      </c>
      <c r="I2217" s="14">
        <v>1395</v>
      </c>
      <c r="J2217" s="1" t="s">
        <v>1253</v>
      </c>
      <c r="K2217" s="1"/>
      <c r="L2217" s="91" t="str">
        <f t="shared" si="149"/>
        <v>15</v>
      </c>
    </row>
    <row r="2218" spans="1:45" customFormat="1" ht="25.5" customHeight="1" x14ac:dyDescent="0.2">
      <c r="A2218" s="69" t="str">
        <f t="shared" si="147"/>
        <v>19-</v>
      </c>
      <c r="B2218" s="52"/>
      <c r="C2218" s="70">
        <v>2</v>
      </c>
      <c r="D2218" s="71" t="str">
        <f>IF(C2218=1,K!$D$1,IF(C2218=2,K!$D$2,IF(C2218=3,K!$D$3,IF(C2218=4,K!$D$4,IF(C2218=5,K!$D$5,IF(C2218=6,K!$D$6,IF(C2218=7,K!$D$7,IF(C2218=8,K!$D$8))))))))</f>
        <v xml:space="preserve">Maaparanduse rek </v>
      </c>
      <c r="E2218" s="72" t="s">
        <v>333</v>
      </c>
      <c r="F2218" s="73" t="str">
        <f>LOOKUP(E2218,K!$A$1:$B$19)</f>
        <v>Ülenurme vald</v>
      </c>
      <c r="G2218" s="74" t="str">
        <f t="shared" si="148"/>
        <v>MV-26</v>
      </c>
      <c r="H2218" s="72" t="s">
        <v>32</v>
      </c>
      <c r="I2218" s="70">
        <v>26</v>
      </c>
      <c r="J2218" s="75" t="s">
        <v>1137</v>
      </c>
      <c r="K2218" s="75"/>
      <c r="L2218" s="90" t="str">
        <f t="shared" si="149"/>
        <v>19</v>
      </c>
      <c r="M2218" s="52"/>
      <c r="N2218" s="52"/>
      <c r="P2218" s="52" t="s">
        <v>4088</v>
      </c>
      <c r="Q2218" s="52"/>
      <c r="R2218" s="52"/>
      <c r="S2218" s="52"/>
      <c r="T2218" s="52"/>
      <c r="U2218" s="52"/>
      <c r="V2218" s="52"/>
      <c r="W2218" s="52"/>
      <c r="X2218" s="52"/>
      <c r="Y2218" s="52"/>
      <c r="Z2218" s="52"/>
      <c r="AA2218" s="52"/>
      <c r="AB2218" s="52"/>
      <c r="AC2218" s="52"/>
      <c r="AD2218" s="52"/>
      <c r="AE2218" s="52"/>
      <c r="AF2218" s="52"/>
      <c r="AG2218" s="52"/>
      <c r="AH2218" s="52"/>
      <c r="AI2218" s="52"/>
      <c r="AJ2218" s="52"/>
      <c r="AK2218" s="52"/>
      <c r="AL2218" s="52"/>
      <c r="AM2218" s="52"/>
      <c r="AN2218" s="52"/>
      <c r="AO2218" s="52"/>
      <c r="AP2218" s="52"/>
      <c r="AQ2218" s="52"/>
      <c r="AR2218" s="52"/>
      <c r="AS2218" s="52"/>
    </row>
    <row r="2219" spans="1:45" customFormat="1" ht="38.25" customHeight="1" x14ac:dyDescent="0.2">
      <c r="A2219" s="69" t="str">
        <f t="shared" si="147"/>
        <v>19-</v>
      </c>
      <c r="B2219" s="52"/>
      <c r="C2219" s="70">
        <v>2</v>
      </c>
      <c r="D2219" s="71" t="str">
        <f>IF(C2219=1,K!$D$1,IF(C2219=2,K!$D$2,IF(C2219=3,K!$D$3,IF(C2219=4,K!$D$4,IF(C2219=5,K!$D$5,IF(C2219=6,K!$D$6,IF(C2219=7,K!$D$7,IF(C2219=8,K!$D$8))))))))</f>
        <v xml:space="preserve">Maaparanduse rek </v>
      </c>
      <c r="E2219" s="72" t="s">
        <v>333</v>
      </c>
      <c r="F2219" s="73" t="str">
        <f>LOOKUP(E2219,K!$A$1:$B$19)</f>
        <v>Ülenurme vald</v>
      </c>
      <c r="G2219" s="74" t="str">
        <f t="shared" si="148"/>
        <v>MV-71</v>
      </c>
      <c r="H2219" s="72" t="s">
        <v>32</v>
      </c>
      <c r="I2219" s="70">
        <v>71</v>
      </c>
      <c r="J2219" s="75" t="s">
        <v>202</v>
      </c>
      <c r="K2219" s="75"/>
      <c r="L2219" s="90" t="str">
        <f t="shared" si="149"/>
        <v>19</v>
      </c>
      <c r="M2219" s="52"/>
      <c r="N2219" s="52"/>
      <c r="P2219" s="52" t="s">
        <v>4091</v>
      </c>
      <c r="Q2219" s="52"/>
      <c r="R2219" s="52"/>
      <c r="S2219" s="52"/>
      <c r="T2219" s="52"/>
      <c r="U2219" s="52"/>
      <c r="V2219" s="52"/>
      <c r="W2219" s="52"/>
      <c r="X2219" s="52"/>
      <c r="Y2219" s="52"/>
      <c r="Z2219" s="52"/>
      <c r="AA2219" s="52"/>
      <c r="AB2219" s="52"/>
      <c r="AC2219" s="52"/>
      <c r="AD2219" s="52"/>
      <c r="AE2219" s="52"/>
      <c r="AF2219" s="52"/>
      <c r="AG2219" s="52"/>
      <c r="AH2219" s="52"/>
      <c r="AI2219" s="52"/>
      <c r="AJ2219" s="52"/>
      <c r="AK2219" s="52"/>
      <c r="AL2219" s="52"/>
      <c r="AM2219" s="52"/>
      <c r="AN2219" s="52"/>
      <c r="AO2219" s="52"/>
      <c r="AP2219" s="52"/>
      <c r="AQ2219" s="52"/>
      <c r="AR2219" s="52"/>
      <c r="AS2219" s="52"/>
    </row>
    <row r="2220" spans="1:45" customFormat="1" ht="12.75" customHeight="1" x14ac:dyDescent="0.2">
      <c r="A2220" s="24" t="str">
        <f t="shared" si="147"/>
        <v>14-</v>
      </c>
      <c r="C2220" s="14">
        <v>6</v>
      </c>
      <c r="D2220" s="71" t="str">
        <f>IF(C2220=1,K!$D$1,IF(C2220=2,K!$D$2,IF(C2220=3,K!$D$3,IF(C2220=4,K!$D$4,IF(C2220=5,K!$D$5,IF(C2220=6,K!$D$6,IF(C2220=7,K!$D$7,IF(C2220=8,K!$D$8))))))))</f>
        <v>Kultuurtehnikaprojektid</v>
      </c>
      <c r="E2220" s="12" t="s">
        <v>328</v>
      </c>
      <c r="F2220" s="18" t="str">
        <f>LOOKUP(E2220,K!$A$1:$B$19)</f>
        <v>Rõngu vald</v>
      </c>
      <c r="G2220" s="16" t="str">
        <f t="shared" si="148"/>
        <v>MV-485</v>
      </c>
      <c r="H2220" s="12" t="s">
        <v>32</v>
      </c>
      <c r="I2220" s="14">
        <v>485</v>
      </c>
      <c r="J2220" s="1" t="s">
        <v>718</v>
      </c>
      <c r="K2220" s="1"/>
      <c r="L2220" s="91" t="str">
        <f t="shared" si="149"/>
        <v>14</v>
      </c>
      <c r="P2220">
        <v>76267</v>
      </c>
    </row>
    <row r="2221" spans="1:45" customFormat="1" ht="12.75" customHeight="1" x14ac:dyDescent="0.2">
      <c r="A2221" s="24" t="str">
        <f t="shared" si="147"/>
        <v>15-</v>
      </c>
      <c r="C2221" s="14">
        <v>5</v>
      </c>
      <c r="D2221" s="71" t="str">
        <f>IF(C2221=1,K!$D$1,IF(C2221=2,K!$D$2,IF(C2221=3,K!$D$3,IF(C2221=4,K!$D$4,IF(C2221=5,K!$D$5,IF(C2221=6,K!$D$6,IF(C2221=7,K!$D$7,IF(C2221=8,K!$D$8))))))))</f>
        <v>Muud maap.ehit.projektid</v>
      </c>
      <c r="E2221" s="12" t="s">
        <v>329</v>
      </c>
      <c r="F2221" s="18" t="str">
        <f>LOOKUP(E2221,K!$A$1:$B$19)</f>
        <v>Tartu vald</v>
      </c>
      <c r="G2221" s="16" t="str">
        <f t="shared" si="148"/>
        <v>MV-1395A</v>
      </c>
      <c r="H2221" s="12" t="s">
        <v>32</v>
      </c>
      <c r="I2221" s="14" t="s">
        <v>35</v>
      </c>
      <c r="J2221" s="1" t="s">
        <v>1254</v>
      </c>
      <c r="K2221" s="1"/>
      <c r="L2221" s="91" t="str">
        <f t="shared" si="149"/>
        <v>15</v>
      </c>
    </row>
    <row r="2222" spans="1:45" customFormat="1" ht="25.5" customHeight="1" x14ac:dyDescent="0.2">
      <c r="A2222" s="24" t="str">
        <f t="shared" si="147"/>
        <v>13-</v>
      </c>
      <c r="C2222" s="14">
        <v>6</v>
      </c>
      <c r="D2222" s="71" t="str">
        <f>IF(C2222=1,K!$D$1,IF(C2222=2,K!$D$2,IF(C2222=3,K!$D$3,IF(C2222=4,K!$D$4,IF(C2222=5,K!$D$5,IF(C2222=6,K!$D$6,IF(C2222=7,K!$D$7,IF(C2222=8,K!$D$8))))))))</f>
        <v>Kultuurtehnikaprojektid</v>
      </c>
      <c r="E2222" s="12" t="s">
        <v>327</v>
      </c>
      <c r="F2222" s="18" t="str">
        <f>LOOKUP(E2222,K!$A$1:$B$19)</f>
        <v>Rannu vald</v>
      </c>
      <c r="G2222" s="16" t="str">
        <f t="shared" si="148"/>
        <v>MV-492</v>
      </c>
      <c r="H2222" s="12" t="s">
        <v>32</v>
      </c>
      <c r="I2222" s="14">
        <v>492</v>
      </c>
      <c r="J2222" s="1" t="s">
        <v>720</v>
      </c>
      <c r="K2222" s="1"/>
      <c r="L2222" s="91" t="str">
        <f t="shared" si="149"/>
        <v>13</v>
      </c>
      <c r="P2222" t="s">
        <v>4104</v>
      </c>
    </row>
    <row r="2223" spans="1:45" customFormat="1" ht="25.5" customHeight="1" x14ac:dyDescent="0.2">
      <c r="A2223" s="24" t="str">
        <f t="shared" si="147"/>
        <v>14-</v>
      </c>
      <c r="C2223" s="14">
        <v>6</v>
      </c>
      <c r="D2223" s="71" t="str">
        <f>IF(C2223=1,K!$D$1,IF(C2223=2,K!$D$2,IF(C2223=3,K!$D$3,IF(C2223=4,K!$D$4,IF(C2223=5,K!$D$5,IF(C2223=6,K!$D$6,IF(C2223=7,K!$D$7,IF(C2223=8,K!$D$8))))))))</f>
        <v>Kultuurtehnikaprojektid</v>
      </c>
      <c r="E2223" s="12" t="s">
        <v>328</v>
      </c>
      <c r="F2223" s="18" t="str">
        <f>LOOKUP(E2223,K!$A$1:$B$19)</f>
        <v>Rõngu vald</v>
      </c>
      <c r="G2223" s="16" t="str">
        <f t="shared" si="148"/>
        <v>MV-586</v>
      </c>
      <c r="H2223" s="12" t="s">
        <v>32</v>
      </c>
      <c r="I2223" s="14">
        <v>586</v>
      </c>
      <c r="J2223" s="1" t="s">
        <v>721</v>
      </c>
      <c r="K2223" s="1"/>
      <c r="L2223" s="91" t="str">
        <f t="shared" si="149"/>
        <v>14</v>
      </c>
      <c r="P2223">
        <v>70444</v>
      </c>
    </row>
    <row r="2224" spans="1:45" customFormat="1" ht="25.5" customHeight="1" x14ac:dyDescent="0.2">
      <c r="A2224" s="24" t="str">
        <f t="shared" si="147"/>
        <v>04-</v>
      </c>
      <c r="C2224" s="14">
        <v>6</v>
      </c>
      <c r="D2224" s="71" t="str">
        <f>IF(C2224=1,K!$D$1,IF(C2224=2,K!$D$2,IF(C2224=3,K!$D$3,IF(C2224=4,K!$D$4,IF(C2224=5,K!$D$5,IF(C2224=6,K!$D$6,IF(C2224=7,K!$D$7,IF(C2224=8,K!$D$8))))))))</f>
        <v>Kultuurtehnikaprojektid</v>
      </c>
      <c r="E2224" s="12" t="s">
        <v>318</v>
      </c>
      <c r="F2224" s="18" t="str">
        <f>LOOKUP(E2224,K!$A$1:$B$19)</f>
        <v>Konguta vald</v>
      </c>
      <c r="G2224" s="16" t="str">
        <f t="shared" si="148"/>
        <v>MV-620</v>
      </c>
      <c r="H2224" s="12" t="s">
        <v>32</v>
      </c>
      <c r="I2224" s="14">
        <v>620</v>
      </c>
      <c r="J2224" s="1" t="s">
        <v>722</v>
      </c>
      <c r="K2224" s="1"/>
      <c r="L2224" s="91" t="str">
        <f t="shared" si="149"/>
        <v>04</v>
      </c>
      <c r="P2224">
        <v>70444</v>
      </c>
    </row>
    <row r="2225" spans="1:45" customFormat="1" ht="25.5" customHeight="1" x14ac:dyDescent="0.2">
      <c r="A2225" s="24" t="str">
        <f t="shared" si="147"/>
        <v>14-</v>
      </c>
      <c r="C2225" s="14">
        <v>6</v>
      </c>
      <c r="D2225" s="71" t="str">
        <f>IF(C2225=1,K!$D$1,IF(C2225=2,K!$D$2,IF(C2225=3,K!$D$3,IF(C2225=4,K!$D$4,IF(C2225=5,K!$D$5,IF(C2225=6,K!$D$6,IF(C2225=7,K!$D$7,IF(C2225=8,K!$D$8))))))))</f>
        <v>Kultuurtehnikaprojektid</v>
      </c>
      <c r="E2225" s="12" t="s">
        <v>328</v>
      </c>
      <c r="F2225" s="18" t="str">
        <f>LOOKUP(E2225,K!$A$1:$B$19)</f>
        <v>Rõngu vald</v>
      </c>
      <c r="G2225" s="16" t="str">
        <f t="shared" si="148"/>
        <v>MV-640</v>
      </c>
      <c r="H2225" s="12" t="s">
        <v>32</v>
      </c>
      <c r="I2225" s="14">
        <v>640</v>
      </c>
      <c r="J2225" s="1" t="s">
        <v>723</v>
      </c>
      <c r="K2225" s="1"/>
      <c r="L2225" s="91" t="str">
        <f t="shared" si="149"/>
        <v>14</v>
      </c>
      <c r="P2225">
        <v>69169</v>
      </c>
    </row>
    <row r="2226" spans="1:45" customFormat="1" ht="12.75" customHeight="1" x14ac:dyDescent="0.2">
      <c r="A2226" s="24" t="str">
        <f t="shared" si="147"/>
        <v>14-</v>
      </c>
      <c r="C2226" s="14">
        <v>6</v>
      </c>
      <c r="D2226" s="71" t="str">
        <f>IF(C2226=1,K!$D$1,IF(C2226=2,K!$D$2,IF(C2226=3,K!$D$3,IF(C2226=4,K!$D$4,IF(C2226=5,K!$D$5,IF(C2226=6,K!$D$6,IF(C2226=7,K!$D$7,IF(C2226=8,K!$D$8))))))))</f>
        <v>Kultuurtehnikaprojektid</v>
      </c>
      <c r="E2226" s="12" t="s">
        <v>328</v>
      </c>
      <c r="F2226" s="18" t="str">
        <f>LOOKUP(E2226,K!$A$1:$B$19)</f>
        <v>Rõngu vald</v>
      </c>
      <c r="G2226" s="16" t="str">
        <f t="shared" si="148"/>
        <v>MV-643</v>
      </c>
      <c r="H2226" s="12" t="s">
        <v>32</v>
      </c>
      <c r="I2226" s="14">
        <v>643</v>
      </c>
      <c r="J2226" s="1" t="s">
        <v>718</v>
      </c>
      <c r="K2226" s="1"/>
      <c r="L2226" s="91" t="str">
        <f t="shared" si="149"/>
        <v>14</v>
      </c>
      <c r="P2226">
        <v>70218</v>
      </c>
    </row>
    <row r="2227" spans="1:45" customFormat="1" ht="25.5" customHeight="1" x14ac:dyDescent="0.2">
      <c r="A2227" s="24" t="str">
        <f t="shared" si="147"/>
        <v>13-</v>
      </c>
      <c r="C2227" s="14">
        <v>6</v>
      </c>
      <c r="D2227" s="71" t="str">
        <f>IF(C2227=1,K!$D$1,IF(C2227=2,K!$D$2,IF(C2227=3,K!$D$3,IF(C2227=4,K!$D$4,IF(C2227=5,K!$D$5,IF(C2227=6,K!$D$6,IF(C2227=7,K!$D$7,IF(C2227=8,K!$D$8))))))))</f>
        <v>Kultuurtehnikaprojektid</v>
      </c>
      <c r="E2227" s="12" t="s">
        <v>327</v>
      </c>
      <c r="F2227" s="18" t="str">
        <f>LOOKUP(E2227,K!$A$1:$B$19)</f>
        <v>Rannu vald</v>
      </c>
      <c r="G2227" s="16" t="str">
        <f t="shared" si="148"/>
        <v>MV-648</v>
      </c>
      <c r="H2227" s="12" t="s">
        <v>32</v>
      </c>
      <c r="I2227" s="14">
        <v>648</v>
      </c>
      <c r="J2227" s="1" t="s">
        <v>724</v>
      </c>
      <c r="K2227" s="1"/>
      <c r="L2227" s="91" t="str">
        <f t="shared" si="149"/>
        <v>13</v>
      </c>
      <c r="P2227">
        <v>71081</v>
      </c>
    </row>
    <row r="2228" spans="1:45" customFormat="1" ht="25.5" customHeight="1" x14ac:dyDescent="0.2">
      <c r="A2228" s="69" t="str">
        <f t="shared" si="147"/>
        <v>19-</v>
      </c>
      <c r="B2228" s="52"/>
      <c r="C2228" s="70">
        <v>2</v>
      </c>
      <c r="D2228" s="71" t="str">
        <f>IF(C2228=1,K!$D$1,IF(C2228=2,K!$D$2,IF(C2228=3,K!$D$3,IF(C2228=4,K!$D$4,IF(C2228=5,K!$D$5,IF(C2228=6,K!$D$6,IF(C2228=7,K!$D$7,IF(C2228=8,K!$D$8))))))))</f>
        <v xml:space="preserve">Maaparanduse rek </v>
      </c>
      <c r="E2228" s="72" t="s">
        <v>333</v>
      </c>
      <c r="F2228" s="73" t="str">
        <f>LOOKUP(E2228,K!$A$1:$B$19)</f>
        <v>Ülenurme vald</v>
      </c>
      <c r="G2228" s="74" t="str">
        <f t="shared" si="148"/>
        <v>MV-240</v>
      </c>
      <c r="H2228" s="72" t="s">
        <v>32</v>
      </c>
      <c r="I2228" s="70">
        <v>240</v>
      </c>
      <c r="J2228" s="75" t="s">
        <v>204</v>
      </c>
      <c r="K2228" s="75"/>
      <c r="L2228" s="90" t="str">
        <f t="shared" si="149"/>
        <v>19</v>
      </c>
      <c r="M2228" s="52"/>
      <c r="N2228" s="52"/>
      <c r="P2228" s="52" t="s">
        <v>4127</v>
      </c>
      <c r="Q2228" s="52"/>
      <c r="R2228" s="52"/>
      <c r="S2228" s="52"/>
      <c r="T2228" s="52"/>
      <c r="U2228" s="52"/>
      <c r="V2228" s="52"/>
      <c r="W2228" s="52"/>
      <c r="X2228" s="52"/>
      <c r="Y2228" s="52"/>
      <c r="Z2228" s="52"/>
      <c r="AA2228" s="52"/>
      <c r="AB2228" s="52"/>
      <c r="AC2228" s="52"/>
      <c r="AD2228" s="52"/>
      <c r="AE2228" s="52"/>
      <c r="AF2228" s="52"/>
      <c r="AG2228" s="52"/>
      <c r="AH2228" s="52"/>
      <c r="AI2228" s="52"/>
      <c r="AJ2228" s="52"/>
      <c r="AK2228" s="52"/>
      <c r="AL2228" s="52"/>
      <c r="AM2228" s="52"/>
      <c r="AN2228" s="52"/>
      <c r="AO2228" s="52"/>
      <c r="AP2228" s="52"/>
      <c r="AQ2228" s="52"/>
      <c r="AR2228" s="52"/>
      <c r="AS2228" s="52"/>
    </row>
    <row r="2229" spans="1:45" customFormat="1" ht="25.5" customHeight="1" x14ac:dyDescent="0.2">
      <c r="A2229" s="24" t="str">
        <f t="shared" si="147"/>
        <v>14-</v>
      </c>
      <c r="C2229" s="14">
        <v>6</v>
      </c>
      <c r="D2229" s="71" t="str">
        <f>IF(C2229=1,K!$D$1,IF(C2229=2,K!$D$2,IF(C2229=3,K!$D$3,IF(C2229=4,K!$D$4,IF(C2229=5,K!$D$5,IF(C2229=6,K!$D$6,IF(C2229=7,K!$D$7,IF(C2229=8,K!$D$8))))))))</f>
        <v>Kultuurtehnikaprojektid</v>
      </c>
      <c r="E2229" s="12" t="s">
        <v>328</v>
      </c>
      <c r="F2229" s="18" t="str">
        <f>LOOKUP(E2229,K!$A$1:$B$19)</f>
        <v>Rõngu vald</v>
      </c>
      <c r="G2229" s="16" t="str">
        <f t="shared" si="148"/>
        <v>MV-773</v>
      </c>
      <c r="H2229" s="12" t="s">
        <v>32</v>
      </c>
      <c r="I2229" s="14">
        <v>773</v>
      </c>
      <c r="J2229" s="1" t="s">
        <v>723</v>
      </c>
      <c r="K2229" s="1"/>
      <c r="L2229" s="91" t="str">
        <f t="shared" si="149"/>
        <v>14</v>
      </c>
      <c r="P2229" t="s">
        <v>4136</v>
      </c>
    </row>
    <row r="2230" spans="1:45" customFormat="1" ht="25.5" customHeight="1" x14ac:dyDescent="0.2">
      <c r="A2230" s="24" t="str">
        <f t="shared" si="147"/>
        <v>14-</v>
      </c>
      <c r="C2230" s="14">
        <v>6</v>
      </c>
      <c r="D2230" s="71" t="str">
        <f>IF(C2230=1,K!$D$1,IF(C2230=2,K!$D$2,IF(C2230=3,K!$D$3,IF(C2230=4,K!$D$4,IF(C2230=5,K!$D$5,IF(C2230=6,K!$D$6,IF(C2230=7,K!$D$7,IF(C2230=8,K!$D$8))))))))</f>
        <v>Kultuurtehnikaprojektid</v>
      </c>
      <c r="E2230" s="12" t="s">
        <v>328</v>
      </c>
      <c r="F2230" s="18" t="str">
        <f>LOOKUP(E2230,K!$A$1:$B$19)</f>
        <v>Rõngu vald</v>
      </c>
      <c r="G2230" s="16" t="str">
        <f t="shared" si="148"/>
        <v>MV-860</v>
      </c>
      <c r="H2230" s="12" t="s">
        <v>32</v>
      </c>
      <c r="I2230" s="14">
        <v>860</v>
      </c>
      <c r="J2230" s="1" t="s">
        <v>726</v>
      </c>
      <c r="K2230" s="1"/>
      <c r="L2230" s="91" t="str">
        <f t="shared" si="149"/>
        <v>14</v>
      </c>
      <c r="P2230" t="s">
        <v>4139</v>
      </c>
    </row>
    <row r="2231" spans="1:45" customFormat="1" ht="25.5" customHeight="1" x14ac:dyDescent="0.2">
      <c r="A2231" s="24" t="str">
        <f t="shared" si="147"/>
        <v>14-</v>
      </c>
      <c r="C2231" s="14">
        <v>6</v>
      </c>
      <c r="D2231" s="71" t="str">
        <f>IF(C2231=1,K!$D$1,IF(C2231=2,K!$D$2,IF(C2231=3,K!$D$3,IF(C2231=4,K!$D$4,IF(C2231=5,K!$D$5,IF(C2231=6,K!$D$6,IF(C2231=7,K!$D$7,IF(C2231=8,K!$D$8))))))))</f>
        <v>Kultuurtehnikaprojektid</v>
      </c>
      <c r="E2231" s="12" t="s">
        <v>328</v>
      </c>
      <c r="F2231" s="18" t="str">
        <f>LOOKUP(E2231,K!$A$1:$B$19)</f>
        <v>Rõngu vald</v>
      </c>
      <c r="G2231" s="16" t="str">
        <f t="shared" si="148"/>
        <v>MV-1230</v>
      </c>
      <c r="H2231" s="12" t="s">
        <v>32</v>
      </c>
      <c r="I2231" s="14">
        <v>1230</v>
      </c>
      <c r="J2231" s="1" t="s">
        <v>727</v>
      </c>
      <c r="K2231" s="1"/>
      <c r="L2231" s="91" t="str">
        <f t="shared" si="149"/>
        <v>14</v>
      </c>
      <c r="P2231" t="s">
        <v>4142</v>
      </c>
    </row>
    <row r="2232" spans="1:45" customFormat="1" ht="12.75" customHeight="1" x14ac:dyDescent="0.2">
      <c r="A2232" s="24" t="str">
        <f t="shared" si="147"/>
        <v>07-</v>
      </c>
      <c r="C2232" s="14">
        <v>1</v>
      </c>
      <c r="D2232" s="71" t="str">
        <f>IF(C2232=1,K!$D$1,IF(C2232=2,K!$D$2,IF(C2232=3,K!$D$3,IF(C2232=4,K!$D$4,IF(C2232=5,K!$D$5,IF(C2232=6,K!$D$6,IF(C2232=7,K!$D$7,IF(C2232=8,K!$D$8))))))))</f>
        <v>Maaparandus</v>
      </c>
      <c r="E2232" s="12" t="s">
        <v>321</v>
      </c>
      <c r="F2232" s="18" t="str">
        <f>LOOKUP(E2232,K!$A$1:$B$19)</f>
        <v>Meeksi vald</v>
      </c>
      <c r="G2232" s="16" t="str">
        <f t="shared" si="148"/>
        <v>MV-1276</v>
      </c>
      <c r="H2232" s="12" t="s">
        <v>32</v>
      </c>
      <c r="I2232" s="14">
        <v>1276</v>
      </c>
      <c r="J2232" s="1" t="s">
        <v>728</v>
      </c>
      <c r="K2232" s="1"/>
      <c r="L2232" s="91" t="str">
        <f t="shared" si="149"/>
        <v>07</v>
      </c>
      <c r="P2232">
        <v>69393</v>
      </c>
    </row>
    <row r="2233" spans="1:45" customFormat="1" ht="12.75" customHeight="1" x14ac:dyDescent="0.2">
      <c r="A2233" s="24" t="str">
        <f t="shared" si="147"/>
        <v>14-</v>
      </c>
      <c r="C2233" s="14">
        <v>6</v>
      </c>
      <c r="D2233" s="71" t="str">
        <f>IF(C2233=1,K!$D$1,IF(C2233=2,K!$D$2,IF(C2233=3,K!$D$3,IF(C2233=4,K!$D$4,IF(C2233=5,K!$D$5,IF(C2233=6,K!$D$6,IF(C2233=7,K!$D$7,IF(C2233=8,K!$D$8))))))))</f>
        <v>Kultuurtehnikaprojektid</v>
      </c>
      <c r="E2233" s="12" t="s">
        <v>328</v>
      </c>
      <c r="F2233" s="18" t="str">
        <f>LOOKUP(E2233,K!$A$1:$B$19)</f>
        <v>Rõngu vald</v>
      </c>
      <c r="G2233" s="16" t="str">
        <f t="shared" si="148"/>
        <v>MV-1301</v>
      </c>
      <c r="H2233" s="12" t="s">
        <v>32</v>
      </c>
      <c r="I2233" s="14">
        <v>1301</v>
      </c>
      <c r="J2233" s="1" t="s">
        <v>729</v>
      </c>
      <c r="K2233" s="1"/>
      <c r="L2233" s="91" t="str">
        <f t="shared" si="149"/>
        <v>14</v>
      </c>
      <c r="P2233" t="s">
        <v>4148</v>
      </c>
    </row>
    <row r="2234" spans="1:45" customFormat="1" ht="25.5" customHeight="1" x14ac:dyDescent="0.2">
      <c r="A2234" s="24" t="str">
        <f t="shared" si="147"/>
        <v>14-</v>
      </c>
      <c r="C2234" s="14">
        <v>6</v>
      </c>
      <c r="D2234" s="71" t="str">
        <f>IF(C2234=1,K!$D$1,IF(C2234=2,K!$D$2,IF(C2234=3,K!$D$3,IF(C2234=4,K!$D$4,IF(C2234=5,K!$D$5,IF(C2234=6,K!$D$6,IF(C2234=7,K!$D$7,IF(C2234=8,K!$D$8))))))))</f>
        <v>Kultuurtehnikaprojektid</v>
      </c>
      <c r="E2234" s="12" t="s">
        <v>328</v>
      </c>
      <c r="F2234" s="18" t="str">
        <f>LOOKUP(E2234,K!$A$1:$B$19)</f>
        <v>Rõngu vald</v>
      </c>
      <c r="G2234" s="16" t="str">
        <f t="shared" si="148"/>
        <v>MV-1365</v>
      </c>
      <c r="H2234" s="12" t="s">
        <v>32</v>
      </c>
      <c r="I2234" s="14">
        <v>1365</v>
      </c>
      <c r="J2234" s="1" t="s">
        <v>730</v>
      </c>
      <c r="K2234" s="1"/>
      <c r="L2234" s="91" t="str">
        <f t="shared" si="149"/>
        <v>14</v>
      </c>
      <c r="P2234">
        <v>6090</v>
      </c>
    </row>
    <row r="2235" spans="1:45" customFormat="1" ht="25.5" customHeight="1" x14ac:dyDescent="0.2">
      <c r="A2235" s="24" t="str">
        <f t="shared" si="147"/>
        <v>14-</v>
      </c>
      <c r="C2235" s="14">
        <v>6</v>
      </c>
      <c r="D2235" s="71" t="str">
        <f>IF(C2235=1,K!$D$1,IF(C2235=2,K!$D$2,IF(C2235=3,K!$D$3,IF(C2235=4,K!$D$4,IF(C2235=5,K!$D$5,IF(C2235=6,K!$D$6,IF(C2235=7,K!$D$7,IF(C2235=8,K!$D$8))))))))</f>
        <v>Kultuurtehnikaprojektid</v>
      </c>
      <c r="E2235" s="12" t="s">
        <v>328</v>
      </c>
      <c r="F2235" s="18" t="str">
        <f>LOOKUP(E2235,K!$A$1:$B$19)</f>
        <v>Rõngu vald</v>
      </c>
      <c r="G2235" s="16" t="str">
        <f t="shared" si="148"/>
        <v>MV-1398</v>
      </c>
      <c r="H2235" s="12" t="s">
        <v>32</v>
      </c>
      <c r="I2235" s="14">
        <v>1398</v>
      </c>
      <c r="J2235" s="1" t="s">
        <v>731</v>
      </c>
      <c r="K2235" s="1"/>
      <c r="L2235" s="91" t="str">
        <f t="shared" si="149"/>
        <v>14</v>
      </c>
      <c r="P2235" t="s">
        <v>4155</v>
      </c>
    </row>
    <row r="2236" spans="1:45" customFormat="1" ht="25.5" customHeight="1" x14ac:dyDescent="0.2">
      <c r="A2236" s="24" t="str">
        <f t="shared" si="147"/>
        <v>07-</v>
      </c>
      <c r="C2236" s="14">
        <v>6</v>
      </c>
      <c r="D2236" s="71" t="str">
        <f>IF(C2236=1,K!$D$1,IF(C2236=2,K!$D$2,IF(C2236=3,K!$D$3,IF(C2236=4,K!$D$4,IF(C2236=5,K!$D$5,IF(C2236=6,K!$D$6,IF(C2236=7,K!$D$7,IF(C2236=8,K!$D$8))))))))</f>
        <v>Kultuurtehnikaprojektid</v>
      </c>
      <c r="E2236" s="12" t="s">
        <v>321</v>
      </c>
      <c r="F2236" s="18" t="str">
        <f>LOOKUP(E2236,K!$A$1:$B$19)</f>
        <v>Meeksi vald</v>
      </c>
      <c r="G2236" s="16" t="str">
        <f t="shared" si="148"/>
        <v>MV-1442</v>
      </c>
      <c r="H2236" s="12" t="s">
        <v>32</v>
      </c>
      <c r="I2236" s="14">
        <v>1442</v>
      </c>
      <c r="J2236" s="1" t="s">
        <v>732</v>
      </c>
      <c r="K2236" s="1"/>
      <c r="L2236" s="91" t="str">
        <f t="shared" si="149"/>
        <v>07</v>
      </c>
      <c r="P2236" t="s">
        <v>4167</v>
      </c>
    </row>
    <row r="2237" spans="1:45" customFormat="1" ht="25.5" customHeight="1" x14ac:dyDescent="0.2">
      <c r="A2237" s="24" t="str">
        <f t="shared" si="147"/>
        <v>07-</v>
      </c>
      <c r="C2237" s="14">
        <v>6</v>
      </c>
      <c r="D2237" s="71" t="str">
        <f>IF(C2237=1,K!$D$1,IF(C2237=2,K!$D$2,IF(C2237=3,K!$D$3,IF(C2237=4,K!$D$4,IF(C2237=5,K!$D$5,IF(C2237=6,K!$D$6,IF(C2237=7,K!$D$7,IF(C2237=8,K!$D$8))))))))</f>
        <v>Kultuurtehnikaprojektid</v>
      </c>
      <c r="E2237" s="12" t="s">
        <v>321</v>
      </c>
      <c r="F2237" s="18" t="str">
        <f>LOOKUP(E2237,K!$A$1:$B$19)</f>
        <v>Meeksi vald</v>
      </c>
      <c r="G2237" s="16" t="str">
        <f t="shared" si="148"/>
        <v>MV-1488</v>
      </c>
      <c r="H2237" s="12" t="s">
        <v>32</v>
      </c>
      <c r="I2237" s="14">
        <v>1488</v>
      </c>
      <c r="J2237" s="1" t="s">
        <v>733</v>
      </c>
      <c r="K2237" s="1"/>
      <c r="L2237" s="91" t="str">
        <f t="shared" si="149"/>
        <v>07</v>
      </c>
      <c r="P2237">
        <v>74338</v>
      </c>
    </row>
    <row r="2238" spans="1:45" customFormat="1" ht="12.75" customHeight="1" x14ac:dyDescent="0.2">
      <c r="A2238" s="24" t="str">
        <f t="shared" si="147"/>
        <v>14-</v>
      </c>
      <c r="C2238" s="14">
        <v>6</v>
      </c>
      <c r="D2238" s="71" t="str">
        <f>IF(C2238=1,K!$D$1,IF(C2238=2,K!$D$2,IF(C2238=3,K!$D$3,IF(C2238=4,K!$D$4,IF(C2238=5,K!$D$5,IF(C2238=6,K!$D$6,IF(C2238=7,K!$D$7,IF(C2238=8,K!$D$8))))))))</f>
        <v>Kultuurtehnikaprojektid</v>
      </c>
      <c r="E2238" s="12" t="s">
        <v>328</v>
      </c>
      <c r="F2238" s="18" t="str">
        <f>LOOKUP(E2238,K!$A$1:$B$19)</f>
        <v>Rõngu vald</v>
      </c>
      <c r="G2238" s="16" t="str">
        <f t="shared" si="148"/>
        <v>MV-1494</v>
      </c>
      <c r="H2238" s="12" t="s">
        <v>32</v>
      </c>
      <c r="I2238" s="14">
        <v>1494</v>
      </c>
      <c r="J2238" s="1" t="s">
        <v>730</v>
      </c>
      <c r="K2238" s="1"/>
      <c r="L2238" s="91" t="str">
        <f t="shared" si="149"/>
        <v>14</v>
      </c>
      <c r="P2238">
        <v>74338</v>
      </c>
    </row>
    <row r="2239" spans="1:45" customFormat="1" ht="25.5" customHeight="1" x14ac:dyDescent="0.2">
      <c r="A2239" s="24" t="str">
        <f t="shared" si="147"/>
        <v>14-</v>
      </c>
      <c r="C2239" s="14">
        <v>1</v>
      </c>
      <c r="D2239" s="71" t="str">
        <f>IF(C2239=1,K!$D$1,IF(C2239=2,K!$D$2,IF(C2239=3,K!$D$3,IF(C2239=4,K!$D$4,IF(C2239=5,K!$D$5,IF(C2239=6,K!$D$6,IF(C2239=7,K!$D$7,IF(C2239=8,K!$D$8))))))))</f>
        <v>Maaparandus</v>
      </c>
      <c r="E2239" s="12" t="s">
        <v>328</v>
      </c>
      <c r="F2239" s="18" t="str">
        <f>LOOKUP(E2239,K!$A$1:$B$19)</f>
        <v>Rõngu vald</v>
      </c>
      <c r="G2239" s="16" t="str">
        <f t="shared" si="148"/>
        <v>MV-1509</v>
      </c>
      <c r="H2239" s="12" t="s">
        <v>32</v>
      </c>
      <c r="I2239" s="14">
        <v>1509</v>
      </c>
      <c r="J2239" s="1" t="s">
        <v>968</v>
      </c>
      <c r="K2239" s="1"/>
      <c r="L2239" s="91" t="str">
        <f t="shared" si="149"/>
        <v>14</v>
      </c>
      <c r="P2239" t="s">
        <v>4180</v>
      </c>
    </row>
    <row r="2240" spans="1:45" customFormat="1" ht="25.5" customHeight="1" x14ac:dyDescent="0.2">
      <c r="A2240" s="24" t="str">
        <f t="shared" si="147"/>
        <v>07-</v>
      </c>
      <c r="C2240" s="14">
        <v>6</v>
      </c>
      <c r="D2240" s="71" t="str">
        <f>IF(C2240=1,K!$D$1,IF(C2240=2,K!$D$2,IF(C2240=3,K!$D$3,IF(C2240=4,K!$D$4,IF(C2240=5,K!$D$5,IF(C2240=6,K!$D$6,IF(C2240=7,K!$D$7,IF(C2240=8,K!$D$8))))))))</f>
        <v>Kultuurtehnikaprojektid</v>
      </c>
      <c r="E2240" s="12" t="s">
        <v>321</v>
      </c>
      <c r="F2240" s="18" t="str">
        <f>LOOKUP(E2240,K!$A$1:$B$19)</f>
        <v>Meeksi vald</v>
      </c>
      <c r="G2240" s="16" t="str">
        <f t="shared" si="148"/>
        <v>MV-1607</v>
      </c>
      <c r="H2240" s="12" t="s">
        <v>32</v>
      </c>
      <c r="I2240" s="14">
        <v>1607</v>
      </c>
      <c r="J2240" s="1" t="s">
        <v>969</v>
      </c>
      <c r="K2240" s="1"/>
      <c r="L2240" s="91" t="str">
        <f t="shared" si="149"/>
        <v>07</v>
      </c>
      <c r="P2240" t="s">
        <v>4189</v>
      </c>
    </row>
    <row r="2241" spans="1:16" customFormat="1" ht="25.5" customHeight="1" x14ac:dyDescent="0.2">
      <c r="A2241" s="24" t="str">
        <f t="shared" si="147"/>
        <v>07-</v>
      </c>
      <c r="C2241" s="14">
        <v>6</v>
      </c>
      <c r="D2241" s="71" t="str">
        <f>IF(C2241=1,K!$D$1,IF(C2241=2,K!$D$2,IF(C2241=3,K!$D$3,IF(C2241=4,K!$D$4,IF(C2241=5,K!$D$5,IF(C2241=6,K!$D$6,IF(C2241=7,K!$D$7,IF(C2241=8,K!$D$8))))))))</f>
        <v>Kultuurtehnikaprojektid</v>
      </c>
      <c r="E2241" s="12" t="s">
        <v>321</v>
      </c>
      <c r="F2241" s="18" t="str">
        <f>LOOKUP(E2241,K!$A$1:$B$19)</f>
        <v>Meeksi vald</v>
      </c>
      <c r="G2241" s="16" t="str">
        <f t="shared" si="148"/>
        <v>MV-1769</v>
      </c>
      <c r="H2241" s="12" t="s">
        <v>32</v>
      </c>
      <c r="I2241" s="14">
        <v>1769</v>
      </c>
      <c r="J2241" s="1" t="s">
        <v>970</v>
      </c>
      <c r="K2241" s="1"/>
      <c r="L2241" s="91" t="str">
        <f t="shared" si="149"/>
        <v>07</v>
      </c>
      <c r="P2241" t="s">
        <v>4191</v>
      </c>
    </row>
    <row r="2242" spans="1:16" customFormat="1" ht="25.5" customHeight="1" x14ac:dyDescent="0.2">
      <c r="A2242" s="24" t="str">
        <f t="shared" si="147"/>
        <v>07-</v>
      </c>
      <c r="C2242" s="14">
        <v>6</v>
      </c>
      <c r="D2242" s="71" t="str">
        <f>IF(C2242=1,K!$D$1,IF(C2242=2,K!$D$2,IF(C2242=3,K!$D$3,IF(C2242=4,K!$D$4,IF(C2242=5,K!$D$5,IF(C2242=6,K!$D$6,IF(C2242=7,K!$D$7,IF(C2242=8,K!$D$8))))))))</f>
        <v>Kultuurtehnikaprojektid</v>
      </c>
      <c r="E2242" s="12" t="s">
        <v>321</v>
      </c>
      <c r="F2242" s="18" t="str">
        <f>LOOKUP(E2242,K!$A$1:$B$19)</f>
        <v>Meeksi vald</v>
      </c>
      <c r="G2242" s="16" t="str">
        <f t="shared" si="148"/>
        <v>MV-1896</v>
      </c>
      <c r="H2242" s="12" t="s">
        <v>32</v>
      </c>
      <c r="I2242" s="14">
        <v>1896</v>
      </c>
      <c r="J2242" s="1" t="s">
        <v>971</v>
      </c>
      <c r="K2242" s="1"/>
      <c r="L2242" s="91" t="str">
        <f t="shared" si="149"/>
        <v>07</v>
      </c>
      <c r="P2242" t="s">
        <v>4186</v>
      </c>
    </row>
    <row r="2243" spans="1:16" customFormat="1" ht="25.5" customHeight="1" x14ac:dyDescent="0.2">
      <c r="A2243" s="24" t="str">
        <f t="shared" si="147"/>
        <v>12-</v>
      </c>
      <c r="C2243" s="14">
        <v>1</v>
      </c>
      <c r="D2243" s="71" t="str">
        <f>IF(C2243=1,K!$D$1,IF(C2243=2,K!$D$2,IF(C2243=3,K!$D$3,IF(C2243=4,K!$D$4,IF(C2243=5,K!$D$5,IF(C2243=6,K!$D$6,IF(C2243=7,K!$D$7,IF(C2243=8,K!$D$8))))))))</f>
        <v>Maaparandus</v>
      </c>
      <c r="E2243" s="12" t="s">
        <v>326</v>
      </c>
      <c r="F2243" s="18" t="str">
        <f>LOOKUP(E2243,K!$A$1:$B$19)</f>
        <v>Puhja vald</v>
      </c>
      <c r="G2243" s="16" t="str">
        <f t="shared" si="148"/>
        <v>MV-1113</v>
      </c>
      <c r="H2243" s="12" t="s">
        <v>32</v>
      </c>
      <c r="I2243" s="14">
        <v>1113</v>
      </c>
      <c r="J2243" s="1" t="s">
        <v>972</v>
      </c>
      <c r="K2243" s="1"/>
      <c r="L2243" s="91" t="str">
        <f t="shared" si="149"/>
        <v>12</v>
      </c>
      <c r="P2243" t="s">
        <v>4196</v>
      </c>
    </row>
    <row r="2244" spans="1:16" customFormat="1" ht="25.5" customHeight="1" x14ac:dyDescent="0.2">
      <c r="A2244" s="24" t="str">
        <f t="shared" si="147"/>
        <v>03-</v>
      </c>
      <c r="C2244" s="14">
        <v>1</v>
      </c>
      <c r="D2244" s="71" t="str">
        <f>IF(C2244=1,K!$D$1,IF(C2244=2,K!$D$2,IF(C2244=3,K!$D$3,IF(C2244=4,K!$D$4,IF(C2244=5,K!$D$5,IF(C2244=6,K!$D$6,IF(C2244=7,K!$D$7,IF(C2244=8,K!$D$8))))))))</f>
        <v>Maaparandus</v>
      </c>
      <c r="E2244" s="12" t="s">
        <v>317</v>
      </c>
      <c r="F2244" s="18" t="str">
        <f>LOOKUP(E2244,K!$A$1:$B$19)</f>
        <v>Kambja vald</v>
      </c>
      <c r="G2244" s="16" t="str">
        <f t="shared" si="148"/>
        <v>MV-99</v>
      </c>
      <c r="H2244" s="12" t="s">
        <v>32</v>
      </c>
      <c r="I2244" s="14">
        <v>99</v>
      </c>
      <c r="J2244" s="1" t="s">
        <v>781</v>
      </c>
      <c r="K2244" s="1"/>
      <c r="L2244" s="91" t="str">
        <f t="shared" si="149"/>
        <v>03</v>
      </c>
      <c r="P2244" t="s">
        <v>4198</v>
      </c>
    </row>
    <row r="2245" spans="1:16" customFormat="1" ht="38.25" customHeight="1" x14ac:dyDescent="0.2">
      <c r="A2245" s="24" t="str">
        <f t="shared" si="147"/>
        <v>09-</v>
      </c>
      <c r="C2245" s="14">
        <v>1</v>
      </c>
      <c r="D2245" s="71" t="str">
        <f>IF(C2245=1,K!$D$1,IF(C2245=2,K!$D$2,IF(C2245=3,K!$D$3,IF(C2245=4,K!$D$4,IF(C2245=5,K!$D$5,IF(C2245=6,K!$D$6,IF(C2245=7,K!$D$7,IF(C2245=8,K!$D$8))))))))</f>
        <v>Maaparandus</v>
      </c>
      <c r="E2245" s="12" t="s">
        <v>323</v>
      </c>
      <c r="F2245" s="18" t="str">
        <f>LOOKUP(E2245,K!$A$1:$B$19)</f>
        <v>Nõo vald</v>
      </c>
      <c r="G2245" s="16" t="str">
        <f t="shared" si="148"/>
        <v>MV-178</v>
      </c>
      <c r="H2245" s="12" t="s">
        <v>32</v>
      </c>
      <c r="I2245" s="14">
        <v>178</v>
      </c>
      <c r="J2245" s="1" t="s">
        <v>782</v>
      </c>
      <c r="K2245" s="1"/>
      <c r="L2245" s="91" t="str">
        <f t="shared" si="149"/>
        <v>09</v>
      </c>
      <c r="P2245">
        <v>71049</v>
      </c>
    </row>
    <row r="2246" spans="1:16" customFormat="1" ht="12.75" customHeight="1" x14ac:dyDescent="0.2">
      <c r="A2246" s="24" t="str">
        <f t="shared" si="147"/>
        <v>12-</v>
      </c>
      <c r="C2246" s="14">
        <v>1</v>
      </c>
      <c r="D2246" s="71" t="str">
        <f>IF(C2246=1,K!$D$1,IF(C2246=2,K!$D$2,IF(C2246=3,K!$D$3,IF(C2246=4,K!$D$4,IF(C2246=5,K!$D$5,IF(C2246=6,K!$D$6,IF(C2246=7,K!$D$7,IF(C2246=8,K!$D$8))))))))</f>
        <v>Maaparandus</v>
      </c>
      <c r="E2246" s="12" t="s">
        <v>326</v>
      </c>
      <c r="F2246" s="18" t="str">
        <f>LOOKUP(E2246,K!$A$1:$B$19)</f>
        <v>Puhja vald</v>
      </c>
      <c r="G2246" s="16" t="str">
        <f t="shared" si="148"/>
        <v>MV-303</v>
      </c>
      <c r="H2246" s="12" t="s">
        <v>32</v>
      </c>
      <c r="I2246" s="14">
        <v>303</v>
      </c>
      <c r="J2246" s="46" t="s">
        <v>783</v>
      </c>
      <c r="K2246" s="1" t="s">
        <v>3662</v>
      </c>
      <c r="L2246" s="91" t="str">
        <f t="shared" si="149"/>
        <v>12</v>
      </c>
      <c r="P2246" t="s">
        <v>4205</v>
      </c>
    </row>
    <row r="2247" spans="1:16" customFormat="1" ht="25.5" customHeight="1" x14ac:dyDescent="0.2">
      <c r="A2247" s="24" t="str">
        <f t="shared" si="147"/>
        <v>12-</v>
      </c>
      <c r="C2247" s="14">
        <v>6</v>
      </c>
      <c r="D2247" s="71" t="str">
        <f>IF(C2247=1,K!$D$1,IF(C2247=2,K!$D$2,IF(C2247=3,K!$D$3,IF(C2247=4,K!$D$4,IF(C2247=5,K!$D$5,IF(C2247=6,K!$D$6,IF(C2247=7,K!$D$7,IF(C2247=8,K!$D$8))))))))</f>
        <v>Kultuurtehnikaprojektid</v>
      </c>
      <c r="E2247" s="12" t="s">
        <v>326</v>
      </c>
      <c r="F2247" s="18" t="str">
        <f>LOOKUP(E2247,K!$A$1:$B$19)</f>
        <v>Puhja vald</v>
      </c>
      <c r="G2247" s="16" t="str">
        <f t="shared" si="148"/>
        <v>MV-493</v>
      </c>
      <c r="H2247" s="12" t="s">
        <v>32</v>
      </c>
      <c r="I2247" s="14">
        <v>493</v>
      </c>
      <c r="J2247" s="1" t="s">
        <v>784</v>
      </c>
      <c r="K2247" s="1"/>
      <c r="L2247" s="91" t="str">
        <f t="shared" si="149"/>
        <v>12</v>
      </c>
      <c r="P2247" t="s">
        <v>4219</v>
      </c>
    </row>
    <row r="2248" spans="1:16" customFormat="1" ht="25.5" customHeight="1" x14ac:dyDescent="0.2">
      <c r="A2248" s="24" t="str">
        <f t="shared" si="147"/>
        <v>12-</v>
      </c>
      <c r="C2248" s="14">
        <v>6</v>
      </c>
      <c r="D2248" s="71" t="str">
        <f>IF(C2248=1,K!$D$1,IF(C2248=2,K!$D$2,IF(C2248=3,K!$D$3,IF(C2248=4,K!$D$4,IF(C2248=5,K!$D$5,IF(C2248=6,K!$D$6,IF(C2248=7,K!$D$7,IF(C2248=8,K!$D$8))))))))</f>
        <v>Kultuurtehnikaprojektid</v>
      </c>
      <c r="E2248" s="12" t="s">
        <v>326</v>
      </c>
      <c r="F2248" s="18" t="str">
        <f>LOOKUP(E2248,K!$A$1:$B$19)</f>
        <v>Puhja vald</v>
      </c>
      <c r="G2248" s="16" t="str">
        <f t="shared" si="148"/>
        <v>MV-717</v>
      </c>
      <c r="H2248" s="12" t="s">
        <v>32</v>
      </c>
      <c r="I2248" s="14">
        <v>717</v>
      </c>
      <c r="J2248" s="1" t="s">
        <v>785</v>
      </c>
      <c r="K2248" s="1"/>
      <c r="L2248" s="91" t="str">
        <f t="shared" si="149"/>
        <v>12</v>
      </c>
      <c r="P2248" t="s">
        <v>4227</v>
      </c>
    </row>
    <row r="2249" spans="1:16" customFormat="1" ht="25.5" customHeight="1" x14ac:dyDescent="0.2">
      <c r="A2249" s="24" t="str">
        <f t="shared" si="147"/>
        <v>12-</v>
      </c>
      <c r="C2249" s="14">
        <v>6</v>
      </c>
      <c r="D2249" s="71" t="str">
        <f>IF(C2249=1,K!$D$1,IF(C2249=2,K!$D$2,IF(C2249=3,K!$D$3,IF(C2249=4,K!$D$4,IF(C2249=5,K!$D$5,IF(C2249=6,K!$D$6,IF(C2249=7,K!$D$7,IF(C2249=8,K!$D$8))))))))</f>
        <v>Kultuurtehnikaprojektid</v>
      </c>
      <c r="E2249" s="12" t="s">
        <v>326</v>
      </c>
      <c r="F2249" s="18" t="str">
        <f>LOOKUP(E2249,K!$A$1:$B$19)</f>
        <v>Puhja vald</v>
      </c>
      <c r="G2249" s="16" t="str">
        <f t="shared" si="148"/>
        <v>MV-723</v>
      </c>
      <c r="H2249" s="12" t="s">
        <v>32</v>
      </c>
      <c r="I2249" s="14">
        <v>723</v>
      </c>
      <c r="J2249" s="1" t="s">
        <v>786</v>
      </c>
      <c r="K2249" s="1"/>
      <c r="L2249" s="91" t="str">
        <f t="shared" si="149"/>
        <v>12</v>
      </c>
      <c r="P2249" t="s">
        <v>4230</v>
      </c>
    </row>
    <row r="2250" spans="1:16" customFormat="1" ht="12.75" customHeight="1" x14ac:dyDescent="0.2">
      <c r="A2250" s="24" t="str">
        <f t="shared" si="147"/>
        <v>12-</v>
      </c>
      <c r="C2250" s="14">
        <v>6</v>
      </c>
      <c r="D2250" s="71" t="str">
        <f>IF(C2250=1,K!$D$1,IF(C2250=2,K!$D$2,IF(C2250=3,K!$D$3,IF(C2250=4,K!$D$4,IF(C2250=5,K!$D$5,IF(C2250=6,K!$D$6,IF(C2250=7,K!$D$7,IF(C2250=8,K!$D$8))))))))</f>
        <v>Kultuurtehnikaprojektid</v>
      </c>
      <c r="E2250" s="12" t="s">
        <v>326</v>
      </c>
      <c r="F2250" s="18" t="str">
        <f>LOOKUP(E2250,K!$A$1:$B$19)</f>
        <v>Puhja vald</v>
      </c>
      <c r="G2250" s="16" t="str">
        <f t="shared" si="148"/>
        <v>MV-770</v>
      </c>
      <c r="H2250" s="12" t="s">
        <v>32</v>
      </c>
      <c r="I2250" s="14">
        <v>770</v>
      </c>
      <c r="J2250" s="1" t="s">
        <v>787</v>
      </c>
      <c r="K2250" s="1"/>
      <c r="L2250" s="91" t="str">
        <f t="shared" si="149"/>
        <v>12</v>
      </c>
      <c r="P2250">
        <v>72015</v>
      </c>
    </row>
    <row r="2251" spans="1:16" customFormat="1" ht="25.5" customHeight="1" x14ac:dyDescent="0.2">
      <c r="A2251" s="24" t="str">
        <f t="shared" si="147"/>
        <v>12-</v>
      </c>
      <c r="C2251" s="14">
        <v>6</v>
      </c>
      <c r="D2251" s="71" t="str">
        <f>IF(C2251=1,K!$D$1,IF(C2251=2,K!$D$2,IF(C2251=3,K!$D$3,IF(C2251=4,K!$D$4,IF(C2251=5,K!$D$5,IF(C2251=6,K!$D$6,IF(C2251=7,K!$D$7,IF(C2251=8,K!$D$8))))))))</f>
        <v>Kultuurtehnikaprojektid</v>
      </c>
      <c r="E2251" s="12" t="s">
        <v>326</v>
      </c>
      <c r="F2251" s="18" t="str">
        <f>LOOKUP(E2251,K!$A$1:$B$19)</f>
        <v>Puhja vald</v>
      </c>
      <c r="G2251" s="16" t="str">
        <f t="shared" si="148"/>
        <v>MV-783</v>
      </c>
      <c r="H2251" s="12" t="s">
        <v>32</v>
      </c>
      <c r="I2251" s="14">
        <v>783</v>
      </c>
      <c r="J2251" s="1" t="s">
        <v>788</v>
      </c>
      <c r="K2251" s="1"/>
      <c r="L2251" s="91" t="str">
        <f t="shared" si="149"/>
        <v>12</v>
      </c>
      <c r="P2251" t="s">
        <v>4235</v>
      </c>
    </row>
    <row r="2252" spans="1:16" customFormat="1" ht="12.75" customHeight="1" x14ac:dyDescent="0.2">
      <c r="A2252" s="24" t="str">
        <f t="shared" si="147"/>
        <v>12-</v>
      </c>
      <c r="C2252" s="14">
        <v>1</v>
      </c>
      <c r="D2252" s="71" t="str">
        <f>IF(C2252=1,K!$D$1,IF(C2252=2,K!$D$2,IF(C2252=3,K!$D$3,IF(C2252=4,K!$D$4,IF(C2252=5,K!$D$5,IF(C2252=6,K!$D$6,IF(C2252=7,K!$D$7,IF(C2252=8,K!$D$8))))))))</f>
        <v>Maaparandus</v>
      </c>
      <c r="E2252" s="12" t="s">
        <v>326</v>
      </c>
      <c r="F2252" s="18" t="str">
        <f>LOOKUP(E2252,K!$A$1:$B$19)</f>
        <v>Puhja vald</v>
      </c>
      <c r="G2252" s="16" t="str">
        <f t="shared" si="148"/>
        <v>MV-800</v>
      </c>
      <c r="H2252" s="12" t="s">
        <v>32</v>
      </c>
      <c r="I2252" s="14">
        <v>800</v>
      </c>
      <c r="J2252" s="1" t="s">
        <v>789</v>
      </c>
      <c r="K2252" s="1"/>
      <c r="L2252" s="91" t="str">
        <f t="shared" si="149"/>
        <v>12</v>
      </c>
      <c r="P2252" t="s">
        <v>4244</v>
      </c>
    </row>
    <row r="2253" spans="1:16" customFormat="1" ht="25.5" customHeight="1" x14ac:dyDescent="0.2">
      <c r="A2253" s="24" t="str">
        <f t="shared" si="147"/>
        <v>12-</v>
      </c>
      <c r="C2253" s="14">
        <v>6</v>
      </c>
      <c r="D2253" s="71" t="str">
        <f>IF(C2253=1,K!$D$1,IF(C2253=2,K!$D$2,IF(C2253=3,K!$D$3,IF(C2253=4,K!$D$4,IF(C2253=5,K!$D$5,IF(C2253=6,K!$D$6,IF(C2253=7,K!$D$7,IF(C2253=8,K!$D$8))))))))</f>
        <v>Kultuurtehnikaprojektid</v>
      </c>
      <c r="E2253" s="12" t="s">
        <v>326</v>
      </c>
      <c r="F2253" s="18" t="str">
        <f>LOOKUP(E2253,K!$A$1:$B$19)</f>
        <v>Puhja vald</v>
      </c>
      <c r="G2253" s="16" t="str">
        <f t="shared" si="148"/>
        <v>MV-845</v>
      </c>
      <c r="H2253" s="12" t="s">
        <v>32</v>
      </c>
      <c r="I2253" s="14">
        <v>845</v>
      </c>
      <c r="J2253" s="1" t="s">
        <v>790</v>
      </c>
      <c r="K2253" s="1"/>
      <c r="L2253" s="91" t="str">
        <f t="shared" si="149"/>
        <v>12</v>
      </c>
      <c r="P2253">
        <v>77279</v>
      </c>
    </row>
    <row r="2254" spans="1:16" customFormat="1" ht="25.5" customHeight="1" x14ac:dyDescent="0.2">
      <c r="A2254" s="24" t="str">
        <f t="shared" si="147"/>
        <v>12-</v>
      </c>
      <c r="C2254" s="14">
        <v>6</v>
      </c>
      <c r="D2254" s="71" t="str">
        <f>IF(C2254=1,K!$D$1,IF(C2254=2,K!$D$2,IF(C2254=3,K!$D$3,IF(C2254=4,K!$D$4,IF(C2254=5,K!$D$5,IF(C2254=6,K!$D$6,IF(C2254=7,K!$D$7,IF(C2254=8,K!$D$8))))))))</f>
        <v>Kultuurtehnikaprojektid</v>
      </c>
      <c r="E2254" s="12" t="s">
        <v>326</v>
      </c>
      <c r="F2254" s="18" t="str">
        <f>LOOKUP(E2254,K!$A$1:$B$19)</f>
        <v>Puhja vald</v>
      </c>
      <c r="G2254" s="16" t="str">
        <f t="shared" si="148"/>
        <v>MV-691</v>
      </c>
      <c r="H2254" s="12" t="s">
        <v>32</v>
      </c>
      <c r="I2254" s="14">
        <v>691</v>
      </c>
      <c r="J2254" s="1" t="s">
        <v>791</v>
      </c>
      <c r="K2254" s="1"/>
      <c r="L2254" s="91" t="str">
        <f t="shared" si="149"/>
        <v>12</v>
      </c>
      <c r="P2254" t="s">
        <v>4251</v>
      </c>
    </row>
    <row r="2255" spans="1:16" customFormat="1" ht="47.25" customHeight="1" x14ac:dyDescent="0.2">
      <c r="A2255" s="24" t="str">
        <f t="shared" ref="A2255:A2318" si="150">CONCATENATE(E2255,"-",B2255)</f>
        <v>12-</v>
      </c>
      <c r="C2255" s="14">
        <v>6</v>
      </c>
      <c r="D2255" s="71" t="str">
        <f>IF(C2255=1,K!$D$1,IF(C2255=2,K!$D$2,IF(C2255=3,K!$D$3,IF(C2255=4,K!$D$4,IF(C2255=5,K!$D$5,IF(C2255=6,K!$D$6,IF(C2255=7,K!$D$7,IF(C2255=8,K!$D$8))))))))</f>
        <v>Kultuurtehnikaprojektid</v>
      </c>
      <c r="E2255" s="12" t="s">
        <v>326</v>
      </c>
      <c r="F2255" s="18" t="str">
        <f>LOOKUP(E2255,K!$A$1:$B$19)</f>
        <v>Puhja vald</v>
      </c>
      <c r="G2255" s="16" t="str">
        <f t="shared" ref="G2255:G2318" si="151">CONCATENATE(H2255,"-",I2255)</f>
        <v>MV-1041</v>
      </c>
      <c r="H2255" s="12" t="s">
        <v>32</v>
      </c>
      <c r="I2255" s="14">
        <v>1041</v>
      </c>
      <c r="J2255" s="1" t="s">
        <v>792</v>
      </c>
      <c r="K2255" s="1"/>
      <c r="L2255" s="91" t="str">
        <f t="shared" si="149"/>
        <v>12</v>
      </c>
      <c r="P2255" t="s">
        <v>4254</v>
      </c>
    </row>
    <row r="2256" spans="1:16" customFormat="1" ht="25.5" customHeight="1" x14ac:dyDescent="0.2">
      <c r="A2256" s="24" t="str">
        <f t="shared" si="150"/>
        <v>12-</v>
      </c>
      <c r="C2256" s="14">
        <v>6</v>
      </c>
      <c r="D2256" s="71" t="str">
        <f>IF(C2256=1,K!$D$1,IF(C2256=2,K!$D$2,IF(C2256=3,K!$D$3,IF(C2256=4,K!$D$4,IF(C2256=5,K!$D$5,IF(C2256=6,K!$D$6,IF(C2256=7,K!$D$7,IF(C2256=8,K!$D$8))))))))</f>
        <v>Kultuurtehnikaprojektid</v>
      </c>
      <c r="E2256" s="12" t="s">
        <v>326</v>
      </c>
      <c r="F2256" s="18" t="str">
        <f>LOOKUP(E2256,K!$A$1:$B$19)</f>
        <v>Puhja vald</v>
      </c>
      <c r="G2256" s="16" t="str">
        <f t="shared" si="151"/>
        <v>MV-1061</v>
      </c>
      <c r="H2256" s="12" t="s">
        <v>32</v>
      </c>
      <c r="I2256" s="14">
        <v>1061</v>
      </c>
      <c r="J2256" s="1" t="s">
        <v>793</v>
      </c>
      <c r="K2256" s="1"/>
      <c r="L2256" s="91" t="str">
        <f t="shared" si="149"/>
        <v>12</v>
      </c>
      <c r="P2256" t="s">
        <v>4258</v>
      </c>
    </row>
    <row r="2257" spans="1:16" customFormat="1" ht="25.5" customHeight="1" x14ac:dyDescent="0.2">
      <c r="A2257" s="24" t="str">
        <f t="shared" si="150"/>
        <v>12-</v>
      </c>
      <c r="C2257" s="14">
        <v>6</v>
      </c>
      <c r="D2257" s="71" t="str">
        <f>IF(C2257=1,K!$D$1,IF(C2257=2,K!$D$2,IF(C2257=3,K!$D$3,IF(C2257=4,K!$D$4,IF(C2257=5,K!$D$5,IF(C2257=6,K!$D$6,IF(C2257=7,K!$D$7,IF(C2257=8,K!$D$8))))))))</f>
        <v>Kultuurtehnikaprojektid</v>
      </c>
      <c r="E2257" s="12" t="s">
        <v>326</v>
      </c>
      <c r="F2257" s="18" t="str">
        <f>LOOKUP(E2257,K!$A$1:$B$19)</f>
        <v>Puhja vald</v>
      </c>
      <c r="G2257" s="16" t="str">
        <f t="shared" si="151"/>
        <v>MV-1161</v>
      </c>
      <c r="H2257" s="12" t="s">
        <v>32</v>
      </c>
      <c r="I2257" s="14">
        <v>1161</v>
      </c>
      <c r="J2257" s="1" t="s">
        <v>794</v>
      </c>
      <c r="K2257" s="1"/>
      <c r="L2257" s="91" t="str">
        <f t="shared" si="149"/>
        <v>12</v>
      </c>
      <c r="P2257" t="s">
        <v>4261</v>
      </c>
    </row>
    <row r="2258" spans="1:16" customFormat="1" ht="25.5" customHeight="1" x14ac:dyDescent="0.2">
      <c r="A2258" s="24" t="str">
        <f t="shared" si="150"/>
        <v>12-</v>
      </c>
      <c r="C2258" s="14">
        <v>1</v>
      </c>
      <c r="D2258" s="71" t="str">
        <f>IF(C2258=1,K!$D$1,IF(C2258=2,K!$D$2,IF(C2258=3,K!$D$3,IF(C2258=4,K!$D$4,IF(C2258=5,K!$D$5,IF(C2258=6,K!$D$6,IF(C2258=7,K!$D$7,IF(C2258=8,K!$D$8))))))))</f>
        <v>Maaparandus</v>
      </c>
      <c r="E2258" s="12" t="s">
        <v>326</v>
      </c>
      <c r="F2258" s="18" t="str">
        <f>LOOKUP(E2258,K!$A$1:$B$19)</f>
        <v>Puhja vald</v>
      </c>
      <c r="G2258" s="16" t="str">
        <f t="shared" si="151"/>
        <v>MV-1101</v>
      </c>
      <c r="H2258" s="12" t="s">
        <v>32</v>
      </c>
      <c r="I2258" s="14">
        <v>1101</v>
      </c>
      <c r="J2258" s="1" t="s">
        <v>795</v>
      </c>
      <c r="K2258" s="1"/>
      <c r="L2258" s="91" t="str">
        <f t="shared" si="149"/>
        <v>12</v>
      </c>
      <c r="P2258" t="s">
        <v>4264</v>
      </c>
    </row>
    <row r="2259" spans="1:16" customFormat="1" ht="25.5" customHeight="1" x14ac:dyDescent="0.2">
      <c r="A2259" s="24" t="str">
        <f t="shared" si="150"/>
        <v>04-</v>
      </c>
      <c r="C2259" s="14">
        <v>2</v>
      </c>
      <c r="D2259" s="71" t="str">
        <f>IF(C2259=1,K!$D$1,IF(C2259=2,K!$D$2,IF(C2259=3,K!$D$3,IF(C2259=4,K!$D$4,IF(C2259=5,K!$D$5,IF(C2259=6,K!$D$6,IF(C2259=7,K!$D$7,IF(C2259=8,K!$D$8))))))))</f>
        <v xml:space="preserve">Maaparanduse rek </v>
      </c>
      <c r="E2259" s="12" t="s">
        <v>318</v>
      </c>
      <c r="F2259" s="18" t="str">
        <f>LOOKUP(E2259,K!$A$1:$B$19)</f>
        <v>Konguta vald</v>
      </c>
      <c r="G2259" s="16" t="str">
        <f t="shared" si="151"/>
        <v>MV-70</v>
      </c>
      <c r="H2259" s="12" t="s">
        <v>32</v>
      </c>
      <c r="I2259" s="14">
        <v>70</v>
      </c>
      <c r="J2259" s="1" t="s">
        <v>797</v>
      </c>
      <c r="K2259" s="1"/>
      <c r="L2259" s="91" t="str">
        <f t="shared" si="149"/>
        <v>04</v>
      </c>
      <c r="P2259" t="s">
        <v>4273</v>
      </c>
    </row>
    <row r="2260" spans="1:16" customFormat="1" ht="12.75" customHeight="1" x14ac:dyDescent="0.2">
      <c r="A2260" s="24" t="str">
        <f t="shared" si="150"/>
        <v>13-</v>
      </c>
      <c r="C2260" s="14">
        <v>1</v>
      </c>
      <c r="D2260" s="71" t="str">
        <f>IF(C2260=1,K!$D$1,IF(C2260=2,K!$D$2,IF(C2260=3,K!$D$3,IF(C2260=4,K!$D$4,IF(C2260=5,K!$D$5,IF(C2260=6,K!$D$6,IF(C2260=7,K!$D$7,IF(C2260=8,K!$D$8))))))))</f>
        <v>Maaparandus</v>
      </c>
      <c r="E2260" s="12" t="s">
        <v>327</v>
      </c>
      <c r="F2260" s="18" t="str">
        <f>LOOKUP(E2260,K!$A$1:$B$19)</f>
        <v>Rannu vald</v>
      </c>
      <c r="G2260" s="16" t="str">
        <f t="shared" si="151"/>
        <v>MV-9</v>
      </c>
      <c r="H2260" s="12" t="s">
        <v>32</v>
      </c>
      <c r="I2260" s="14">
        <v>9</v>
      </c>
      <c r="J2260" s="1" t="s">
        <v>798</v>
      </c>
      <c r="K2260" s="1"/>
      <c r="L2260" s="91" t="str">
        <f t="shared" si="149"/>
        <v>13</v>
      </c>
      <c r="P2260">
        <v>1228791</v>
      </c>
    </row>
    <row r="2261" spans="1:16" customFormat="1" ht="25.5" customHeight="1" x14ac:dyDescent="0.2">
      <c r="A2261" s="24" t="str">
        <f t="shared" si="150"/>
        <v>0-</v>
      </c>
      <c r="C2261" s="14">
        <v>1</v>
      </c>
      <c r="D2261" s="71" t="str">
        <f>IF(C2261=1,K!$D$1,IF(C2261=2,K!$D$2,IF(C2261=3,K!$D$3,IF(C2261=4,K!$D$4,IF(C2261=5,K!$D$5,IF(C2261=6,K!$D$6,IF(C2261=7,K!$D$7,IF(C2261=8,K!$D$8))))))))</f>
        <v>Maaparandus</v>
      </c>
      <c r="E2261" s="12" t="s">
        <v>996</v>
      </c>
      <c r="F2261" s="18" t="e">
        <f>LOOKUP(E2261,K!$A$1:$B$19)</f>
        <v>#N/A</v>
      </c>
      <c r="G2261" s="16" t="str">
        <f t="shared" si="151"/>
        <v>MV-</v>
      </c>
      <c r="H2261" s="12" t="s">
        <v>32</v>
      </c>
      <c r="I2261" s="14"/>
      <c r="J2261" s="1" t="s">
        <v>799</v>
      </c>
      <c r="K2261" s="1"/>
      <c r="L2261" s="91" t="str">
        <f t="shared" si="149"/>
        <v>0</v>
      </c>
      <c r="P2261">
        <v>1228791</v>
      </c>
    </row>
    <row r="2262" spans="1:16" customFormat="1" ht="25.5" customHeight="1" x14ac:dyDescent="0.2">
      <c r="A2262" s="24" t="str">
        <f t="shared" si="150"/>
        <v>0-</v>
      </c>
      <c r="C2262" s="14">
        <v>1</v>
      </c>
      <c r="D2262" s="71" t="str">
        <f>IF(C2262=1,K!$D$1,IF(C2262=2,K!$D$2,IF(C2262=3,K!$D$3,IF(C2262=4,K!$D$4,IF(C2262=5,K!$D$5,IF(C2262=6,K!$D$6,IF(C2262=7,K!$D$7,IF(C2262=8,K!$D$8))))))))</f>
        <v>Maaparandus</v>
      </c>
      <c r="E2262" s="12" t="s">
        <v>996</v>
      </c>
      <c r="F2262" s="18" t="e">
        <f>LOOKUP(E2262,K!$A$1:$B$19)</f>
        <v>#N/A</v>
      </c>
      <c r="G2262" s="16" t="str">
        <f t="shared" si="151"/>
        <v>MV-52</v>
      </c>
      <c r="H2262" s="12" t="s">
        <v>32</v>
      </c>
      <c r="I2262" s="14">
        <v>52</v>
      </c>
      <c r="J2262" s="1" t="s">
        <v>800</v>
      </c>
      <c r="K2262" s="1"/>
      <c r="L2262" s="91" t="str">
        <f t="shared" si="149"/>
        <v>0</v>
      </c>
      <c r="P2262" t="s">
        <v>4281</v>
      </c>
    </row>
    <row r="2263" spans="1:16" customFormat="1" ht="39" customHeight="1" x14ac:dyDescent="0.2">
      <c r="A2263" s="24" t="str">
        <f t="shared" si="150"/>
        <v>0-</v>
      </c>
      <c r="C2263" s="14">
        <v>1</v>
      </c>
      <c r="D2263" s="71" t="str">
        <f>IF(C2263=1,K!$D$1,IF(C2263=2,K!$D$2,IF(C2263=3,K!$D$3,IF(C2263=4,K!$D$4,IF(C2263=5,K!$D$5,IF(C2263=6,K!$D$6,IF(C2263=7,K!$D$7,IF(C2263=8,K!$D$8))))))))</f>
        <v>Maaparandus</v>
      </c>
      <c r="E2263" s="12" t="s">
        <v>996</v>
      </c>
      <c r="F2263" s="18" t="e">
        <f>LOOKUP(E2263,K!$A$1:$B$19)</f>
        <v>#N/A</v>
      </c>
      <c r="G2263" s="16" t="str">
        <f t="shared" si="151"/>
        <v>MV-77</v>
      </c>
      <c r="H2263" s="12" t="s">
        <v>32</v>
      </c>
      <c r="I2263" s="14">
        <v>77</v>
      </c>
      <c r="J2263" s="1" t="s">
        <v>801</v>
      </c>
      <c r="K2263" s="1"/>
      <c r="L2263" s="91" t="str">
        <f t="shared" si="149"/>
        <v>0</v>
      </c>
      <c r="P2263">
        <v>8759</v>
      </c>
    </row>
    <row r="2264" spans="1:16" customFormat="1" ht="41.25" customHeight="1" x14ac:dyDescent="0.2">
      <c r="A2264" s="24" t="str">
        <f t="shared" si="150"/>
        <v>0-</v>
      </c>
      <c r="C2264" s="14">
        <v>1</v>
      </c>
      <c r="D2264" s="71" t="str">
        <f>IF(C2264=1,K!$D$1,IF(C2264=2,K!$D$2,IF(C2264=3,K!$D$3,IF(C2264=4,K!$D$4,IF(C2264=5,K!$D$5,IF(C2264=6,K!$D$6,IF(C2264=7,K!$D$7,IF(C2264=8,K!$D$8))))))))</f>
        <v>Maaparandus</v>
      </c>
      <c r="E2264" s="12" t="s">
        <v>996</v>
      </c>
      <c r="F2264" s="18" t="e">
        <f>LOOKUP(E2264,K!$A$1:$B$19)</f>
        <v>#N/A</v>
      </c>
      <c r="G2264" s="16" t="str">
        <f t="shared" si="151"/>
        <v>MV-147</v>
      </c>
      <c r="H2264" s="12" t="s">
        <v>32</v>
      </c>
      <c r="I2264" s="14">
        <v>147</v>
      </c>
      <c r="J2264" s="1" t="s">
        <v>110</v>
      </c>
      <c r="K2264" s="1"/>
      <c r="L2264" s="91" t="str">
        <f t="shared" si="149"/>
        <v>0</v>
      </c>
      <c r="P2264" t="s">
        <v>4290</v>
      </c>
    </row>
    <row r="2265" spans="1:16" customFormat="1" ht="25.5" customHeight="1" x14ac:dyDescent="0.2">
      <c r="A2265" s="24" t="str">
        <f t="shared" si="150"/>
        <v>0-</v>
      </c>
      <c r="C2265" s="14">
        <v>1</v>
      </c>
      <c r="D2265" s="71" t="str">
        <f>IF(C2265=1,K!$D$1,IF(C2265=2,K!$D$2,IF(C2265=3,K!$D$3,IF(C2265=4,K!$D$4,IF(C2265=5,K!$D$5,IF(C2265=6,K!$D$6,IF(C2265=7,K!$D$7,IF(C2265=8,K!$D$8))))))))</f>
        <v>Maaparandus</v>
      </c>
      <c r="E2265" s="12" t="s">
        <v>996</v>
      </c>
      <c r="F2265" s="18" t="e">
        <f>LOOKUP(E2265,K!$A$1:$B$19)</f>
        <v>#N/A</v>
      </c>
      <c r="G2265" s="16" t="str">
        <f t="shared" si="151"/>
        <v>MV-177</v>
      </c>
      <c r="H2265" s="12" t="s">
        <v>32</v>
      </c>
      <c r="I2265" s="14">
        <v>177</v>
      </c>
      <c r="J2265" s="1" t="s">
        <v>111</v>
      </c>
      <c r="K2265" s="1"/>
      <c r="L2265" s="91" t="str">
        <f t="shared" si="149"/>
        <v>0</v>
      </c>
      <c r="P2265" t="s">
        <v>3795</v>
      </c>
    </row>
    <row r="2266" spans="1:16" customFormat="1" ht="25.5" customHeight="1" x14ac:dyDescent="0.2">
      <c r="A2266" s="24" t="str">
        <f t="shared" si="150"/>
        <v>02-</v>
      </c>
      <c r="C2266" s="14">
        <v>1</v>
      </c>
      <c r="D2266" s="71" t="str">
        <f>IF(C2266=1,K!$D$1,IF(C2266=2,K!$D$2,IF(C2266=3,K!$D$3,IF(C2266=4,K!$D$4,IF(C2266=5,K!$D$5,IF(C2266=6,K!$D$6,IF(C2266=7,K!$D$7,IF(C2266=8,K!$D$8))))))))</f>
        <v>Maaparandus</v>
      </c>
      <c r="E2266" s="12" t="s">
        <v>294</v>
      </c>
      <c r="F2266" s="18" t="str">
        <f>LOOKUP(E2266,K!$A$1:$B$19)</f>
        <v>Haaslava vald</v>
      </c>
      <c r="G2266" s="16" t="str">
        <f t="shared" si="151"/>
        <v>MV-125</v>
      </c>
      <c r="H2266" s="12" t="s">
        <v>32</v>
      </c>
      <c r="I2266" s="14">
        <v>125</v>
      </c>
      <c r="J2266" s="1" t="s">
        <v>112</v>
      </c>
      <c r="K2266" s="1"/>
      <c r="L2266" s="91" t="str">
        <f t="shared" si="149"/>
        <v>02</v>
      </c>
      <c r="P2266" t="s">
        <v>4296</v>
      </c>
    </row>
    <row r="2267" spans="1:16" customFormat="1" ht="39" customHeight="1" x14ac:dyDescent="0.2">
      <c r="A2267" s="24" t="str">
        <f t="shared" si="150"/>
        <v>15-</v>
      </c>
      <c r="C2267" s="14">
        <v>6</v>
      </c>
      <c r="D2267" s="71" t="str">
        <f>IF(C2267=1,K!$D$1,IF(C2267=2,K!$D$2,IF(C2267=3,K!$D$3,IF(C2267=4,K!$D$4,IF(C2267=5,K!$D$5,IF(C2267=6,K!$D$6,IF(C2267=7,K!$D$7,IF(C2267=8,K!$D$8))))))))</f>
        <v>Kultuurtehnikaprojektid</v>
      </c>
      <c r="E2267" s="12" t="s">
        <v>329</v>
      </c>
      <c r="F2267" s="18" t="str">
        <f>LOOKUP(E2267,K!$A$1:$B$19)</f>
        <v>Tartu vald</v>
      </c>
      <c r="G2267" s="16" t="str">
        <f t="shared" si="151"/>
        <v>MV-1472</v>
      </c>
      <c r="H2267" s="12" t="s">
        <v>32</v>
      </c>
      <c r="I2267" s="14">
        <v>1472</v>
      </c>
      <c r="J2267" s="1" t="s">
        <v>1256</v>
      </c>
      <c r="K2267" s="1"/>
      <c r="L2267" s="91" t="str">
        <f t="shared" si="149"/>
        <v>15</v>
      </c>
    </row>
    <row r="2268" spans="1:16" customFormat="1" ht="38.25" customHeight="1" x14ac:dyDescent="0.2">
      <c r="A2268" s="24" t="str">
        <f t="shared" si="150"/>
        <v>13-</v>
      </c>
      <c r="C2268" s="14">
        <v>1</v>
      </c>
      <c r="D2268" s="71" t="str">
        <f>IF(C2268=1,K!$D$1,IF(C2268=2,K!$D$2,IF(C2268=3,K!$D$3,IF(C2268=4,K!$D$4,IF(C2268=5,K!$D$5,IF(C2268=6,K!$D$6,IF(C2268=7,K!$D$7,IF(C2268=8,K!$D$8))))))))</f>
        <v>Maaparandus</v>
      </c>
      <c r="E2268" s="12" t="s">
        <v>327</v>
      </c>
      <c r="F2268" s="18" t="str">
        <f>LOOKUP(E2268,K!$A$1:$B$19)</f>
        <v>Rannu vald</v>
      </c>
      <c r="G2268" s="16" t="str">
        <f t="shared" si="151"/>
        <v>MV-238</v>
      </c>
      <c r="H2268" s="12" t="s">
        <v>32</v>
      </c>
      <c r="I2268" s="14">
        <v>238</v>
      </c>
      <c r="J2268" s="1" t="s">
        <v>114</v>
      </c>
      <c r="K2268" s="1"/>
      <c r="L2268" s="91" t="str">
        <f t="shared" si="149"/>
        <v>13</v>
      </c>
      <c r="P2268" t="s">
        <v>4305</v>
      </c>
    </row>
    <row r="2269" spans="1:16" customFormat="1" ht="37.5" customHeight="1" x14ac:dyDescent="0.2">
      <c r="A2269" s="24" t="str">
        <f t="shared" si="150"/>
        <v>13-</v>
      </c>
      <c r="C2269" s="14">
        <v>1</v>
      </c>
      <c r="D2269" s="71" t="str">
        <f>IF(C2269=1,K!$D$1,IF(C2269=2,K!$D$2,IF(C2269=3,K!$D$3,IF(C2269=4,K!$D$4,IF(C2269=5,K!$D$5,IF(C2269=6,K!$D$6,IF(C2269=7,K!$D$7,IF(C2269=8,K!$D$8))))))))</f>
        <v>Maaparandus</v>
      </c>
      <c r="E2269" s="12" t="s">
        <v>327</v>
      </c>
      <c r="F2269" s="18" t="str">
        <f>LOOKUP(E2269,K!$A$1:$B$19)</f>
        <v>Rannu vald</v>
      </c>
      <c r="G2269" s="16" t="str">
        <f t="shared" si="151"/>
        <v>MV-258</v>
      </c>
      <c r="H2269" s="12" t="s">
        <v>32</v>
      </c>
      <c r="I2269" s="14">
        <v>258</v>
      </c>
      <c r="J2269" s="1" t="s">
        <v>115</v>
      </c>
      <c r="K2269" s="1"/>
      <c r="L2269" s="91" t="str">
        <f t="shared" si="149"/>
        <v>13</v>
      </c>
      <c r="P2269" t="s">
        <v>4311</v>
      </c>
    </row>
    <row r="2270" spans="1:16" customFormat="1" ht="12.75" customHeight="1" x14ac:dyDescent="0.2">
      <c r="A2270" s="24" t="str">
        <f t="shared" si="150"/>
        <v>18-</v>
      </c>
      <c r="C2270" s="14">
        <v>6</v>
      </c>
      <c r="D2270" s="71" t="str">
        <f>IF(C2270=1,K!$D$1,IF(C2270=2,K!$D$2,IF(C2270=3,K!$D$3,IF(C2270=4,K!$D$4,IF(C2270=5,K!$D$5,IF(C2270=6,K!$D$6,IF(C2270=7,K!$D$7,IF(C2270=8,K!$D$8))))))))</f>
        <v>Kultuurtehnikaprojektid</v>
      </c>
      <c r="E2270" s="12" t="s">
        <v>332</v>
      </c>
      <c r="F2270" s="18" t="str">
        <f>LOOKUP(E2270,K!$A$1:$B$19)</f>
        <v>Võnnu vald</v>
      </c>
      <c r="G2270" s="16" t="str">
        <f t="shared" si="151"/>
        <v>MV-416</v>
      </c>
      <c r="H2270" s="12" t="s">
        <v>32</v>
      </c>
      <c r="I2270" s="14">
        <v>416</v>
      </c>
      <c r="J2270" s="1" t="s">
        <v>117</v>
      </c>
      <c r="K2270" s="1"/>
      <c r="L2270" s="91" t="str">
        <f t="shared" si="149"/>
        <v>18</v>
      </c>
      <c r="P2270">
        <v>1229811</v>
      </c>
    </row>
    <row r="2271" spans="1:16" customFormat="1" ht="25.5" customHeight="1" x14ac:dyDescent="0.2">
      <c r="A2271" s="24" t="str">
        <f t="shared" si="150"/>
        <v>18-</v>
      </c>
      <c r="C2271" s="14">
        <v>6</v>
      </c>
      <c r="D2271" s="71" t="str">
        <f>IF(C2271=1,K!$D$1,IF(C2271=2,K!$D$2,IF(C2271=3,K!$D$3,IF(C2271=4,K!$D$4,IF(C2271=5,K!$D$5,IF(C2271=6,K!$D$6,IF(C2271=7,K!$D$7,IF(C2271=8,K!$D$8))))))))</f>
        <v>Kultuurtehnikaprojektid</v>
      </c>
      <c r="E2271" s="12" t="s">
        <v>332</v>
      </c>
      <c r="F2271" s="18" t="str">
        <f>LOOKUP(E2271,K!$A$1:$B$19)</f>
        <v>Võnnu vald</v>
      </c>
      <c r="G2271" s="16" t="str">
        <f t="shared" si="151"/>
        <v>MV-457</v>
      </c>
      <c r="H2271" s="12" t="s">
        <v>32</v>
      </c>
      <c r="I2271" s="14">
        <v>457</v>
      </c>
      <c r="J2271" s="1" t="s">
        <v>119</v>
      </c>
      <c r="K2271" s="1"/>
      <c r="L2271" s="91" t="str">
        <f t="shared" ref="L2271:L2334" si="152">E2271</f>
        <v>18</v>
      </c>
      <c r="P2271">
        <v>76266</v>
      </c>
    </row>
    <row r="2272" spans="1:16" customFormat="1" ht="25.5" customHeight="1" x14ac:dyDescent="0.2">
      <c r="A2272" s="24" t="str">
        <f t="shared" si="150"/>
        <v>04-</v>
      </c>
      <c r="C2272" s="14">
        <v>6</v>
      </c>
      <c r="D2272" s="71" t="str">
        <f>IF(C2272=1,K!$D$1,IF(C2272=2,K!$D$2,IF(C2272=3,K!$D$3,IF(C2272=4,K!$D$4,IF(C2272=5,K!$D$5,IF(C2272=6,K!$D$6,IF(C2272=7,K!$D$7,IF(C2272=8,K!$D$8))))))))</f>
        <v>Kultuurtehnikaprojektid</v>
      </c>
      <c r="E2272" s="12" t="s">
        <v>318</v>
      </c>
      <c r="F2272" s="18" t="str">
        <f>LOOKUP(E2272,K!$A$1:$B$19)</f>
        <v>Konguta vald</v>
      </c>
      <c r="G2272" s="16" t="str">
        <f t="shared" si="151"/>
        <v>MV-490</v>
      </c>
      <c r="H2272" s="12" t="s">
        <v>32</v>
      </c>
      <c r="I2272" s="14">
        <v>490</v>
      </c>
      <c r="J2272" s="1" t="s">
        <v>120</v>
      </c>
      <c r="K2272" s="1"/>
      <c r="L2272" s="91" t="str">
        <f t="shared" si="152"/>
        <v>04</v>
      </c>
      <c r="P2272" t="s">
        <v>4328</v>
      </c>
    </row>
    <row r="2273" spans="1:16" customFormat="1" ht="25.5" customHeight="1" x14ac:dyDescent="0.2">
      <c r="A2273" s="24" t="str">
        <f t="shared" si="150"/>
        <v>18-</v>
      </c>
      <c r="C2273" s="14">
        <v>6</v>
      </c>
      <c r="D2273" s="71" t="str">
        <f>IF(C2273=1,K!$D$1,IF(C2273=2,K!$D$2,IF(C2273=3,K!$D$3,IF(C2273=4,K!$D$4,IF(C2273=5,K!$D$5,IF(C2273=6,K!$D$6,IF(C2273=7,K!$D$7,IF(C2273=8,K!$D$8))))))))</f>
        <v>Kultuurtehnikaprojektid</v>
      </c>
      <c r="E2273" s="12" t="s">
        <v>332</v>
      </c>
      <c r="F2273" s="18" t="str">
        <f>LOOKUP(E2273,K!$A$1:$B$19)</f>
        <v>Võnnu vald</v>
      </c>
      <c r="G2273" s="16" t="str">
        <f t="shared" si="151"/>
        <v>MV-469</v>
      </c>
      <c r="H2273" s="12" t="s">
        <v>32</v>
      </c>
      <c r="I2273" s="14">
        <v>469</v>
      </c>
      <c r="J2273" s="1" t="s">
        <v>121</v>
      </c>
      <c r="K2273" s="1"/>
      <c r="L2273" s="91" t="str">
        <f t="shared" si="152"/>
        <v>18</v>
      </c>
      <c r="P2273">
        <v>76266</v>
      </c>
    </row>
    <row r="2274" spans="1:16" customFormat="1" ht="25.5" customHeight="1" x14ac:dyDescent="0.2">
      <c r="A2274" s="24" t="str">
        <f t="shared" si="150"/>
        <v>03-</v>
      </c>
      <c r="C2274" s="14">
        <v>6</v>
      </c>
      <c r="D2274" s="71" t="str">
        <f>IF(C2274=1,K!$D$1,IF(C2274=2,K!$D$2,IF(C2274=3,K!$D$3,IF(C2274=4,K!$D$4,IF(C2274=5,K!$D$5,IF(C2274=6,K!$D$6,IF(C2274=7,K!$D$7,IF(C2274=8,K!$D$8))))))))</f>
        <v>Kultuurtehnikaprojektid</v>
      </c>
      <c r="E2274" s="12" t="s">
        <v>317</v>
      </c>
      <c r="F2274" s="18" t="str">
        <f>LOOKUP(E2274,K!$A$1:$B$19)</f>
        <v>Kambja vald</v>
      </c>
      <c r="G2274" s="16" t="str">
        <f t="shared" si="151"/>
        <v>MV-495</v>
      </c>
      <c r="H2274" s="12" t="s">
        <v>32</v>
      </c>
      <c r="I2274" s="14">
        <v>495</v>
      </c>
      <c r="J2274" s="1" t="s">
        <v>122</v>
      </c>
      <c r="K2274" s="1"/>
      <c r="L2274" s="91" t="str">
        <f t="shared" si="152"/>
        <v>03</v>
      </c>
      <c r="P2274" t="s">
        <v>4334</v>
      </c>
    </row>
    <row r="2275" spans="1:16" customFormat="1" ht="25.5" customHeight="1" x14ac:dyDescent="0.2">
      <c r="A2275" s="24" t="str">
        <f t="shared" si="150"/>
        <v>13-</v>
      </c>
      <c r="C2275" s="14">
        <v>6</v>
      </c>
      <c r="D2275" s="71" t="str">
        <f>IF(C2275=1,K!$D$1,IF(C2275=2,K!$D$2,IF(C2275=3,K!$D$3,IF(C2275=4,K!$D$4,IF(C2275=5,K!$D$5,IF(C2275=6,K!$D$6,IF(C2275=7,K!$D$7,IF(C2275=8,K!$D$8))))))))</f>
        <v>Kultuurtehnikaprojektid</v>
      </c>
      <c r="E2275" s="12" t="s">
        <v>327</v>
      </c>
      <c r="F2275" s="18" t="str">
        <f>LOOKUP(E2275,K!$A$1:$B$19)</f>
        <v>Rannu vald</v>
      </c>
      <c r="G2275" s="16" t="str">
        <f t="shared" si="151"/>
        <v>MV-518</v>
      </c>
      <c r="H2275" s="12" t="s">
        <v>32</v>
      </c>
      <c r="I2275" s="14">
        <v>518</v>
      </c>
      <c r="J2275" s="1" t="s">
        <v>123</v>
      </c>
      <c r="K2275" s="1"/>
      <c r="L2275" s="91" t="str">
        <f t="shared" si="152"/>
        <v>13</v>
      </c>
      <c r="P2275" t="s">
        <v>4332</v>
      </c>
    </row>
    <row r="2276" spans="1:16" customFormat="1" ht="12.75" customHeight="1" x14ac:dyDescent="0.2">
      <c r="A2276" s="24" t="str">
        <f t="shared" si="150"/>
        <v>02-</v>
      </c>
      <c r="C2276" s="14">
        <v>6</v>
      </c>
      <c r="D2276" s="71" t="str">
        <f>IF(C2276=1,K!$D$1,IF(C2276=2,K!$D$2,IF(C2276=3,K!$D$3,IF(C2276=4,K!$D$4,IF(C2276=5,K!$D$5,IF(C2276=6,K!$D$6,IF(C2276=7,K!$D$7,IF(C2276=8,K!$D$8))))))))</f>
        <v>Kultuurtehnikaprojektid</v>
      </c>
      <c r="E2276" s="12" t="s">
        <v>294</v>
      </c>
      <c r="F2276" s="18" t="str">
        <f>LOOKUP(E2276,K!$A$1:$B$19)</f>
        <v>Haaslava vald</v>
      </c>
      <c r="G2276" s="16" t="str">
        <f t="shared" si="151"/>
        <v>MV-549</v>
      </c>
      <c r="H2276" s="12" t="s">
        <v>32</v>
      </c>
      <c r="I2276" s="14">
        <v>549</v>
      </c>
      <c r="J2276" s="1" t="s">
        <v>125</v>
      </c>
      <c r="K2276" s="1"/>
      <c r="L2276" s="91" t="str">
        <f t="shared" si="152"/>
        <v>02</v>
      </c>
      <c r="P2276" t="s">
        <v>4334</v>
      </c>
    </row>
    <row r="2277" spans="1:16" customFormat="1" ht="25.5" customHeight="1" x14ac:dyDescent="0.2">
      <c r="A2277" s="24" t="str">
        <f t="shared" si="150"/>
        <v>02-</v>
      </c>
      <c r="C2277" s="14">
        <v>6</v>
      </c>
      <c r="D2277" s="71" t="str">
        <f>IF(C2277=1,K!$D$1,IF(C2277=2,K!$D$2,IF(C2277=3,K!$D$3,IF(C2277=4,K!$D$4,IF(C2277=5,K!$D$5,IF(C2277=6,K!$D$6,IF(C2277=7,K!$D$7,IF(C2277=8,K!$D$8))))))))</f>
        <v>Kultuurtehnikaprojektid</v>
      </c>
      <c r="E2277" s="12" t="s">
        <v>294</v>
      </c>
      <c r="F2277" s="18" t="str">
        <f>LOOKUP(E2277,K!$A$1:$B$19)</f>
        <v>Haaslava vald</v>
      </c>
      <c r="G2277" s="16" t="str">
        <f t="shared" si="151"/>
        <v>MV-550</v>
      </c>
      <c r="H2277" s="12" t="s">
        <v>32</v>
      </c>
      <c r="I2277" s="14">
        <v>550</v>
      </c>
      <c r="J2277" s="1" t="s">
        <v>125</v>
      </c>
      <c r="K2277" s="1"/>
      <c r="L2277" s="91" t="str">
        <f t="shared" si="152"/>
        <v>02</v>
      </c>
      <c r="P2277" t="s">
        <v>4340</v>
      </c>
    </row>
    <row r="2278" spans="1:16" customFormat="1" ht="12.75" customHeight="1" x14ac:dyDescent="0.2">
      <c r="A2278" s="24" t="str">
        <f t="shared" si="150"/>
        <v>18-</v>
      </c>
      <c r="C2278" s="14">
        <v>6</v>
      </c>
      <c r="D2278" s="71" t="str">
        <f>IF(C2278=1,K!$D$1,IF(C2278=2,K!$D$2,IF(C2278=3,K!$D$3,IF(C2278=4,K!$D$4,IF(C2278=5,K!$D$5,IF(C2278=6,K!$D$6,IF(C2278=7,K!$D$7,IF(C2278=8,K!$D$8))))))))</f>
        <v>Kultuurtehnikaprojektid</v>
      </c>
      <c r="E2278" s="12" t="s">
        <v>332</v>
      </c>
      <c r="F2278" s="18" t="str">
        <f>LOOKUP(E2278,K!$A$1:$B$19)</f>
        <v>Võnnu vald</v>
      </c>
      <c r="G2278" s="16" t="str">
        <f t="shared" si="151"/>
        <v>MV-554</v>
      </c>
      <c r="H2278" s="12" t="s">
        <v>32</v>
      </c>
      <c r="I2278" s="14">
        <v>554</v>
      </c>
      <c r="J2278" s="1" t="s">
        <v>126</v>
      </c>
      <c r="K2278" s="1"/>
      <c r="L2278" s="91" t="str">
        <f t="shared" si="152"/>
        <v>18</v>
      </c>
      <c r="P2278" t="s">
        <v>4317</v>
      </c>
    </row>
    <row r="2279" spans="1:16" customFormat="1" ht="25.5" customHeight="1" x14ac:dyDescent="0.2">
      <c r="A2279" s="24" t="str">
        <f t="shared" si="150"/>
        <v>03-</v>
      </c>
      <c r="C2279" s="14">
        <v>6</v>
      </c>
      <c r="D2279" s="71" t="str">
        <f>IF(C2279=1,K!$D$1,IF(C2279=2,K!$D$2,IF(C2279=3,K!$D$3,IF(C2279=4,K!$D$4,IF(C2279=5,K!$D$5,IF(C2279=6,K!$D$6,IF(C2279=7,K!$D$7,IF(C2279=8,K!$D$8))))))))</f>
        <v>Kultuurtehnikaprojektid</v>
      </c>
      <c r="E2279" s="12" t="s">
        <v>317</v>
      </c>
      <c r="F2279" s="18" t="str">
        <f>LOOKUP(E2279,K!$A$1:$B$19)</f>
        <v>Kambja vald</v>
      </c>
      <c r="G2279" s="16" t="str">
        <f t="shared" si="151"/>
        <v>MV-556</v>
      </c>
      <c r="H2279" s="12" t="s">
        <v>32</v>
      </c>
      <c r="I2279" s="14">
        <v>556</v>
      </c>
      <c r="J2279" s="1" t="s">
        <v>127</v>
      </c>
      <c r="K2279" s="1"/>
      <c r="L2279" s="91" t="str">
        <f t="shared" si="152"/>
        <v>03</v>
      </c>
      <c r="P2279" t="s">
        <v>4345</v>
      </c>
    </row>
    <row r="2280" spans="1:16" customFormat="1" ht="25.5" customHeight="1" x14ac:dyDescent="0.2">
      <c r="A2280" s="24" t="str">
        <f t="shared" si="150"/>
        <v>13-</v>
      </c>
      <c r="C2280" s="14">
        <v>6</v>
      </c>
      <c r="D2280" s="71" t="str">
        <f>IF(C2280=1,K!$D$1,IF(C2280=2,K!$D$2,IF(C2280=3,K!$D$3,IF(C2280=4,K!$D$4,IF(C2280=5,K!$D$5,IF(C2280=6,K!$D$6,IF(C2280=7,K!$D$7,IF(C2280=8,K!$D$8))))))))</f>
        <v>Kultuurtehnikaprojektid</v>
      </c>
      <c r="E2280" s="12" t="s">
        <v>327</v>
      </c>
      <c r="F2280" s="18" t="str">
        <f>LOOKUP(E2280,K!$A$1:$B$19)</f>
        <v>Rannu vald</v>
      </c>
      <c r="G2280" s="16" t="str">
        <f t="shared" si="151"/>
        <v>MV-560</v>
      </c>
      <c r="H2280" s="12" t="s">
        <v>32</v>
      </c>
      <c r="I2280" s="14">
        <v>560</v>
      </c>
      <c r="J2280" s="1" t="s">
        <v>128</v>
      </c>
      <c r="K2280" s="1"/>
      <c r="L2280" s="91" t="str">
        <f t="shared" si="152"/>
        <v>13</v>
      </c>
      <c r="P2280" t="s">
        <v>4353</v>
      </c>
    </row>
    <row r="2281" spans="1:16" customFormat="1" ht="12.75" customHeight="1" x14ac:dyDescent="0.2">
      <c r="A2281" s="24" t="str">
        <f t="shared" si="150"/>
        <v>02-</v>
      </c>
      <c r="C2281" s="14">
        <v>6</v>
      </c>
      <c r="D2281" s="71" t="str">
        <f>IF(C2281=1,K!$D$1,IF(C2281=2,K!$D$2,IF(C2281=3,K!$D$3,IF(C2281=4,K!$D$4,IF(C2281=5,K!$D$5,IF(C2281=6,K!$D$6,IF(C2281=7,K!$D$7,IF(C2281=8,K!$D$8))))))))</f>
        <v>Kultuurtehnikaprojektid</v>
      </c>
      <c r="E2281" s="12" t="s">
        <v>294</v>
      </c>
      <c r="F2281" s="18" t="str">
        <f>LOOKUP(E2281,K!$A$1:$B$19)</f>
        <v>Haaslava vald</v>
      </c>
      <c r="G2281" s="16" t="str">
        <f t="shared" si="151"/>
        <v>MV-563</v>
      </c>
      <c r="H2281" s="12" t="s">
        <v>32</v>
      </c>
      <c r="I2281" s="14">
        <v>563</v>
      </c>
      <c r="J2281" s="1" t="s">
        <v>129</v>
      </c>
      <c r="K2281" s="1"/>
      <c r="L2281" s="91" t="str">
        <f t="shared" si="152"/>
        <v>02</v>
      </c>
      <c r="P2281" t="s">
        <v>4358</v>
      </c>
    </row>
    <row r="2282" spans="1:16" customFormat="1" ht="25.5" customHeight="1" x14ac:dyDescent="0.2">
      <c r="A2282" s="24" t="str">
        <f t="shared" si="150"/>
        <v>17-</v>
      </c>
      <c r="C2282" s="14">
        <v>6</v>
      </c>
      <c r="D2282" s="71" t="str">
        <f>IF(C2282=1,K!$D$1,IF(C2282=2,K!$D$2,IF(C2282=3,K!$D$3,IF(C2282=4,K!$D$4,IF(C2282=5,K!$D$5,IF(C2282=6,K!$D$6,IF(C2282=7,K!$D$7,IF(C2282=8,K!$D$8))))))))</f>
        <v>Kultuurtehnikaprojektid</v>
      </c>
      <c r="E2282" s="12" t="s">
        <v>331</v>
      </c>
      <c r="F2282" s="18" t="str">
        <f>LOOKUP(E2282,K!$A$1:$B$19)</f>
        <v xml:space="preserve">Vara vald </v>
      </c>
      <c r="G2282" s="16" t="str">
        <f t="shared" si="151"/>
        <v>MV-572</v>
      </c>
      <c r="H2282" s="12" t="s">
        <v>32</v>
      </c>
      <c r="I2282" s="14">
        <v>572</v>
      </c>
      <c r="J2282" s="1" t="s">
        <v>130</v>
      </c>
      <c r="K2282" s="1"/>
      <c r="L2282" s="91" t="str">
        <f t="shared" si="152"/>
        <v>17</v>
      </c>
      <c r="P2282" t="s">
        <v>4365</v>
      </c>
    </row>
    <row r="2283" spans="1:16" customFormat="1" ht="12.75" customHeight="1" x14ac:dyDescent="0.2">
      <c r="A2283" s="24" t="str">
        <f t="shared" si="150"/>
        <v>14-</v>
      </c>
      <c r="C2283" s="14">
        <v>6</v>
      </c>
      <c r="D2283" s="71" t="str">
        <f>IF(C2283=1,K!$D$1,IF(C2283=2,K!$D$2,IF(C2283=3,K!$D$3,IF(C2283=4,K!$D$4,IF(C2283=5,K!$D$5,IF(C2283=6,K!$D$6,IF(C2283=7,K!$D$7,IF(C2283=8,K!$D$8))))))))</f>
        <v>Kultuurtehnikaprojektid</v>
      </c>
      <c r="E2283" s="12" t="s">
        <v>328</v>
      </c>
      <c r="F2283" s="18" t="str">
        <f>LOOKUP(E2283,K!$A$1:$B$19)</f>
        <v>Rõngu vald</v>
      </c>
      <c r="G2283" s="16" t="str">
        <f t="shared" si="151"/>
        <v>MV-601</v>
      </c>
      <c r="H2283" s="12" t="s">
        <v>32</v>
      </c>
      <c r="I2283" s="14">
        <v>601</v>
      </c>
      <c r="J2283" s="1" t="s">
        <v>131</v>
      </c>
      <c r="K2283" s="1"/>
      <c r="L2283" s="91" t="str">
        <f t="shared" si="152"/>
        <v>14</v>
      </c>
      <c r="P2283" t="s">
        <v>4360</v>
      </c>
    </row>
    <row r="2284" spans="1:16" customFormat="1" ht="12.75" customHeight="1" x14ac:dyDescent="0.2">
      <c r="A2284" s="24" t="str">
        <f t="shared" si="150"/>
        <v>14-</v>
      </c>
      <c r="C2284" s="14">
        <v>6</v>
      </c>
      <c r="D2284" s="71" t="str">
        <f>IF(C2284=1,K!$D$1,IF(C2284=2,K!$D$2,IF(C2284=3,K!$D$3,IF(C2284=4,K!$D$4,IF(C2284=5,K!$D$5,IF(C2284=6,K!$D$6,IF(C2284=7,K!$D$7,IF(C2284=8,K!$D$8))))))))</f>
        <v>Kultuurtehnikaprojektid</v>
      </c>
      <c r="E2284" s="12" t="s">
        <v>328</v>
      </c>
      <c r="F2284" s="18" t="str">
        <f>LOOKUP(E2284,K!$A$1:$B$19)</f>
        <v>Rõngu vald</v>
      </c>
      <c r="G2284" s="16" t="str">
        <f t="shared" si="151"/>
        <v>MV-599</v>
      </c>
      <c r="H2284" s="12" t="s">
        <v>32</v>
      </c>
      <c r="I2284" s="14">
        <v>599</v>
      </c>
      <c r="J2284" s="1" t="s">
        <v>132</v>
      </c>
      <c r="K2284" s="1"/>
      <c r="L2284" s="91" t="str">
        <f t="shared" si="152"/>
        <v>14</v>
      </c>
      <c r="P2284" t="s">
        <v>4369</v>
      </c>
    </row>
    <row r="2285" spans="1:16" customFormat="1" ht="25.5" customHeight="1" x14ac:dyDescent="0.2">
      <c r="A2285" s="24" t="str">
        <f t="shared" si="150"/>
        <v>14-</v>
      </c>
      <c r="C2285" s="14">
        <v>6</v>
      </c>
      <c r="D2285" s="71" t="str">
        <f>IF(C2285=1,K!$D$1,IF(C2285=2,K!$D$2,IF(C2285=3,K!$D$3,IF(C2285=4,K!$D$4,IF(C2285=5,K!$D$5,IF(C2285=6,K!$D$6,IF(C2285=7,K!$D$7,IF(C2285=8,K!$D$8))))))))</f>
        <v>Kultuurtehnikaprojektid</v>
      </c>
      <c r="E2285" s="12" t="s">
        <v>328</v>
      </c>
      <c r="F2285" s="18" t="str">
        <f>LOOKUP(E2285,K!$A$1:$B$19)</f>
        <v>Rõngu vald</v>
      </c>
      <c r="G2285" s="16" t="str">
        <f t="shared" si="151"/>
        <v>MV-631</v>
      </c>
      <c r="H2285" s="12" t="s">
        <v>32</v>
      </c>
      <c r="I2285" s="14">
        <v>631</v>
      </c>
      <c r="J2285" s="1" t="s">
        <v>133</v>
      </c>
      <c r="K2285" s="1"/>
      <c r="L2285" s="91" t="str">
        <f t="shared" si="152"/>
        <v>14</v>
      </c>
      <c r="P2285" t="s">
        <v>4372</v>
      </c>
    </row>
    <row r="2286" spans="1:16" customFormat="1" ht="25.5" customHeight="1" x14ac:dyDescent="0.2">
      <c r="A2286" s="24" t="str">
        <f t="shared" si="150"/>
        <v>17-</v>
      </c>
      <c r="C2286" s="14">
        <v>6</v>
      </c>
      <c r="D2286" s="71" t="str">
        <f>IF(C2286=1,K!$D$1,IF(C2286=2,K!$D$2,IF(C2286=3,K!$D$3,IF(C2286=4,K!$D$4,IF(C2286=5,K!$D$5,IF(C2286=6,K!$D$6,IF(C2286=7,K!$D$7,IF(C2286=8,K!$D$8))))))))</f>
        <v>Kultuurtehnikaprojektid</v>
      </c>
      <c r="E2286" s="12" t="s">
        <v>331</v>
      </c>
      <c r="F2286" s="18" t="str">
        <f>LOOKUP(E2286,K!$A$1:$B$19)</f>
        <v xml:space="preserve">Vara vald </v>
      </c>
      <c r="G2286" s="16" t="str">
        <f t="shared" si="151"/>
        <v>MV-634</v>
      </c>
      <c r="H2286" s="12" t="s">
        <v>32</v>
      </c>
      <c r="I2286" s="14">
        <v>634</v>
      </c>
      <c r="J2286" s="1" t="s">
        <v>134</v>
      </c>
      <c r="K2286" s="1"/>
      <c r="L2286" s="91" t="str">
        <f t="shared" si="152"/>
        <v>17</v>
      </c>
      <c r="P2286">
        <v>9726</v>
      </c>
    </row>
    <row r="2287" spans="1:16" customFormat="1" ht="25.5" customHeight="1" x14ac:dyDescent="0.2">
      <c r="A2287" s="24" t="str">
        <f t="shared" si="150"/>
        <v>13-</v>
      </c>
      <c r="C2287" s="14">
        <v>6</v>
      </c>
      <c r="D2287" s="71" t="str">
        <f>IF(C2287=1,K!$D$1,IF(C2287=2,K!$D$2,IF(C2287=3,K!$D$3,IF(C2287=4,K!$D$4,IF(C2287=5,K!$D$5,IF(C2287=6,K!$D$6,IF(C2287=7,K!$D$7,IF(C2287=8,K!$D$8))))))))</f>
        <v>Kultuurtehnikaprojektid</v>
      </c>
      <c r="E2287" s="12" t="s">
        <v>327</v>
      </c>
      <c r="F2287" s="18" t="str">
        <f>LOOKUP(E2287,K!$A$1:$B$19)</f>
        <v>Rannu vald</v>
      </c>
      <c r="G2287" s="16" t="str">
        <f t="shared" si="151"/>
        <v>MV-641</v>
      </c>
      <c r="H2287" s="12" t="s">
        <v>32</v>
      </c>
      <c r="I2287" s="14">
        <v>641</v>
      </c>
      <c r="J2287" s="1" t="s">
        <v>135</v>
      </c>
      <c r="K2287" s="1"/>
      <c r="L2287" s="91" t="str">
        <f t="shared" si="152"/>
        <v>13</v>
      </c>
      <c r="P2287">
        <v>1229881</v>
      </c>
    </row>
    <row r="2288" spans="1:16" customFormat="1" ht="25.5" customHeight="1" x14ac:dyDescent="0.2">
      <c r="A2288" s="24" t="str">
        <f t="shared" si="150"/>
        <v>17-</v>
      </c>
      <c r="C2288" s="14">
        <v>6</v>
      </c>
      <c r="D2288" s="71" t="str">
        <f>IF(C2288=1,K!$D$1,IF(C2288=2,K!$D$2,IF(C2288=3,K!$D$3,IF(C2288=4,K!$D$4,IF(C2288=5,K!$D$5,IF(C2288=6,K!$D$6,IF(C2288=7,K!$D$7,IF(C2288=8,K!$D$8))))))))</f>
        <v>Kultuurtehnikaprojektid</v>
      </c>
      <c r="E2288" s="12" t="s">
        <v>331</v>
      </c>
      <c r="F2288" s="18" t="str">
        <f>LOOKUP(E2288,K!$A$1:$B$19)</f>
        <v xml:space="preserve">Vara vald </v>
      </c>
      <c r="G2288" s="16" t="str">
        <f t="shared" si="151"/>
        <v>MV-653</v>
      </c>
      <c r="H2288" s="12" t="s">
        <v>32</v>
      </c>
      <c r="I2288" s="14">
        <v>653</v>
      </c>
      <c r="J2288" s="1" t="s">
        <v>136</v>
      </c>
      <c r="K2288" s="1"/>
      <c r="L2288" s="91" t="str">
        <f t="shared" si="152"/>
        <v>17</v>
      </c>
      <c r="P2288">
        <v>1229881</v>
      </c>
    </row>
    <row r="2289" spans="1:16" customFormat="1" ht="12.75" customHeight="1" x14ac:dyDescent="0.2">
      <c r="A2289" s="24" t="str">
        <f t="shared" si="150"/>
        <v>02-</v>
      </c>
      <c r="C2289" s="14">
        <v>6</v>
      </c>
      <c r="D2289" s="71" t="str">
        <f>IF(C2289=1,K!$D$1,IF(C2289=2,K!$D$2,IF(C2289=3,K!$D$3,IF(C2289=4,K!$D$4,IF(C2289=5,K!$D$5,IF(C2289=6,K!$D$6,IF(C2289=7,K!$D$7,IF(C2289=8,K!$D$8))))))))</f>
        <v>Kultuurtehnikaprojektid</v>
      </c>
      <c r="E2289" s="12" t="s">
        <v>294</v>
      </c>
      <c r="F2289" s="18" t="str">
        <f>LOOKUP(E2289,K!$A$1:$B$19)</f>
        <v>Haaslava vald</v>
      </c>
      <c r="G2289" s="16" t="str">
        <f t="shared" si="151"/>
        <v>MV-669</v>
      </c>
      <c r="H2289" s="12" t="s">
        <v>32</v>
      </c>
      <c r="I2289" s="14">
        <v>669</v>
      </c>
      <c r="J2289" s="1" t="s">
        <v>137</v>
      </c>
      <c r="K2289" s="1"/>
      <c r="L2289" s="91" t="str">
        <f t="shared" si="152"/>
        <v>02</v>
      </c>
      <c r="P2289">
        <v>1229881</v>
      </c>
    </row>
    <row r="2290" spans="1:16" customFormat="1" ht="25.5" customHeight="1" x14ac:dyDescent="0.2">
      <c r="A2290" s="24" t="str">
        <f t="shared" si="150"/>
        <v>02-</v>
      </c>
      <c r="C2290" s="14">
        <v>6</v>
      </c>
      <c r="D2290" s="71" t="str">
        <f>IF(C2290=1,K!$D$1,IF(C2290=2,K!$D$2,IF(C2290=3,K!$D$3,IF(C2290=4,K!$D$4,IF(C2290=5,K!$D$5,IF(C2290=6,K!$D$6,IF(C2290=7,K!$D$7,IF(C2290=8,K!$D$8))))))))</f>
        <v>Kultuurtehnikaprojektid</v>
      </c>
      <c r="E2290" s="12" t="s">
        <v>294</v>
      </c>
      <c r="F2290" s="18" t="str">
        <f>LOOKUP(E2290,K!$A$1:$B$19)</f>
        <v>Haaslava vald</v>
      </c>
      <c r="G2290" s="16" t="str">
        <f t="shared" si="151"/>
        <v>MV-702</v>
      </c>
      <c r="H2290" s="12" t="s">
        <v>32</v>
      </c>
      <c r="I2290" s="14">
        <v>702</v>
      </c>
      <c r="J2290" s="1" t="s">
        <v>138</v>
      </c>
      <c r="K2290" s="1"/>
      <c r="L2290" s="91" t="str">
        <f t="shared" si="152"/>
        <v>02</v>
      </c>
      <c r="P2290">
        <v>1229881</v>
      </c>
    </row>
    <row r="2291" spans="1:16" customFormat="1" ht="25.5" customHeight="1" x14ac:dyDescent="0.2">
      <c r="A2291" s="24" t="str">
        <f t="shared" si="150"/>
        <v>13-</v>
      </c>
      <c r="C2291" s="14">
        <v>6</v>
      </c>
      <c r="D2291" s="71" t="str">
        <f>IF(C2291=1,K!$D$1,IF(C2291=2,K!$D$2,IF(C2291=3,K!$D$3,IF(C2291=4,K!$D$4,IF(C2291=5,K!$D$5,IF(C2291=6,K!$D$6,IF(C2291=7,K!$D$7,IF(C2291=8,K!$D$8))))))))</f>
        <v>Kultuurtehnikaprojektid</v>
      </c>
      <c r="E2291" s="12" t="s">
        <v>327</v>
      </c>
      <c r="F2291" s="18" t="str">
        <f>LOOKUP(E2291,K!$A$1:$B$19)</f>
        <v>Rannu vald</v>
      </c>
      <c r="G2291" s="16" t="str">
        <f t="shared" si="151"/>
        <v>MV-724</v>
      </c>
      <c r="H2291" s="12" t="s">
        <v>32</v>
      </c>
      <c r="I2291" s="14">
        <v>724</v>
      </c>
      <c r="J2291" s="1" t="s">
        <v>123</v>
      </c>
      <c r="K2291" s="1"/>
      <c r="L2291" s="91" t="str">
        <f t="shared" si="152"/>
        <v>13</v>
      </c>
      <c r="P2291">
        <v>1229881</v>
      </c>
    </row>
    <row r="2292" spans="1:16" customFormat="1" ht="25.5" customHeight="1" x14ac:dyDescent="0.2">
      <c r="A2292" s="24" t="str">
        <f t="shared" si="150"/>
        <v>18-</v>
      </c>
      <c r="C2292" s="14">
        <v>6</v>
      </c>
      <c r="D2292" s="71" t="str">
        <f>IF(C2292=1,K!$D$1,IF(C2292=2,K!$D$2,IF(C2292=3,K!$D$3,IF(C2292=4,K!$D$4,IF(C2292=5,K!$D$5,IF(C2292=6,K!$D$6,IF(C2292=7,K!$D$7,IF(C2292=8,K!$D$8))))))))</f>
        <v>Kultuurtehnikaprojektid</v>
      </c>
      <c r="E2292" s="12" t="s">
        <v>332</v>
      </c>
      <c r="F2292" s="18" t="str">
        <f>LOOKUP(E2292,K!$A$1:$B$19)</f>
        <v>Võnnu vald</v>
      </c>
      <c r="G2292" s="16" t="str">
        <f t="shared" si="151"/>
        <v>MV-734</v>
      </c>
      <c r="H2292" s="12" t="s">
        <v>32</v>
      </c>
      <c r="I2292" s="14">
        <v>734</v>
      </c>
      <c r="J2292" s="1" t="s">
        <v>139</v>
      </c>
      <c r="K2292" s="1"/>
      <c r="L2292" s="91" t="str">
        <f t="shared" si="152"/>
        <v>18</v>
      </c>
      <c r="P2292">
        <v>1229881</v>
      </c>
    </row>
    <row r="2293" spans="1:16" customFormat="1" ht="12.75" customHeight="1" x14ac:dyDescent="0.2">
      <c r="A2293" s="24" t="str">
        <f t="shared" si="150"/>
        <v>18-</v>
      </c>
      <c r="C2293" s="14">
        <v>6</v>
      </c>
      <c r="D2293" s="71" t="str">
        <f>IF(C2293=1,K!$D$1,IF(C2293=2,K!$D$2,IF(C2293=3,K!$D$3,IF(C2293=4,K!$D$4,IF(C2293=5,K!$D$5,IF(C2293=6,K!$D$6,IF(C2293=7,K!$D$7,IF(C2293=8,K!$D$8))))))))</f>
        <v>Kultuurtehnikaprojektid</v>
      </c>
      <c r="E2293" s="12" t="s">
        <v>332</v>
      </c>
      <c r="F2293" s="18" t="str">
        <f>LOOKUP(E2293,K!$A$1:$B$19)</f>
        <v>Võnnu vald</v>
      </c>
      <c r="G2293" s="16" t="str">
        <f t="shared" si="151"/>
        <v>MV-733</v>
      </c>
      <c r="H2293" s="12" t="s">
        <v>32</v>
      </c>
      <c r="I2293" s="14">
        <v>733</v>
      </c>
      <c r="J2293" s="1" t="s">
        <v>140</v>
      </c>
      <c r="K2293" s="1"/>
      <c r="L2293" s="91" t="str">
        <f t="shared" si="152"/>
        <v>18</v>
      </c>
      <c r="P2293" t="s">
        <v>4386</v>
      </c>
    </row>
    <row r="2294" spans="1:16" customFormat="1" ht="12.75" customHeight="1" x14ac:dyDescent="0.2">
      <c r="A2294" s="24" t="str">
        <f t="shared" si="150"/>
        <v>17-</v>
      </c>
      <c r="C2294" s="14">
        <v>6</v>
      </c>
      <c r="D2294" s="71" t="str">
        <f>IF(C2294=1,K!$D$1,IF(C2294=2,K!$D$2,IF(C2294=3,K!$D$3,IF(C2294=4,K!$D$4,IF(C2294=5,K!$D$5,IF(C2294=6,K!$D$6,IF(C2294=7,K!$D$7,IF(C2294=8,K!$D$8))))))))</f>
        <v>Kultuurtehnikaprojektid</v>
      </c>
      <c r="E2294" s="12" t="s">
        <v>331</v>
      </c>
      <c r="F2294" s="18" t="str">
        <f>LOOKUP(E2294,K!$A$1:$B$19)</f>
        <v xml:space="preserve">Vara vald </v>
      </c>
      <c r="G2294" s="16" t="str">
        <f t="shared" si="151"/>
        <v>MV-739</v>
      </c>
      <c r="H2294" s="12" t="s">
        <v>32</v>
      </c>
      <c r="I2294" s="14">
        <v>739</v>
      </c>
      <c r="J2294" s="1" t="s">
        <v>141</v>
      </c>
      <c r="K2294" s="1"/>
      <c r="L2294" s="91" t="str">
        <f t="shared" si="152"/>
        <v>17</v>
      </c>
      <c r="P2294" t="s">
        <v>4388</v>
      </c>
    </row>
    <row r="2295" spans="1:16" customFormat="1" ht="25.5" customHeight="1" x14ac:dyDescent="0.2">
      <c r="A2295" s="24" t="str">
        <f t="shared" si="150"/>
        <v>17-</v>
      </c>
      <c r="C2295" s="14">
        <v>6</v>
      </c>
      <c r="D2295" s="71" t="str">
        <f>IF(C2295=1,K!$D$1,IF(C2295=2,K!$D$2,IF(C2295=3,K!$D$3,IF(C2295=4,K!$D$4,IF(C2295=5,K!$D$5,IF(C2295=6,K!$D$6,IF(C2295=7,K!$D$7,IF(C2295=8,K!$D$8))))))))</f>
        <v>Kultuurtehnikaprojektid</v>
      </c>
      <c r="E2295" s="12" t="s">
        <v>331</v>
      </c>
      <c r="F2295" s="18" t="str">
        <f>LOOKUP(E2295,K!$A$1:$B$19)</f>
        <v xml:space="preserve">Vara vald </v>
      </c>
      <c r="G2295" s="16" t="str">
        <f t="shared" si="151"/>
        <v>MV-762</v>
      </c>
      <c r="H2295" s="12" t="s">
        <v>32</v>
      </c>
      <c r="I2295" s="14">
        <v>762</v>
      </c>
      <c r="J2295" s="1" t="s">
        <v>142</v>
      </c>
      <c r="K2295" s="1"/>
      <c r="L2295" s="91" t="str">
        <f t="shared" si="152"/>
        <v>17</v>
      </c>
      <c r="P2295" t="s">
        <v>4394</v>
      </c>
    </row>
    <row r="2296" spans="1:16" customFormat="1" ht="12.75" customHeight="1" x14ac:dyDescent="0.2">
      <c r="A2296" s="24" t="str">
        <f t="shared" si="150"/>
        <v>18-</v>
      </c>
      <c r="C2296" s="14">
        <v>6</v>
      </c>
      <c r="D2296" s="71" t="str">
        <f>IF(C2296=1,K!$D$1,IF(C2296=2,K!$D$2,IF(C2296=3,K!$D$3,IF(C2296=4,K!$D$4,IF(C2296=5,K!$D$5,IF(C2296=6,K!$D$6,IF(C2296=7,K!$D$7,IF(C2296=8,K!$D$8))))))))</f>
        <v>Kultuurtehnikaprojektid</v>
      </c>
      <c r="E2296" s="12" t="s">
        <v>332</v>
      </c>
      <c r="F2296" s="18" t="str">
        <f>LOOKUP(E2296,K!$A$1:$B$19)</f>
        <v>Võnnu vald</v>
      </c>
      <c r="G2296" s="16" t="str">
        <f t="shared" si="151"/>
        <v>MV-759</v>
      </c>
      <c r="H2296" s="12" t="s">
        <v>32</v>
      </c>
      <c r="I2296" s="14">
        <v>759</v>
      </c>
      <c r="J2296" s="1" t="s">
        <v>143</v>
      </c>
      <c r="K2296" s="1"/>
      <c r="L2296" s="91" t="str">
        <f t="shared" si="152"/>
        <v>18</v>
      </c>
      <c r="P2296" t="s">
        <v>4397</v>
      </c>
    </row>
    <row r="2297" spans="1:16" customFormat="1" ht="25.5" customHeight="1" x14ac:dyDescent="0.2">
      <c r="A2297" s="24" t="str">
        <f t="shared" si="150"/>
        <v>02-</v>
      </c>
      <c r="C2297" s="14">
        <v>6</v>
      </c>
      <c r="D2297" s="71" t="str">
        <f>IF(C2297=1,K!$D$1,IF(C2297=2,K!$D$2,IF(C2297=3,K!$D$3,IF(C2297=4,K!$D$4,IF(C2297=5,K!$D$5,IF(C2297=6,K!$D$6,IF(C2297=7,K!$D$7,IF(C2297=8,K!$D$8))))))))</f>
        <v>Kultuurtehnikaprojektid</v>
      </c>
      <c r="E2297" s="12" t="s">
        <v>294</v>
      </c>
      <c r="F2297" s="18" t="str">
        <f>LOOKUP(E2297,K!$A$1:$B$19)</f>
        <v>Haaslava vald</v>
      </c>
      <c r="G2297" s="16" t="str">
        <f t="shared" si="151"/>
        <v>MV-791</v>
      </c>
      <c r="H2297" s="12" t="s">
        <v>32</v>
      </c>
      <c r="I2297" s="14">
        <v>791</v>
      </c>
      <c r="J2297" s="1" t="s">
        <v>144</v>
      </c>
      <c r="K2297" s="1"/>
      <c r="L2297" s="91" t="str">
        <f t="shared" si="152"/>
        <v>02</v>
      </c>
      <c r="P2297" t="s">
        <v>4399</v>
      </c>
    </row>
    <row r="2298" spans="1:16" customFormat="1" ht="12.75" customHeight="1" x14ac:dyDescent="0.2">
      <c r="A2298" s="24" t="str">
        <f t="shared" si="150"/>
        <v>17-</v>
      </c>
      <c r="C2298" s="14">
        <v>6</v>
      </c>
      <c r="D2298" s="71" t="str">
        <f>IF(C2298=1,K!$D$1,IF(C2298=2,K!$D$2,IF(C2298=3,K!$D$3,IF(C2298=4,K!$D$4,IF(C2298=5,K!$D$5,IF(C2298=6,K!$D$6,IF(C2298=7,K!$D$7,IF(C2298=8,K!$D$8))))))))</f>
        <v>Kultuurtehnikaprojektid</v>
      </c>
      <c r="E2298" s="12" t="s">
        <v>331</v>
      </c>
      <c r="F2298" s="18" t="str">
        <f>LOOKUP(E2298,K!$A$1:$B$19)</f>
        <v xml:space="preserve">Vara vald </v>
      </c>
      <c r="G2298" s="16" t="str">
        <f t="shared" si="151"/>
        <v>MV-793</v>
      </c>
      <c r="H2298" s="12" t="s">
        <v>32</v>
      </c>
      <c r="I2298" s="14">
        <v>793</v>
      </c>
      <c r="J2298" s="1" t="s">
        <v>145</v>
      </c>
      <c r="K2298" s="1"/>
      <c r="L2298" s="91" t="str">
        <f t="shared" si="152"/>
        <v>17</v>
      </c>
      <c r="P2298" t="s">
        <v>3785</v>
      </c>
    </row>
    <row r="2299" spans="1:16" customFormat="1" ht="25.5" customHeight="1" x14ac:dyDescent="0.2">
      <c r="A2299" s="24" t="str">
        <f t="shared" si="150"/>
        <v>14-</v>
      </c>
      <c r="C2299" s="14">
        <v>6</v>
      </c>
      <c r="D2299" s="71" t="str">
        <f>IF(C2299=1,K!$D$1,IF(C2299=2,K!$D$2,IF(C2299=3,K!$D$3,IF(C2299=4,K!$D$4,IF(C2299=5,K!$D$5,IF(C2299=6,K!$D$6,IF(C2299=7,K!$D$7,IF(C2299=8,K!$D$8))))))))</f>
        <v>Kultuurtehnikaprojektid</v>
      </c>
      <c r="E2299" s="12" t="s">
        <v>328</v>
      </c>
      <c r="F2299" s="18" t="str">
        <f>LOOKUP(E2299,K!$A$1:$B$19)</f>
        <v>Rõngu vald</v>
      </c>
      <c r="G2299" s="16" t="str">
        <f t="shared" si="151"/>
        <v>MV-815</v>
      </c>
      <c r="H2299" s="12" t="s">
        <v>32</v>
      </c>
      <c r="I2299" s="14">
        <v>815</v>
      </c>
      <c r="J2299" s="1" t="s">
        <v>146</v>
      </c>
      <c r="K2299" s="1"/>
      <c r="L2299" s="91" t="str">
        <f t="shared" si="152"/>
        <v>14</v>
      </c>
      <c r="P2299" t="s">
        <v>4405</v>
      </c>
    </row>
    <row r="2300" spans="1:16" customFormat="1" ht="12.75" customHeight="1" x14ac:dyDescent="0.2">
      <c r="A2300" s="24" t="str">
        <f t="shared" si="150"/>
        <v>13-</v>
      </c>
      <c r="C2300" s="14">
        <v>6</v>
      </c>
      <c r="D2300" s="71" t="str">
        <f>IF(C2300=1,K!$D$1,IF(C2300=2,K!$D$2,IF(C2300=3,K!$D$3,IF(C2300=4,K!$D$4,IF(C2300=5,K!$D$5,IF(C2300=6,K!$D$6,IF(C2300=7,K!$D$7,IF(C2300=8,K!$D$8))))))))</f>
        <v>Kultuurtehnikaprojektid</v>
      </c>
      <c r="E2300" s="12" t="s">
        <v>327</v>
      </c>
      <c r="F2300" s="18" t="str">
        <f>LOOKUP(E2300,K!$A$1:$B$19)</f>
        <v>Rannu vald</v>
      </c>
      <c r="G2300" s="16" t="str">
        <f t="shared" si="151"/>
        <v>MV-817</v>
      </c>
      <c r="H2300" s="12" t="s">
        <v>32</v>
      </c>
      <c r="I2300" s="14">
        <v>817</v>
      </c>
      <c r="J2300" s="1" t="s">
        <v>147</v>
      </c>
      <c r="K2300" s="1"/>
      <c r="L2300" s="91" t="str">
        <f t="shared" si="152"/>
        <v>13</v>
      </c>
      <c r="P2300">
        <v>68280</v>
      </c>
    </row>
    <row r="2301" spans="1:16" customFormat="1" ht="12.75" customHeight="1" x14ac:dyDescent="0.2">
      <c r="A2301" s="24" t="str">
        <f t="shared" si="150"/>
        <v>18-</v>
      </c>
      <c r="C2301" s="14">
        <v>6</v>
      </c>
      <c r="D2301" s="71" t="str">
        <f>IF(C2301=1,K!$D$1,IF(C2301=2,K!$D$2,IF(C2301=3,K!$D$3,IF(C2301=4,K!$D$4,IF(C2301=5,K!$D$5,IF(C2301=6,K!$D$6,IF(C2301=7,K!$D$7,IF(C2301=8,K!$D$8))))))))</f>
        <v>Kultuurtehnikaprojektid</v>
      </c>
      <c r="E2301" s="12" t="s">
        <v>332</v>
      </c>
      <c r="F2301" s="18" t="str">
        <f>LOOKUP(E2301,K!$A$1:$B$19)</f>
        <v>Võnnu vald</v>
      </c>
      <c r="G2301" s="16" t="str">
        <f t="shared" si="151"/>
        <v>MV-826</v>
      </c>
      <c r="H2301" s="12" t="s">
        <v>32</v>
      </c>
      <c r="I2301" s="14">
        <v>826</v>
      </c>
      <c r="J2301" s="1" t="s">
        <v>148</v>
      </c>
      <c r="K2301" s="1"/>
      <c r="L2301" s="91" t="str">
        <f t="shared" si="152"/>
        <v>18</v>
      </c>
      <c r="P2301" t="s">
        <v>4418</v>
      </c>
    </row>
    <row r="2302" spans="1:16" customFormat="1" ht="12.75" customHeight="1" x14ac:dyDescent="0.2">
      <c r="A2302" s="24" t="str">
        <f t="shared" si="150"/>
        <v>18-</v>
      </c>
      <c r="C2302" s="14">
        <v>6</v>
      </c>
      <c r="D2302" s="71" t="str">
        <f>IF(C2302=1,K!$D$1,IF(C2302=2,K!$D$2,IF(C2302=3,K!$D$3,IF(C2302=4,K!$D$4,IF(C2302=5,K!$D$5,IF(C2302=6,K!$D$6,IF(C2302=7,K!$D$7,IF(C2302=8,K!$D$8))))))))</f>
        <v>Kultuurtehnikaprojektid</v>
      </c>
      <c r="E2302" s="12" t="s">
        <v>332</v>
      </c>
      <c r="F2302" s="18" t="str">
        <f>LOOKUP(E2302,K!$A$1:$B$19)</f>
        <v>Võnnu vald</v>
      </c>
      <c r="G2302" s="16" t="str">
        <f t="shared" si="151"/>
        <v>MV-832</v>
      </c>
      <c r="H2302" s="12" t="s">
        <v>32</v>
      </c>
      <c r="I2302" s="14">
        <v>832</v>
      </c>
      <c r="J2302" s="1" t="s">
        <v>149</v>
      </c>
      <c r="K2302" s="1"/>
      <c r="L2302" s="91" t="str">
        <f t="shared" si="152"/>
        <v>18</v>
      </c>
      <c r="P2302">
        <v>69398</v>
      </c>
    </row>
    <row r="2303" spans="1:16" customFormat="1" ht="12.75" customHeight="1" x14ac:dyDescent="0.2">
      <c r="A2303" s="24" t="str">
        <f t="shared" si="150"/>
        <v>17-</v>
      </c>
      <c r="C2303" s="14">
        <v>6</v>
      </c>
      <c r="D2303" s="71" t="str">
        <f>IF(C2303=1,K!$D$1,IF(C2303=2,K!$D$2,IF(C2303=3,K!$D$3,IF(C2303=4,K!$D$4,IF(C2303=5,K!$D$5,IF(C2303=6,K!$D$6,IF(C2303=7,K!$D$7,IF(C2303=8,K!$D$8))))))))</f>
        <v>Kultuurtehnikaprojektid</v>
      </c>
      <c r="E2303" s="12" t="s">
        <v>331</v>
      </c>
      <c r="F2303" s="18" t="str">
        <f>LOOKUP(E2303,K!$A$1:$B$19)</f>
        <v xml:space="preserve">Vara vald </v>
      </c>
      <c r="G2303" s="16" t="str">
        <f t="shared" si="151"/>
        <v>MV-834</v>
      </c>
      <c r="H2303" s="12" t="s">
        <v>32</v>
      </c>
      <c r="I2303" s="14">
        <v>834</v>
      </c>
      <c r="J2303" s="1" t="s">
        <v>150</v>
      </c>
      <c r="K2303" s="1"/>
      <c r="L2303" s="91" t="str">
        <f t="shared" si="152"/>
        <v>17</v>
      </c>
      <c r="P2303">
        <v>71296</v>
      </c>
    </row>
    <row r="2304" spans="1:16" customFormat="1" ht="12.75" customHeight="1" x14ac:dyDescent="0.2">
      <c r="A2304" s="24" t="str">
        <f t="shared" si="150"/>
        <v>13-</v>
      </c>
      <c r="C2304" s="14">
        <v>6</v>
      </c>
      <c r="D2304" s="71" t="str">
        <f>IF(C2304=1,K!$D$1,IF(C2304=2,K!$D$2,IF(C2304=3,K!$D$3,IF(C2304=4,K!$D$4,IF(C2304=5,K!$D$5,IF(C2304=6,K!$D$6,IF(C2304=7,K!$D$7,IF(C2304=8,K!$D$8))))))))</f>
        <v>Kultuurtehnikaprojektid</v>
      </c>
      <c r="E2304" s="12" t="s">
        <v>327</v>
      </c>
      <c r="F2304" s="18" t="str">
        <f>LOOKUP(E2304,K!$A$1:$B$19)</f>
        <v>Rannu vald</v>
      </c>
      <c r="G2304" s="16" t="str">
        <f t="shared" si="151"/>
        <v>MV-837</v>
      </c>
      <c r="H2304" s="12" t="s">
        <v>32</v>
      </c>
      <c r="I2304" s="14">
        <v>837</v>
      </c>
      <c r="J2304" s="1" t="s">
        <v>151</v>
      </c>
      <c r="K2304" s="1"/>
      <c r="L2304" s="91" t="str">
        <f t="shared" si="152"/>
        <v>13</v>
      </c>
      <c r="P2304">
        <v>71296</v>
      </c>
    </row>
    <row r="2305" spans="1:16" customFormat="1" ht="12.75" customHeight="1" x14ac:dyDescent="0.2">
      <c r="A2305" s="24" t="str">
        <f t="shared" si="150"/>
        <v>02-</v>
      </c>
      <c r="C2305" s="14">
        <v>6</v>
      </c>
      <c r="D2305" s="71" t="str">
        <f>IF(C2305=1,K!$D$1,IF(C2305=2,K!$D$2,IF(C2305=3,K!$D$3,IF(C2305=4,K!$D$4,IF(C2305=5,K!$D$5,IF(C2305=6,K!$D$6,IF(C2305=7,K!$D$7,IF(C2305=8,K!$D$8))))))))</f>
        <v>Kultuurtehnikaprojektid</v>
      </c>
      <c r="E2305" s="12" t="s">
        <v>294</v>
      </c>
      <c r="F2305" s="18" t="str">
        <f>LOOKUP(E2305,K!$A$1:$B$19)</f>
        <v>Haaslava vald</v>
      </c>
      <c r="G2305" s="16" t="str">
        <f t="shared" si="151"/>
        <v>MV-862</v>
      </c>
      <c r="H2305" s="12" t="s">
        <v>32</v>
      </c>
      <c r="I2305" s="14">
        <v>862</v>
      </c>
      <c r="J2305" s="1" t="s">
        <v>152</v>
      </c>
      <c r="K2305" s="1"/>
      <c r="L2305" s="91" t="str">
        <f t="shared" si="152"/>
        <v>02</v>
      </c>
      <c r="P2305">
        <v>74340</v>
      </c>
    </row>
    <row r="2306" spans="1:16" customFormat="1" ht="12.75" customHeight="1" x14ac:dyDescent="0.2">
      <c r="A2306" s="24" t="str">
        <f t="shared" si="150"/>
        <v>03-</v>
      </c>
      <c r="C2306" s="14">
        <v>6</v>
      </c>
      <c r="D2306" s="71" t="str">
        <f>IF(C2306=1,K!$D$1,IF(C2306=2,K!$D$2,IF(C2306=3,K!$D$3,IF(C2306=4,K!$D$4,IF(C2306=5,K!$D$5,IF(C2306=6,K!$D$6,IF(C2306=7,K!$D$7,IF(C2306=8,K!$D$8))))))))</f>
        <v>Kultuurtehnikaprojektid</v>
      </c>
      <c r="E2306" s="12" t="s">
        <v>317</v>
      </c>
      <c r="F2306" s="18" t="str">
        <f>LOOKUP(E2306,K!$A$1:$B$19)</f>
        <v>Kambja vald</v>
      </c>
      <c r="G2306" s="16" t="str">
        <f t="shared" si="151"/>
        <v>MV-884</v>
      </c>
      <c r="H2306" s="12" t="s">
        <v>32</v>
      </c>
      <c r="I2306" s="14">
        <v>884</v>
      </c>
      <c r="J2306" s="1" t="s">
        <v>153</v>
      </c>
      <c r="K2306" s="1"/>
      <c r="L2306" s="91" t="str">
        <f t="shared" si="152"/>
        <v>03</v>
      </c>
      <c r="P2306" t="s">
        <v>4436</v>
      </c>
    </row>
    <row r="2307" spans="1:16" customFormat="1" ht="12.75" customHeight="1" x14ac:dyDescent="0.2">
      <c r="A2307" s="24" t="str">
        <f t="shared" si="150"/>
        <v>17-</v>
      </c>
      <c r="C2307" s="14">
        <v>6</v>
      </c>
      <c r="D2307" s="71" t="str">
        <f>IF(C2307=1,K!$D$1,IF(C2307=2,K!$D$2,IF(C2307=3,K!$D$3,IF(C2307=4,K!$D$4,IF(C2307=5,K!$D$5,IF(C2307=6,K!$D$6,IF(C2307=7,K!$D$7,IF(C2307=8,K!$D$8))))))))</f>
        <v>Kultuurtehnikaprojektid</v>
      </c>
      <c r="E2307" s="12" t="s">
        <v>331</v>
      </c>
      <c r="F2307" s="18" t="str">
        <f>LOOKUP(E2307,K!$A$1:$B$19)</f>
        <v xml:space="preserve">Vara vald </v>
      </c>
      <c r="G2307" s="16" t="str">
        <f t="shared" si="151"/>
        <v>MV-893</v>
      </c>
      <c r="H2307" s="12" t="s">
        <v>32</v>
      </c>
      <c r="I2307" s="14">
        <v>893</v>
      </c>
      <c r="J2307" s="1" t="s">
        <v>154</v>
      </c>
      <c r="K2307" s="1"/>
      <c r="L2307" s="91" t="str">
        <f t="shared" si="152"/>
        <v>17</v>
      </c>
      <c r="P2307" s="28" t="s">
        <v>4448</v>
      </c>
    </row>
    <row r="2308" spans="1:16" customFormat="1" ht="12.75" customHeight="1" x14ac:dyDescent="0.2">
      <c r="A2308" s="24" t="str">
        <f t="shared" si="150"/>
        <v>15-</v>
      </c>
      <c r="C2308" s="14">
        <v>6</v>
      </c>
      <c r="D2308" s="71" t="str">
        <f>IF(C2308=1,K!$D$1,IF(C2308=2,K!$D$2,IF(C2308=3,K!$D$3,IF(C2308=4,K!$D$4,IF(C2308=5,K!$D$5,IF(C2308=6,K!$D$6,IF(C2308=7,K!$D$7,IF(C2308=8,K!$D$8))))))))</f>
        <v>Kultuurtehnikaprojektid</v>
      </c>
      <c r="E2308" s="12" t="s">
        <v>329</v>
      </c>
      <c r="F2308" s="18" t="str">
        <f>LOOKUP(E2308,K!$A$1:$B$19)</f>
        <v>Tartu vald</v>
      </c>
      <c r="G2308" s="16" t="str">
        <f t="shared" si="151"/>
        <v>MV-1529</v>
      </c>
      <c r="H2308" s="12" t="s">
        <v>32</v>
      </c>
      <c r="I2308" s="14">
        <v>1529</v>
      </c>
      <c r="J2308" s="1" t="s">
        <v>1256</v>
      </c>
      <c r="K2308" s="1"/>
      <c r="L2308" s="91" t="str">
        <f t="shared" si="152"/>
        <v>15</v>
      </c>
    </row>
    <row r="2309" spans="1:16" customFormat="1" ht="12.75" customHeight="1" x14ac:dyDescent="0.2">
      <c r="A2309" s="24" t="str">
        <f t="shared" si="150"/>
        <v>18-</v>
      </c>
      <c r="C2309" s="14">
        <v>6</v>
      </c>
      <c r="D2309" s="71" t="str">
        <f>IF(C2309=1,K!$D$1,IF(C2309=2,K!$D$2,IF(C2309=3,K!$D$3,IF(C2309=4,K!$D$4,IF(C2309=5,K!$D$5,IF(C2309=6,K!$D$6,IF(C2309=7,K!$D$7,IF(C2309=8,K!$D$8))))))))</f>
        <v>Kultuurtehnikaprojektid</v>
      </c>
      <c r="E2309" s="12" t="s">
        <v>332</v>
      </c>
      <c r="F2309" s="18" t="str">
        <f>LOOKUP(E2309,K!$A$1:$B$19)</f>
        <v>Võnnu vald</v>
      </c>
      <c r="G2309" s="16" t="str">
        <f t="shared" si="151"/>
        <v>MV-901</v>
      </c>
      <c r="H2309" s="12" t="s">
        <v>32</v>
      </c>
      <c r="I2309" s="14">
        <v>901</v>
      </c>
      <c r="J2309" s="1" t="s">
        <v>156</v>
      </c>
      <c r="K2309" s="1"/>
      <c r="L2309" s="91" t="str">
        <f t="shared" si="152"/>
        <v>18</v>
      </c>
      <c r="P2309" s="28" t="s">
        <v>4457</v>
      </c>
    </row>
    <row r="2310" spans="1:16" customFormat="1" ht="12.75" customHeight="1" x14ac:dyDescent="0.2">
      <c r="A2310" s="24" t="str">
        <f t="shared" si="150"/>
        <v>18-</v>
      </c>
      <c r="C2310" s="14">
        <v>6</v>
      </c>
      <c r="D2310" s="71" t="str">
        <f>IF(C2310=1,K!$D$1,IF(C2310=2,K!$D$2,IF(C2310=3,K!$D$3,IF(C2310=4,K!$D$4,IF(C2310=5,K!$D$5,IF(C2310=6,K!$D$6,IF(C2310=7,K!$D$7,IF(C2310=8,K!$D$8))))))))</f>
        <v>Kultuurtehnikaprojektid</v>
      </c>
      <c r="E2310" s="12" t="s">
        <v>332</v>
      </c>
      <c r="F2310" s="18" t="str">
        <f>LOOKUP(E2310,K!$A$1:$B$19)</f>
        <v>Võnnu vald</v>
      </c>
      <c r="G2310" s="16" t="str">
        <f t="shared" si="151"/>
        <v>MV-992</v>
      </c>
      <c r="H2310" s="12" t="s">
        <v>32</v>
      </c>
      <c r="I2310" s="14">
        <v>992</v>
      </c>
      <c r="J2310" s="1" t="s">
        <v>157</v>
      </c>
      <c r="K2310" s="1"/>
      <c r="L2310" s="91" t="str">
        <f t="shared" si="152"/>
        <v>18</v>
      </c>
      <c r="P2310" s="28" t="s">
        <v>4463</v>
      </c>
    </row>
    <row r="2311" spans="1:16" customFormat="1" ht="25.5" customHeight="1" x14ac:dyDescent="0.2">
      <c r="A2311" s="24" t="str">
        <f t="shared" si="150"/>
        <v>18-</v>
      </c>
      <c r="C2311" s="14">
        <v>6</v>
      </c>
      <c r="D2311" s="71" t="str">
        <f>IF(C2311=1,K!$D$1,IF(C2311=2,K!$D$2,IF(C2311=3,K!$D$3,IF(C2311=4,K!$D$4,IF(C2311=5,K!$D$5,IF(C2311=6,K!$D$6,IF(C2311=7,K!$D$7,IF(C2311=8,K!$D$8))))))))</f>
        <v>Kultuurtehnikaprojektid</v>
      </c>
      <c r="E2311" s="12" t="s">
        <v>332</v>
      </c>
      <c r="F2311" s="18" t="str">
        <f>LOOKUP(E2311,K!$A$1:$B$19)</f>
        <v>Võnnu vald</v>
      </c>
      <c r="G2311" s="16" t="str">
        <f t="shared" si="151"/>
        <v>MV-991</v>
      </c>
      <c r="H2311" s="12" t="s">
        <v>32</v>
      </c>
      <c r="I2311" s="14">
        <v>991</v>
      </c>
      <c r="J2311" s="1" t="s">
        <v>158</v>
      </c>
      <c r="K2311" s="1"/>
      <c r="L2311" s="91" t="str">
        <f t="shared" si="152"/>
        <v>18</v>
      </c>
      <c r="P2311" s="28" t="s">
        <v>4468</v>
      </c>
    </row>
    <row r="2312" spans="1:16" customFormat="1" ht="25.5" customHeight="1" x14ac:dyDescent="0.2">
      <c r="A2312" s="24" t="str">
        <f t="shared" si="150"/>
        <v>18-</v>
      </c>
      <c r="C2312" s="14">
        <v>6</v>
      </c>
      <c r="D2312" s="71" t="str">
        <f>IF(C2312=1,K!$D$1,IF(C2312=2,K!$D$2,IF(C2312=3,K!$D$3,IF(C2312=4,K!$D$4,IF(C2312=5,K!$D$5,IF(C2312=6,K!$D$6,IF(C2312=7,K!$D$7,IF(C2312=8,K!$D$8))))))))</f>
        <v>Kultuurtehnikaprojektid</v>
      </c>
      <c r="E2312" s="12" t="s">
        <v>332</v>
      </c>
      <c r="F2312" s="18" t="str">
        <f>LOOKUP(E2312,K!$A$1:$B$19)</f>
        <v>Võnnu vald</v>
      </c>
      <c r="G2312" s="16" t="str">
        <f t="shared" si="151"/>
        <v>MV-990</v>
      </c>
      <c r="H2312" s="12" t="s">
        <v>32</v>
      </c>
      <c r="I2312" s="14">
        <v>990</v>
      </c>
      <c r="J2312" s="1" t="s">
        <v>159</v>
      </c>
      <c r="K2312" s="1"/>
      <c r="L2312" s="91" t="str">
        <f t="shared" si="152"/>
        <v>18</v>
      </c>
      <c r="P2312">
        <v>67153</v>
      </c>
    </row>
    <row r="2313" spans="1:16" customFormat="1" ht="25.5" customHeight="1" x14ac:dyDescent="0.2">
      <c r="A2313" s="24" t="str">
        <f t="shared" si="150"/>
        <v>15-</v>
      </c>
      <c r="C2313" s="14">
        <v>6</v>
      </c>
      <c r="D2313" s="71" t="str">
        <f>IF(C2313=1,K!$D$1,IF(C2313=2,K!$D$2,IF(C2313=3,K!$D$3,IF(C2313=4,K!$D$4,IF(C2313=5,K!$D$5,IF(C2313=6,K!$D$6,IF(C2313=7,K!$D$7,IF(C2313=8,K!$D$8))))))))</f>
        <v>Kultuurtehnikaprojektid</v>
      </c>
      <c r="E2313" s="12" t="s">
        <v>329</v>
      </c>
      <c r="F2313" s="18" t="str">
        <f>LOOKUP(E2313,K!$A$1:$B$19)</f>
        <v>Tartu vald</v>
      </c>
      <c r="G2313" s="16" t="str">
        <f t="shared" si="151"/>
        <v>MV-1535</v>
      </c>
      <c r="H2313" s="12" t="s">
        <v>32</v>
      </c>
      <c r="I2313" s="14">
        <v>1535</v>
      </c>
      <c r="J2313" s="1" t="s">
        <v>1257</v>
      </c>
      <c r="K2313" s="1"/>
      <c r="L2313" s="91" t="str">
        <f t="shared" si="152"/>
        <v>15</v>
      </c>
    </row>
    <row r="2314" spans="1:16" customFormat="1" ht="25.5" customHeight="1" x14ac:dyDescent="0.2">
      <c r="A2314" s="24" t="str">
        <f t="shared" si="150"/>
        <v>03-</v>
      </c>
      <c r="C2314" s="14">
        <v>6</v>
      </c>
      <c r="D2314" s="71" t="str">
        <f>IF(C2314=1,K!$D$1,IF(C2314=2,K!$D$2,IF(C2314=3,K!$D$3,IF(C2314=4,K!$D$4,IF(C2314=5,K!$D$5,IF(C2314=6,K!$D$6,IF(C2314=7,K!$D$7,IF(C2314=8,K!$D$8))))))))</f>
        <v>Kultuurtehnikaprojektid</v>
      </c>
      <c r="E2314" s="12" t="s">
        <v>317</v>
      </c>
      <c r="F2314" s="18" t="str">
        <f>LOOKUP(E2314,K!$A$1:$B$19)</f>
        <v>Kambja vald</v>
      </c>
      <c r="G2314" s="16" t="str">
        <f t="shared" si="151"/>
        <v>MV-974</v>
      </c>
      <c r="H2314" s="12" t="s">
        <v>32</v>
      </c>
      <c r="I2314" s="14">
        <v>974</v>
      </c>
      <c r="J2314" s="1" t="s">
        <v>161</v>
      </c>
      <c r="K2314" s="1"/>
      <c r="L2314" s="91" t="str">
        <f t="shared" si="152"/>
        <v>03</v>
      </c>
      <c r="P2314" s="28" t="s">
        <v>4485</v>
      </c>
    </row>
    <row r="2315" spans="1:16" customFormat="1" ht="25.5" customHeight="1" x14ac:dyDescent="0.2">
      <c r="A2315" s="24" t="str">
        <f t="shared" si="150"/>
        <v>14-</v>
      </c>
      <c r="C2315" s="14">
        <v>6</v>
      </c>
      <c r="D2315" s="71" t="str">
        <f>IF(C2315=1,K!$D$1,IF(C2315=2,K!$D$2,IF(C2315=3,K!$D$3,IF(C2315=4,K!$D$4,IF(C2315=5,K!$D$5,IF(C2315=6,K!$D$6,IF(C2315=7,K!$D$7,IF(C2315=8,K!$D$8))))))))</f>
        <v>Kultuurtehnikaprojektid</v>
      </c>
      <c r="E2315" s="12" t="s">
        <v>328</v>
      </c>
      <c r="F2315" s="18" t="str">
        <f>LOOKUP(E2315,K!$A$1:$B$19)</f>
        <v>Rõngu vald</v>
      </c>
      <c r="G2315" s="16" t="str">
        <f t="shared" si="151"/>
        <v>MV-975</v>
      </c>
      <c r="H2315" s="12" t="s">
        <v>32</v>
      </c>
      <c r="I2315" s="14">
        <v>975</v>
      </c>
      <c r="J2315" s="1" t="s">
        <v>162</v>
      </c>
      <c r="K2315" s="1"/>
      <c r="L2315" s="91" t="str">
        <f t="shared" si="152"/>
        <v>14</v>
      </c>
      <c r="P2315" s="28" t="s">
        <v>4480</v>
      </c>
    </row>
    <row r="2316" spans="1:16" customFormat="1" ht="25.5" customHeight="1" x14ac:dyDescent="0.2">
      <c r="A2316" s="24" t="str">
        <f t="shared" si="150"/>
        <v>02-</v>
      </c>
      <c r="C2316" s="14">
        <v>6</v>
      </c>
      <c r="D2316" s="71" t="str">
        <f>IF(C2316=1,K!$D$1,IF(C2316=2,K!$D$2,IF(C2316=3,K!$D$3,IF(C2316=4,K!$D$4,IF(C2316=5,K!$D$5,IF(C2316=6,K!$D$6,IF(C2316=7,K!$D$7,IF(C2316=8,K!$D$8))))))))</f>
        <v>Kultuurtehnikaprojektid</v>
      </c>
      <c r="E2316" s="12" t="s">
        <v>294</v>
      </c>
      <c r="F2316" s="18" t="str">
        <f>LOOKUP(E2316,K!$A$1:$B$19)</f>
        <v>Haaslava vald</v>
      </c>
      <c r="G2316" s="16" t="str">
        <f t="shared" si="151"/>
        <v>MV-1034</v>
      </c>
      <c r="H2316" s="12" t="s">
        <v>32</v>
      </c>
      <c r="I2316" s="14">
        <v>1034</v>
      </c>
      <c r="J2316" s="1" t="s">
        <v>163</v>
      </c>
      <c r="K2316" s="1"/>
      <c r="L2316" s="91" t="str">
        <f t="shared" si="152"/>
        <v>02</v>
      </c>
      <c r="P2316" s="28" t="s">
        <v>4482</v>
      </c>
    </row>
    <row r="2317" spans="1:16" customFormat="1" ht="25.5" customHeight="1" x14ac:dyDescent="0.2">
      <c r="A2317" s="24" t="str">
        <f t="shared" si="150"/>
        <v>15-</v>
      </c>
      <c r="C2317" s="14">
        <v>6</v>
      </c>
      <c r="D2317" s="71" t="str">
        <f>IF(C2317=1,K!$D$1,IF(C2317=2,K!$D$2,IF(C2317=3,K!$D$3,IF(C2317=4,K!$D$4,IF(C2317=5,K!$D$5,IF(C2317=6,K!$D$6,IF(C2317=7,K!$D$7,IF(C2317=8,K!$D$8))))))))</f>
        <v>Kultuurtehnikaprojektid</v>
      </c>
      <c r="E2317" s="12" t="s">
        <v>329</v>
      </c>
      <c r="F2317" s="18" t="str">
        <f>LOOKUP(E2317,K!$A$1:$B$19)</f>
        <v>Tartu vald</v>
      </c>
      <c r="G2317" s="16" t="str">
        <f t="shared" si="151"/>
        <v>MV-1586</v>
      </c>
      <c r="H2317" s="12" t="s">
        <v>32</v>
      </c>
      <c r="I2317" s="14">
        <v>1586</v>
      </c>
      <c r="J2317" s="1" t="s">
        <v>1258</v>
      </c>
      <c r="K2317" s="1"/>
      <c r="L2317" s="91" t="str">
        <f t="shared" si="152"/>
        <v>15</v>
      </c>
    </row>
    <row r="2318" spans="1:16" customFormat="1" ht="12.75" customHeight="1" x14ac:dyDescent="0.2">
      <c r="A2318" s="24" t="str">
        <f t="shared" si="150"/>
        <v>03-</v>
      </c>
      <c r="C2318" s="14">
        <v>3</v>
      </c>
      <c r="D2318" s="71" t="str">
        <f>IF(C2318=1,K!$D$1,IF(C2318=2,K!$D$2,IF(C2318=3,K!$D$3,IF(C2318=4,K!$D$4,IF(C2318=5,K!$D$5,IF(C2318=6,K!$D$6,IF(C2318=7,K!$D$7,IF(C2318=8,K!$D$8))))))))</f>
        <v>Vihmutus</v>
      </c>
      <c r="E2318" s="12" t="s">
        <v>317</v>
      </c>
      <c r="F2318" s="18" t="str">
        <f>LOOKUP(E2318,K!$A$1:$B$19)</f>
        <v>Kambja vald</v>
      </c>
      <c r="G2318" s="16" t="str">
        <f t="shared" si="151"/>
        <v>MV-1036</v>
      </c>
      <c r="H2318" s="12" t="s">
        <v>32</v>
      </c>
      <c r="I2318" s="14">
        <v>1036</v>
      </c>
      <c r="J2318" s="1" t="s">
        <v>165</v>
      </c>
      <c r="K2318" s="1"/>
      <c r="L2318" s="91" t="str">
        <f t="shared" si="152"/>
        <v>03</v>
      </c>
      <c r="P2318" s="28" t="s">
        <v>4502</v>
      </c>
    </row>
    <row r="2319" spans="1:16" customFormat="1" ht="25.5" customHeight="1" x14ac:dyDescent="0.2">
      <c r="A2319" s="24" t="str">
        <f t="shared" ref="A2319:A2382" si="153">CONCATENATE(E2319,"-",B2319)</f>
        <v>18-</v>
      </c>
      <c r="C2319" s="14">
        <v>6</v>
      </c>
      <c r="D2319" s="71" t="str">
        <f>IF(C2319=1,K!$D$1,IF(C2319=2,K!$D$2,IF(C2319=3,K!$D$3,IF(C2319=4,K!$D$4,IF(C2319=5,K!$D$5,IF(C2319=6,K!$D$6,IF(C2319=7,K!$D$7,IF(C2319=8,K!$D$8))))))))</f>
        <v>Kultuurtehnikaprojektid</v>
      </c>
      <c r="E2319" s="12" t="s">
        <v>332</v>
      </c>
      <c r="F2319" s="18" t="str">
        <f>LOOKUP(E2319,K!$A$1:$B$19)</f>
        <v>Võnnu vald</v>
      </c>
      <c r="G2319" s="16" t="str">
        <f t="shared" ref="G2319:G2382" si="154">CONCATENATE(H2319,"-",I2319)</f>
        <v>MV-1065</v>
      </c>
      <c r="H2319" s="12" t="s">
        <v>32</v>
      </c>
      <c r="I2319" s="14">
        <v>1065</v>
      </c>
      <c r="J2319" s="1" t="s">
        <v>166</v>
      </c>
      <c r="K2319" s="1"/>
      <c r="L2319" s="91" t="str">
        <f t="shared" si="152"/>
        <v>18</v>
      </c>
      <c r="P2319" s="28" t="s">
        <v>4491</v>
      </c>
    </row>
    <row r="2320" spans="1:16" customFormat="1" ht="25.5" customHeight="1" x14ac:dyDescent="0.2">
      <c r="A2320" s="24" t="str">
        <f t="shared" si="153"/>
        <v>17-</v>
      </c>
      <c r="C2320" s="14">
        <v>6</v>
      </c>
      <c r="D2320" s="71" t="str">
        <f>IF(C2320=1,K!$D$1,IF(C2320=2,K!$D$2,IF(C2320=3,K!$D$3,IF(C2320=4,K!$D$4,IF(C2320=5,K!$D$5,IF(C2320=6,K!$D$6,IF(C2320=7,K!$D$7,IF(C2320=8,K!$D$8))))))))</f>
        <v>Kultuurtehnikaprojektid</v>
      </c>
      <c r="E2320" s="12" t="s">
        <v>331</v>
      </c>
      <c r="F2320" s="18" t="str">
        <f>LOOKUP(E2320,K!$A$1:$B$19)</f>
        <v xml:space="preserve">Vara vald </v>
      </c>
      <c r="G2320" s="16" t="str">
        <f t="shared" si="154"/>
        <v>MV-1062</v>
      </c>
      <c r="H2320" s="12" t="s">
        <v>32</v>
      </c>
      <c r="I2320" s="14">
        <v>1062</v>
      </c>
      <c r="J2320" s="1" t="s">
        <v>167</v>
      </c>
      <c r="K2320" s="1"/>
      <c r="L2320" s="91" t="str">
        <f t="shared" si="152"/>
        <v>17</v>
      </c>
      <c r="P2320">
        <v>8298</v>
      </c>
    </row>
    <row r="2321" spans="1:45" customFormat="1" ht="25.5" customHeight="1" x14ac:dyDescent="0.2">
      <c r="A2321" s="24" t="str">
        <f t="shared" si="153"/>
        <v>13-</v>
      </c>
      <c r="C2321" s="14">
        <v>6</v>
      </c>
      <c r="D2321" s="71" t="str">
        <f>IF(C2321=1,K!$D$1,IF(C2321=2,K!$D$2,IF(C2321=3,K!$D$3,IF(C2321=4,K!$D$4,IF(C2321=5,K!$D$5,IF(C2321=6,K!$D$6,IF(C2321=7,K!$D$7,IF(C2321=8,K!$D$8))))))))</f>
        <v>Kultuurtehnikaprojektid</v>
      </c>
      <c r="E2321" s="12" t="s">
        <v>327</v>
      </c>
      <c r="F2321" s="18" t="str">
        <f>LOOKUP(E2321,K!$A$1:$B$19)</f>
        <v>Rannu vald</v>
      </c>
      <c r="G2321" s="16" t="str">
        <f t="shared" si="154"/>
        <v>MV-1106</v>
      </c>
      <c r="H2321" s="12" t="s">
        <v>32</v>
      </c>
      <c r="I2321" s="14">
        <v>1106</v>
      </c>
      <c r="J2321" s="1" t="s">
        <v>1387</v>
      </c>
      <c r="K2321" s="1"/>
      <c r="L2321" s="91" t="str">
        <f t="shared" si="152"/>
        <v>13</v>
      </c>
      <c r="P2321" s="28" t="s">
        <v>4311</v>
      </c>
    </row>
    <row r="2322" spans="1:45" customFormat="1" ht="25.5" customHeight="1" x14ac:dyDescent="0.2">
      <c r="A2322" s="24" t="str">
        <f t="shared" si="153"/>
        <v>03-</v>
      </c>
      <c r="C2322" s="14">
        <v>6</v>
      </c>
      <c r="D2322" s="71" t="str">
        <f>IF(C2322=1,K!$D$1,IF(C2322=2,K!$D$2,IF(C2322=3,K!$D$3,IF(C2322=4,K!$D$4,IF(C2322=5,K!$D$5,IF(C2322=6,K!$D$6,IF(C2322=7,K!$D$7,IF(C2322=8,K!$D$8))))))))</f>
        <v>Kultuurtehnikaprojektid</v>
      </c>
      <c r="E2322" s="12" t="s">
        <v>317</v>
      </c>
      <c r="F2322" s="18" t="str">
        <f>LOOKUP(E2322,K!$A$1:$B$19)</f>
        <v>Kambja vald</v>
      </c>
      <c r="G2322" s="16" t="str">
        <f t="shared" si="154"/>
        <v>MV-1187</v>
      </c>
      <c r="H2322" s="12" t="s">
        <v>32</v>
      </c>
      <c r="I2322" s="14">
        <v>1187</v>
      </c>
      <c r="J2322" s="1" t="s">
        <v>1388</v>
      </c>
      <c r="K2322" s="1"/>
      <c r="L2322" s="91" t="str">
        <f t="shared" si="152"/>
        <v>03</v>
      </c>
      <c r="P2322" s="28" t="s">
        <v>4518</v>
      </c>
    </row>
    <row r="2323" spans="1:45" customFormat="1" ht="12.75" customHeight="1" x14ac:dyDescent="0.2">
      <c r="A2323" s="24" t="str">
        <f t="shared" si="153"/>
        <v>18-</v>
      </c>
      <c r="C2323" s="14">
        <v>6</v>
      </c>
      <c r="D2323" s="71" t="str">
        <f>IF(C2323=1,K!$D$1,IF(C2323=2,K!$D$2,IF(C2323=3,K!$D$3,IF(C2323=4,K!$D$4,IF(C2323=5,K!$D$5,IF(C2323=6,K!$D$6,IF(C2323=7,K!$D$7,IF(C2323=8,K!$D$8))))))))</f>
        <v>Kultuurtehnikaprojektid</v>
      </c>
      <c r="E2323" s="12" t="s">
        <v>332</v>
      </c>
      <c r="F2323" s="18" t="str">
        <f>LOOKUP(E2323,K!$A$1:$B$19)</f>
        <v>Võnnu vald</v>
      </c>
      <c r="G2323" s="16" t="str">
        <f t="shared" si="154"/>
        <v>MV-1178</v>
      </c>
      <c r="H2323" s="12" t="s">
        <v>32</v>
      </c>
      <c r="I2323" s="14">
        <v>1178</v>
      </c>
      <c r="J2323" s="1" t="s">
        <v>1389</v>
      </c>
      <c r="K2323" s="1"/>
      <c r="L2323" s="91" t="str">
        <f t="shared" si="152"/>
        <v>18</v>
      </c>
      <c r="P2323">
        <v>1229891</v>
      </c>
    </row>
    <row r="2324" spans="1:45" ht="17.25" customHeight="1" x14ac:dyDescent="0.2">
      <c r="A2324" s="24" t="str">
        <f t="shared" si="153"/>
        <v>17-</v>
      </c>
      <c r="B2324"/>
      <c r="C2324" s="14">
        <v>6</v>
      </c>
      <c r="D2324" s="71" t="str">
        <f>IF(C2324=1,K!$D$1,IF(C2324=2,K!$D$2,IF(C2324=3,K!$D$3,IF(C2324=4,K!$D$4,IF(C2324=5,K!$D$5,IF(C2324=6,K!$D$6,IF(C2324=7,K!$D$7,IF(C2324=8,K!$D$8))))))))</f>
        <v>Kultuurtehnikaprojektid</v>
      </c>
      <c r="E2324" s="12" t="s">
        <v>331</v>
      </c>
      <c r="F2324" s="18" t="str">
        <f>LOOKUP(E2324,K!$A$1:$B$19)</f>
        <v xml:space="preserve">Vara vald </v>
      </c>
      <c r="G2324" s="16" t="str">
        <f t="shared" si="154"/>
        <v>MV-1171</v>
      </c>
      <c r="H2324" s="12" t="s">
        <v>32</v>
      </c>
      <c r="I2324" s="14">
        <v>1171</v>
      </c>
      <c r="J2324" s="1" t="s">
        <v>154</v>
      </c>
      <c r="K2324" s="1"/>
      <c r="L2324" s="91" t="str">
        <f t="shared" si="152"/>
        <v>17</v>
      </c>
      <c r="M2324"/>
      <c r="N2324"/>
      <c r="P2324" s="28" t="s">
        <v>4553</v>
      </c>
      <c r="Q2324"/>
      <c r="R2324"/>
      <c r="S2324"/>
      <c r="T2324"/>
      <c r="U2324"/>
      <c r="V2324"/>
      <c r="W2324"/>
      <c r="X2324"/>
      <c r="Y2324"/>
      <c r="Z2324"/>
      <c r="AA2324"/>
      <c r="AB2324"/>
      <c r="AC2324"/>
      <c r="AD2324"/>
      <c r="AE2324"/>
      <c r="AF2324"/>
      <c r="AG2324"/>
      <c r="AH2324"/>
      <c r="AI2324"/>
      <c r="AJ2324"/>
      <c r="AK2324"/>
      <c r="AL2324"/>
      <c r="AM2324"/>
      <c r="AN2324"/>
      <c r="AO2324"/>
      <c r="AP2324"/>
      <c r="AQ2324"/>
      <c r="AR2324"/>
      <c r="AS2324"/>
    </row>
    <row r="2325" spans="1:45" customFormat="1" x14ac:dyDescent="0.2">
      <c r="A2325" s="24" t="str">
        <f t="shared" si="153"/>
        <v>18-</v>
      </c>
      <c r="C2325" s="14">
        <v>6</v>
      </c>
      <c r="D2325" s="71" t="str">
        <f>IF(C2325=1,K!$D$1,IF(C2325=2,K!$D$2,IF(C2325=3,K!$D$3,IF(C2325=4,K!$D$4,IF(C2325=5,K!$D$5,IF(C2325=6,K!$D$6,IF(C2325=7,K!$D$7,IF(C2325=8,K!$D$8))))))))</f>
        <v>Kultuurtehnikaprojektid</v>
      </c>
      <c r="E2325" s="12" t="s">
        <v>332</v>
      </c>
      <c r="F2325" s="18" t="str">
        <f>LOOKUP(E2325,K!$A$1:$B$19)</f>
        <v>Võnnu vald</v>
      </c>
      <c r="G2325" s="16" t="str">
        <f t="shared" si="154"/>
        <v>MV-1218</v>
      </c>
      <c r="H2325" s="12" t="s">
        <v>32</v>
      </c>
      <c r="I2325" s="14">
        <v>1218</v>
      </c>
      <c r="J2325" s="1" t="s">
        <v>1390</v>
      </c>
      <c r="K2325" s="1"/>
      <c r="L2325" s="91" t="str">
        <f t="shared" si="152"/>
        <v>18</v>
      </c>
      <c r="P2325" s="28" t="s">
        <v>4558</v>
      </c>
    </row>
    <row r="2326" spans="1:45" customFormat="1" ht="22.5" customHeight="1" x14ac:dyDescent="0.2">
      <c r="A2326" s="24" t="str">
        <f t="shared" si="153"/>
        <v>17-</v>
      </c>
      <c r="C2326" s="14">
        <v>6</v>
      </c>
      <c r="D2326" s="71" t="str">
        <f>IF(C2326=1,K!$D$1,IF(C2326=2,K!$D$2,IF(C2326=3,K!$D$3,IF(C2326=4,K!$D$4,IF(C2326=5,K!$D$5,IF(C2326=6,K!$D$6,IF(C2326=7,K!$D$7,IF(C2326=8,K!$D$8))))))))</f>
        <v>Kultuurtehnikaprojektid</v>
      </c>
      <c r="E2326" s="12" t="s">
        <v>331</v>
      </c>
      <c r="F2326" s="18" t="str">
        <f>LOOKUP(E2326,K!$A$1:$B$19)</f>
        <v xml:space="preserve">Vara vald </v>
      </c>
      <c r="G2326" s="16" t="str">
        <f t="shared" si="154"/>
        <v>MV-1226</v>
      </c>
      <c r="H2326" s="12" t="s">
        <v>32</v>
      </c>
      <c r="I2326" s="14">
        <v>1226</v>
      </c>
      <c r="J2326" s="1" t="s">
        <v>1391</v>
      </c>
      <c r="K2326" s="1"/>
      <c r="L2326" s="91" t="str">
        <f t="shared" si="152"/>
        <v>17</v>
      </c>
      <c r="P2326">
        <v>77118</v>
      </c>
    </row>
    <row r="2327" spans="1:45" customFormat="1" x14ac:dyDescent="0.2">
      <c r="A2327" s="24" t="str">
        <f t="shared" si="153"/>
        <v>03-</v>
      </c>
      <c r="C2327" s="14">
        <v>6</v>
      </c>
      <c r="D2327" s="71" t="str">
        <f>IF(C2327=1,K!$D$1,IF(C2327=2,K!$D$2,IF(C2327=3,K!$D$3,IF(C2327=4,K!$D$4,IF(C2327=5,K!$D$5,IF(C2327=6,K!$D$6,IF(C2327=7,K!$D$7,IF(C2327=8,K!$D$8))))))))</f>
        <v>Kultuurtehnikaprojektid</v>
      </c>
      <c r="E2327" s="12" t="s">
        <v>317</v>
      </c>
      <c r="F2327" s="18" t="str">
        <f>LOOKUP(E2327,K!$A$1:$B$19)</f>
        <v>Kambja vald</v>
      </c>
      <c r="G2327" s="16" t="str">
        <f t="shared" si="154"/>
        <v>MV-1246</v>
      </c>
      <c r="H2327" s="12" t="s">
        <v>32</v>
      </c>
      <c r="I2327" s="14">
        <v>1246</v>
      </c>
      <c r="J2327" s="1" t="s">
        <v>1392</v>
      </c>
      <c r="K2327" s="1"/>
      <c r="L2327" s="91" t="str">
        <f t="shared" si="152"/>
        <v>03</v>
      </c>
      <c r="P2327" s="28" t="s">
        <v>4615</v>
      </c>
    </row>
    <row r="2328" spans="1:45" customFormat="1" ht="25.5" customHeight="1" x14ac:dyDescent="0.2">
      <c r="A2328" s="24" t="str">
        <f t="shared" si="153"/>
        <v>03-</v>
      </c>
      <c r="C2328" s="14">
        <v>6</v>
      </c>
      <c r="D2328" s="71" t="str">
        <f>IF(C2328=1,K!$D$1,IF(C2328=2,K!$D$2,IF(C2328=3,K!$D$3,IF(C2328=4,K!$D$4,IF(C2328=5,K!$D$5,IF(C2328=6,K!$D$6,IF(C2328=7,K!$D$7,IF(C2328=8,K!$D$8))))))))</f>
        <v>Kultuurtehnikaprojektid</v>
      </c>
      <c r="E2328" s="12" t="s">
        <v>317</v>
      </c>
      <c r="F2328" s="18" t="str">
        <f>LOOKUP(E2328,K!$A$1:$B$19)</f>
        <v>Kambja vald</v>
      </c>
      <c r="G2328" s="16" t="str">
        <f t="shared" si="154"/>
        <v>MV-1274</v>
      </c>
      <c r="H2328" s="12" t="s">
        <v>32</v>
      </c>
      <c r="I2328" s="14">
        <v>1274</v>
      </c>
      <c r="J2328" s="1" t="s">
        <v>1393</v>
      </c>
      <c r="K2328" s="1"/>
      <c r="L2328" s="91" t="str">
        <f t="shared" si="152"/>
        <v>03</v>
      </c>
      <c r="P2328">
        <v>1231871</v>
      </c>
    </row>
    <row r="2329" spans="1:45" customFormat="1" ht="16.5" customHeight="1" x14ac:dyDescent="0.2">
      <c r="A2329" s="24" t="str">
        <f t="shared" si="153"/>
        <v>17-</v>
      </c>
      <c r="C2329" s="14">
        <v>6</v>
      </c>
      <c r="D2329" s="71" t="str">
        <f>IF(C2329=1,K!$D$1,IF(C2329=2,K!$D$2,IF(C2329=3,K!$D$3,IF(C2329=4,K!$D$4,IF(C2329=5,K!$D$5,IF(C2329=6,K!$D$6,IF(C2329=7,K!$D$7,IF(C2329=8,K!$D$8))))))))</f>
        <v>Kultuurtehnikaprojektid</v>
      </c>
      <c r="E2329" s="12" t="s">
        <v>331</v>
      </c>
      <c r="F2329" s="18" t="str">
        <f>LOOKUP(E2329,K!$A$1:$B$19)</f>
        <v xml:space="preserve">Vara vald </v>
      </c>
      <c r="G2329" s="16" t="str">
        <f t="shared" si="154"/>
        <v>MV-1289</v>
      </c>
      <c r="H2329" s="12" t="s">
        <v>32</v>
      </c>
      <c r="I2329" s="14">
        <v>1289</v>
      </c>
      <c r="J2329" s="1" t="s">
        <v>1394</v>
      </c>
      <c r="K2329" s="1"/>
      <c r="L2329" s="91" t="str">
        <f t="shared" si="152"/>
        <v>17</v>
      </c>
      <c r="P2329" s="28" t="s">
        <v>4634</v>
      </c>
    </row>
    <row r="2330" spans="1:45" customFormat="1" ht="21.75" customHeight="1" x14ac:dyDescent="0.2">
      <c r="A2330" s="24" t="str">
        <f t="shared" si="153"/>
        <v>17-</v>
      </c>
      <c r="C2330" s="14">
        <v>2</v>
      </c>
      <c r="D2330" s="71" t="str">
        <f>IF(C2330=1,K!$D$1,IF(C2330=2,K!$D$2,IF(C2330=3,K!$D$3,IF(C2330=4,K!$D$4,IF(C2330=5,K!$D$5,IF(C2330=6,K!$D$6,IF(C2330=7,K!$D$7,IF(C2330=8,K!$D$8))))))))</f>
        <v xml:space="preserve">Maaparanduse rek </v>
      </c>
      <c r="E2330" s="12" t="s">
        <v>331</v>
      </c>
      <c r="F2330" s="18" t="str">
        <f>LOOKUP(E2330,K!$A$1:$B$19)</f>
        <v xml:space="preserve">Vara vald </v>
      </c>
      <c r="G2330" s="16" t="str">
        <f t="shared" si="154"/>
        <v>MV-1310</v>
      </c>
      <c r="H2330" s="12" t="s">
        <v>32</v>
      </c>
      <c r="I2330" s="14">
        <v>1310</v>
      </c>
      <c r="J2330" s="1" t="s">
        <v>1395</v>
      </c>
      <c r="K2330" s="1"/>
      <c r="L2330" s="91" t="str">
        <f t="shared" si="152"/>
        <v>17</v>
      </c>
      <c r="P2330" t="s">
        <v>4637</v>
      </c>
    </row>
    <row r="2331" spans="1:45" customFormat="1" ht="22.5" customHeight="1" x14ac:dyDescent="0.2">
      <c r="A2331" s="24" t="str">
        <f t="shared" si="153"/>
        <v>18-</v>
      </c>
      <c r="C2331" s="14">
        <v>2</v>
      </c>
      <c r="D2331" s="71" t="str">
        <f>IF(C2331=1,K!$D$1,IF(C2331=2,K!$D$2,IF(C2331=3,K!$D$3,IF(C2331=4,K!$D$4,IF(C2331=5,K!$D$5,IF(C2331=6,K!$D$6,IF(C2331=7,K!$D$7,IF(C2331=8,K!$D$8))))))))</f>
        <v xml:space="preserve">Maaparanduse rek </v>
      </c>
      <c r="E2331" s="12" t="s">
        <v>332</v>
      </c>
      <c r="F2331" s="18" t="str">
        <f>LOOKUP(E2331,K!$A$1:$B$19)</f>
        <v>Võnnu vald</v>
      </c>
      <c r="G2331" s="16" t="str">
        <f t="shared" si="154"/>
        <v>MV-1325</v>
      </c>
      <c r="H2331" s="12" t="s">
        <v>32</v>
      </c>
      <c r="I2331" s="14">
        <v>1325</v>
      </c>
      <c r="J2331" s="1" t="s">
        <v>1396</v>
      </c>
      <c r="K2331" s="1"/>
      <c r="L2331" s="91" t="str">
        <f t="shared" si="152"/>
        <v>18</v>
      </c>
      <c r="P2331" s="28" t="s">
        <v>4534</v>
      </c>
    </row>
    <row r="2332" spans="1:45" customFormat="1" ht="15" customHeight="1" x14ac:dyDescent="0.2">
      <c r="A2332" s="24" t="str">
        <f t="shared" si="153"/>
        <v>18-</v>
      </c>
      <c r="C2332" s="14">
        <v>6</v>
      </c>
      <c r="D2332" s="71" t="str">
        <f>IF(C2332=1,K!$D$1,IF(C2332=2,K!$D$2,IF(C2332=3,K!$D$3,IF(C2332=4,K!$D$4,IF(C2332=5,K!$D$5,IF(C2332=6,K!$D$6,IF(C2332=7,K!$D$7,IF(C2332=8,K!$D$8))))))))</f>
        <v>Kultuurtehnikaprojektid</v>
      </c>
      <c r="E2332" s="12" t="s">
        <v>332</v>
      </c>
      <c r="F2332" s="18" t="str">
        <f>LOOKUP(E2332,K!$A$1:$B$19)</f>
        <v>Võnnu vald</v>
      </c>
      <c r="G2332" s="16" t="str">
        <f t="shared" si="154"/>
        <v>MV-1406</v>
      </c>
      <c r="H2332" s="12" t="s">
        <v>32</v>
      </c>
      <c r="I2332" s="14">
        <v>1406</v>
      </c>
      <c r="J2332" s="1" t="s">
        <v>158</v>
      </c>
      <c r="K2332" s="1"/>
      <c r="L2332" s="91" t="str">
        <f t="shared" si="152"/>
        <v>18</v>
      </c>
      <c r="P2332" t="s">
        <v>4648</v>
      </c>
    </row>
    <row r="2333" spans="1:45" customFormat="1" ht="12.75" customHeight="1" x14ac:dyDescent="0.2">
      <c r="A2333" s="24" t="str">
        <f t="shared" si="153"/>
        <v>17-</v>
      </c>
      <c r="C2333" s="14">
        <v>6</v>
      </c>
      <c r="D2333" s="71" t="str">
        <f>IF(C2333=1,K!$D$1,IF(C2333=2,K!$D$2,IF(C2333=3,K!$D$3,IF(C2333=4,K!$D$4,IF(C2333=5,K!$D$5,IF(C2333=6,K!$D$6,IF(C2333=7,K!$D$7,IF(C2333=8,K!$D$8))))))))</f>
        <v>Kultuurtehnikaprojektid</v>
      </c>
      <c r="E2333" s="12" t="s">
        <v>331</v>
      </c>
      <c r="F2333" s="18" t="str">
        <f>LOOKUP(E2333,K!$A$1:$B$19)</f>
        <v xml:space="preserve">Vara vald </v>
      </c>
      <c r="G2333" s="16" t="str">
        <f t="shared" si="154"/>
        <v>MV-1438</v>
      </c>
      <c r="H2333" s="12" t="s">
        <v>32</v>
      </c>
      <c r="I2333" s="14">
        <v>1438</v>
      </c>
      <c r="J2333" s="1" t="s">
        <v>1397</v>
      </c>
      <c r="K2333" s="1"/>
      <c r="L2333" s="91" t="str">
        <f t="shared" si="152"/>
        <v>17</v>
      </c>
      <c r="P2333" s="28" t="s">
        <v>1592</v>
      </c>
    </row>
    <row r="2334" spans="1:45" customFormat="1" ht="23.25" customHeight="1" x14ac:dyDescent="0.2">
      <c r="A2334" s="24" t="str">
        <f t="shared" si="153"/>
        <v>18-</v>
      </c>
      <c r="C2334" s="14">
        <v>6</v>
      </c>
      <c r="D2334" s="71" t="str">
        <f>IF(C2334=1,K!$D$1,IF(C2334=2,K!$D$2,IF(C2334=3,K!$D$3,IF(C2334=4,K!$D$4,IF(C2334=5,K!$D$5,IF(C2334=6,K!$D$6,IF(C2334=7,K!$D$7,IF(C2334=8,K!$D$8))))))))</f>
        <v>Kultuurtehnikaprojektid</v>
      </c>
      <c r="E2334" s="12" t="s">
        <v>332</v>
      </c>
      <c r="F2334" s="18" t="str">
        <f>LOOKUP(E2334,K!$A$1:$B$19)</f>
        <v>Võnnu vald</v>
      </c>
      <c r="G2334" s="16" t="str">
        <f t="shared" si="154"/>
        <v>MV-1491</v>
      </c>
      <c r="H2334" s="12" t="s">
        <v>32</v>
      </c>
      <c r="I2334" s="14">
        <v>1491</v>
      </c>
      <c r="J2334" s="1" t="s">
        <v>1398</v>
      </c>
      <c r="K2334" s="1"/>
      <c r="L2334" s="91" t="str">
        <f t="shared" si="152"/>
        <v>18</v>
      </c>
      <c r="P2334" t="s">
        <v>4663</v>
      </c>
    </row>
    <row r="2335" spans="1:45" customFormat="1" ht="21.75" customHeight="1" x14ac:dyDescent="0.2">
      <c r="A2335" s="24" t="str">
        <f t="shared" si="153"/>
        <v>18-</v>
      </c>
      <c r="C2335" s="14">
        <v>6</v>
      </c>
      <c r="D2335" s="71" t="str">
        <f>IF(C2335=1,K!$D$1,IF(C2335=2,K!$D$2,IF(C2335=3,K!$D$3,IF(C2335=4,K!$D$4,IF(C2335=5,K!$D$5,IF(C2335=6,K!$D$6,IF(C2335=7,K!$D$7,IF(C2335=8,K!$D$8))))))))</f>
        <v>Kultuurtehnikaprojektid</v>
      </c>
      <c r="E2335" s="12" t="s">
        <v>332</v>
      </c>
      <c r="F2335" s="18" t="str">
        <f>LOOKUP(E2335,K!$A$1:$B$19)</f>
        <v>Võnnu vald</v>
      </c>
      <c r="G2335" s="16" t="str">
        <f t="shared" si="154"/>
        <v>MV-1530</v>
      </c>
      <c r="H2335" s="12" t="s">
        <v>32</v>
      </c>
      <c r="I2335" s="14">
        <v>1530</v>
      </c>
      <c r="J2335" s="1" t="s">
        <v>1399</v>
      </c>
      <c r="K2335" s="1"/>
      <c r="L2335" s="91" t="str">
        <f t="shared" ref="L2335:L2398" si="155">E2335</f>
        <v>18</v>
      </c>
      <c r="P2335" s="28" t="s">
        <v>4666</v>
      </c>
    </row>
    <row r="2336" spans="1:45" customFormat="1" ht="21" customHeight="1" x14ac:dyDescent="0.2">
      <c r="A2336" s="24" t="str">
        <f t="shared" si="153"/>
        <v>18-</v>
      </c>
      <c r="C2336" s="14">
        <v>6</v>
      </c>
      <c r="D2336" s="71" t="str">
        <f>IF(C2336=1,K!$D$1,IF(C2336=2,K!$D$2,IF(C2336=3,K!$D$3,IF(C2336=4,K!$D$4,IF(C2336=5,K!$D$5,IF(C2336=6,K!$D$6,IF(C2336=7,K!$D$7,IF(C2336=8,K!$D$8))))))))</f>
        <v>Kultuurtehnikaprojektid</v>
      </c>
      <c r="E2336" s="12" t="s">
        <v>332</v>
      </c>
      <c r="F2336" s="18" t="str">
        <f>LOOKUP(E2336,K!$A$1:$B$19)</f>
        <v>Võnnu vald</v>
      </c>
      <c r="G2336" s="16" t="str">
        <f t="shared" si="154"/>
        <v>MV-1531</v>
      </c>
      <c r="H2336" s="12" t="s">
        <v>32</v>
      </c>
      <c r="I2336" s="14">
        <v>1531</v>
      </c>
      <c r="J2336" s="1" t="s">
        <v>1400</v>
      </c>
      <c r="K2336" s="1"/>
      <c r="L2336" s="91" t="str">
        <f t="shared" si="155"/>
        <v>18</v>
      </c>
      <c r="P2336" t="s">
        <v>4668</v>
      </c>
    </row>
    <row r="2337" spans="1:45" customFormat="1" ht="27" customHeight="1" x14ac:dyDescent="0.2">
      <c r="A2337" s="24" t="str">
        <f t="shared" si="153"/>
        <v>18-</v>
      </c>
      <c r="C2337" s="14">
        <v>6</v>
      </c>
      <c r="D2337" s="71" t="str">
        <f>IF(C2337=1,K!$D$1,IF(C2337=2,K!$D$2,IF(C2337=3,K!$D$3,IF(C2337=4,K!$D$4,IF(C2337=5,K!$D$5,IF(C2337=6,K!$D$6,IF(C2337=7,K!$D$7,IF(C2337=8,K!$D$8))))))))</f>
        <v>Kultuurtehnikaprojektid</v>
      </c>
      <c r="E2337" s="12" t="s">
        <v>332</v>
      </c>
      <c r="F2337" s="18" t="str">
        <f>LOOKUP(E2337,K!$A$1:$B$19)</f>
        <v>Võnnu vald</v>
      </c>
      <c r="G2337" s="16" t="str">
        <f t="shared" si="154"/>
        <v>MV-1582</v>
      </c>
      <c r="H2337" s="12" t="s">
        <v>32</v>
      </c>
      <c r="I2337" s="14">
        <v>1582</v>
      </c>
      <c r="J2337" s="1" t="s">
        <v>1401</v>
      </c>
      <c r="K2337" s="1"/>
      <c r="L2337" s="91" t="str">
        <f t="shared" si="155"/>
        <v>18</v>
      </c>
      <c r="P2337" s="28" t="s">
        <v>4681</v>
      </c>
    </row>
    <row r="2338" spans="1:45" customFormat="1" ht="27.75" customHeight="1" x14ac:dyDescent="0.2">
      <c r="A2338" s="24" t="str">
        <f t="shared" si="153"/>
        <v>17-</v>
      </c>
      <c r="C2338" s="14">
        <v>6</v>
      </c>
      <c r="D2338" s="71" t="str">
        <f>IF(C2338=1,K!$D$1,IF(C2338=2,K!$D$2,IF(C2338=3,K!$D$3,IF(C2338=4,K!$D$4,IF(C2338=5,K!$D$5,IF(C2338=6,K!$D$6,IF(C2338=7,K!$D$7,IF(C2338=8,K!$D$8))))))))</f>
        <v>Kultuurtehnikaprojektid</v>
      </c>
      <c r="E2338" s="12" t="s">
        <v>331</v>
      </c>
      <c r="F2338" s="18" t="str">
        <f>LOOKUP(E2338,K!$A$1:$B$19)</f>
        <v xml:space="preserve">Vara vald </v>
      </c>
      <c r="G2338" s="16" t="str">
        <f t="shared" si="154"/>
        <v>MV-1613</v>
      </c>
      <c r="H2338" s="12" t="s">
        <v>32</v>
      </c>
      <c r="I2338" s="14">
        <v>1613</v>
      </c>
      <c r="J2338" s="42" t="s">
        <v>1402</v>
      </c>
      <c r="K2338" s="1" t="s">
        <v>4796</v>
      </c>
      <c r="L2338" s="91" t="str">
        <f t="shared" si="155"/>
        <v>17</v>
      </c>
      <c r="M2338" s="28" t="s">
        <v>4784</v>
      </c>
      <c r="P2338" t="s">
        <v>4696</v>
      </c>
    </row>
    <row r="2339" spans="1:45" customFormat="1" ht="21.75" customHeight="1" x14ac:dyDescent="0.2">
      <c r="A2339" s="24" t="str">
        <f t="shared" si="153"/>
        <v>18-</v>
      </c>
      <c r="C2339" s="14">
        <v>5</v>
      </c>
      <c r="D2339" s="71" t="str">
        <f>IF(C2339=1,K!$D$1,IF(C2339=2,K!$D$2,IF(C2339=3,K!$D$3,IF(C2339=4,K!$D$4,IF(C2339=5,K!$D$5,IF(C2339=6,K!$D$6,IF(C2339=7,K!$D$7,IF(C2339=8,K!$D$8))))))))</f>
        <v>Muud maap.ehit.projektid</v>
      </c>
      <c r="E2339" s="12" t="s">
        <v>332</v>
      </c>
      <c r="F2339" s="18" t="str">
        <f>LOOKUP(E2339,K!$A$1:$B$19)</f>
        <v>Võnnu vald</v>
      </c>
      <c r="G2339" s="16" t="str">
        <f t="shared" si="154"/>
        <v>MV-1648</v>
      </c>
      <c r="H2339" s="12" t="s">
        <v>32</v>
      </c>
      <c r="I2339" s="14">
        <v>1648</v>
      </c>
      <c r="J2339" s="1" t="s">
        <v>1403</v>
      </c>
      <c r="K2339" s="1"/>
      <c r="L2339" s="91" t="str">
        <f t="shared" si="155"/>
        <v>18</v>
      </c>
      <c r="P2339" s="28" t="s">
        <v>4697</v>
      </c>
    </row>
    <row r="2340" spans="1:45" customFormat="1" ht="19.5" customHeight="1" x14ac:dyDescent="0.2">
      <c r="A2340" s="24" t="str">
        <f t="shared" si="153"/>
        <v>03-</v>
      </c>
      <c r="C2340" s="14">
        <v>5</v>
      </c>
      <c r="D2340" s="71" t="str">
        <f>IF(C2340=1,K!$D$1,IF(C2340=2,K!$D$2,IF(C2340=3,K!$D$3,IF(C2340=4,K!$D$4,IF(C2340=5,K!$D$5,IF(C2340=6,K!$D$6,IF(C2340=7,K!$D$7,IF(C2340=8,K!$D$8))))))))</f>
        <v>Muud maap.ehit.projektid</v>
      </c>
      <c r="E2340" s="12" t="s">
        <v>317</v>
      </c>
      <c r="F2340" s="18" t="str">
        <f>LOOKUP(E2340,K!$A$1:$B$19)</f>
        <v>Kambja vald</v>
      </c>
      <c r="G2340" s="16" t="str">
        <f t="shared" si="154"/>
        <v>MV-1649</v>
      </c>
      <c r="H2340" s="12" t="s">
        <v>32</v>
      </c>
      <c r="I2340" s="14">
        <v>1649</v>
      </c>
      <c r="J2340" s="1" t="s">
        <v>1404</v>
      </c>
      <c r="K2340" s="1"/>
      <c r="L2340" s="91" t="str">
        <f t="shared" si="155"/>
        <v>03</v>
      </c>
      <c r="P2340" t="s">
        <v>4700</v>
      </c>
    </row>
    <row r="2341" spans="1:45" customFormat="1" ht="21.75" customHeight="1" x14ac:dyDescent="0.2">
      <c r="A2341" s="24" t="str">
        <f t="shared" si="153"/>
        <v>18-</v>
      </c>
      <c r="C2341" s="14">
        <v>6</v>
      </c>
      <c r="D2341" s="71" t="str">
        <f>IF(C2341=1,K!$D$1,IF(C2341=2,K!$D$2,IF(C2341=3,K!$D$3,IF(C2341=4,K!$D$4,IF(C2341=5,K!$D$5,IF(C2341=6,K!$D$6,IF(C2341=7,K!$D$7,IF(C2341=8,K!$D$8))))))))</f>
        <v>Kultuurtehnikaprojektid</v>
      </c>
      <c r="E2341" s="12" t="s">
        <v>332</v>
      </c>
      <c r="F2341" s="18" t="str">
        <f>LOOKUP(E2341,K!$A$1:$B$19)</f>
        <v>Võnnu vald</v>
      </c>
      <c r="G2341" s="16" t="str">
        <f t="shared" si="154"/>
        <v>MV-1685</v>
      </c>
      <c r="H2341" s="12" t="s">
        <v>32</v>
      </c>
      <c r="I2341" s="14">
        <v>1685</v>
      </c>
      <c r="J2341" s="1" t="s">
        <v>1406</v>
      </c>
      <c r="K2341" s="1"/>
      <c r="L2341" s="91" t="str">
        <f t="shared" si="155"/>
        <v>18</v>
      </c>
      <c r="P2341" s="28" t="s">
        <v>4709</v>
      </c>
    </row>
    <row r="2342" spans="1:45" customFormat="1" ht="27.75" customHeight="1" x14ac:dyDescent="0.2">
      <c r="A2342" s="24" t="str">
        <f t="shared" si="153"/>
        <v>03-</v>
      </c>
      <c r="C2342" s="14">
        <v>5</v>
      </c>
      <c r="D2342" s="71" t="str">
        <f>IF(C2342=1,K!$D$1,IF(C2342=2,K!$D$2,IF(C2342=3,K!$D$3,IF(C2342=4,K!$D$4,IF(C2342=5,K!$D$5,IF(C2342=6,K!$D$6,IF(C2342=7,K!$D$7,IF(C2342=8,K!$D$8))))))))</f>
        <v>Muud maap.ehit.projektid</v>
      </c>
      <c r="E2342" s="12" t="s">
        <v>317</v>
      </c>
      <c r="F2342" s="18" t="str">
        <f>LOOKUP(E2342,K!$A$1:$B$19)</f>
        <v>Kambja vald</v>
      </c>
      <c r="G2342" s="16" t="str">
        <f t="shared" si="154"/>
        <v>MV-1758</v>
      </c>
      <c r="H2342" s="12" t="s">
        <v>32</v>
      </c>
      <c r="I2342" s="14">
        <v>1758</v>
      </c>
      <c r="J2342" s="1" t="s">
        <v>195</v>
      </c>
      <c r="K2342" s="1"/>
      <c r="L2342" s="91" t="str">
        <f t="shared" si="155"/>
        <v>03</v>
      </c>
      <c r="P2342">
        <v>67215</v>
      </c>
    </row>
    <row r="2343" spans="1:45" customFormat="1" ht="12.75" customHeight="1" x14ac:dyDescent="0.2">
      <c r="A2343" s="24" t="str">
        <f t="shared" si="153"/>
        <v>03-</v>
      </c>
      <c r="C2343" s="14">
        <v>6</v>
      </c>
      <c r="D2343" s="71" t="str">
        <f>IF(C2343=1,K!$D$1,IF(C2343=2,K!$D$2,IF(C2343=3,K!$D$3,IF(C2343=4,K!$D$4,IF(C2343=5,K!$D$5,IF(C2343=6,K!$D$6,IF(C2343=7,K!$D$7,IF(C2343=8,K!$D$8))))))))</f>
        <v>Kultuurtehnikaprojektid</v>
      </c>
      <c r="E2343" s="12" t="s">
        <v>317</v>
      </c>
      <c r="F2343" s="18" t="str">
        <f>LOOKUP(E2343,K!$A$1:$B$19)</f>
        <v>Kambja vald</v>
      </c>
      <c r="G2343" s="16" t="str">
        <f t="shared" si="154"/>
        <v>MV-1761</v>
      </c>
      <c r="H2343" s="12" t="s">
        <v>32</v>
      </c>
      <c r="I2343" s="14">
        <v>1761</v>
      </c>
      <c r="J2343" s="1" t="s">
        <v>196</v>
      </c>
      <c r="K2343" s="1"/>
      <c r="L2343" s="91" t="str">
        <f t="shared" si="155"/>
        <v>03</v>
      </c>
      <c r="P2343" s="28" t="s">
        <v>4727</v>
      </c>
    </row>
    <row r="2344" spans="1:45" customFormat="1" ht="12.75" customHeight="1" x14ac:dyDescent="0.2">
      <c r="A2344" s="24" t="str">
        <f t="shared" si="153"/>
        <v>17-</v>
      </c>
      <c r="C2344" s="14">
        <v>6</v>
      </c>
      <c r="D2344" s="71" t="str">
        <f>IF(C2344=1,K!$D$1,IF(C2344=2,K!$D$2,IF(C2344=3,K!$D$3,IF(C2344=4,K!$D$4,IF(C2344=5,K!$D$5,IF(C2344=6,K!$D$6,IF(C2344=7,K!$D$7,IF(C2344=8,K!$D$8))))))))</f>
        <v>Kultuurtehnikaprojektid</v>
      </c>
      <c r="E2344" s="12" t="s">
        <v>331</v>
      </c>
      <c r="F2344" s="18" t="str">
        <f>LOOKUP(E2344,K!$A$1:$B$19)</f>
        <v xml:space="preserve">Vara vald </v>
      </c>
      <c r="G2344" s="16" t="str">
        <f t="shared" si="154"/>
        <v>MV-1867</v>
      </c>
      <c r="H2344" s="12" t="s">
        <v>32</v>
      </c>
      <c r="I2344" s="14">
        <v>1867</v>
      </c>
      <c r="J2344" s="1" t="s">
        <v>198</v>
      </c>
      <c r="K2344" s="1"/>
      <c r="L2344" s="91" t="str">
        <f t="shared" si="155"/>
        <v>17</v>
      </c>
      <c r="P2344" t="s">
        <v>4735</v>
      </c>
    </row>
    <row r="2345" spans="1:45" customFormat="1" ht="15" customHeight="1" x14ac:dyDescent="0.2">
      <c r="A2345" s="24" t="str">
        <f t="shared" si="153"/>
        <v>17-</v>
      </c>
      <c r="C2345" s="14">
        <v>6</v>
      </c>
      <c r="D2345" s="71" t="str">
        <f>IF(C2345=1,K!$D$1,IF(C2345=2,K!$D$2,IF(C2345=3,K!$D$3,IF(C2345=4,K!$D$4,IF(C2345=5,K!$D$5,IF(C2345=6,K!$D$6,IF(C2345=7,K!$D$7,IF(C2345=8,K!$D$8))))))))</f>
        <v>Kultuurtehnikaprojektid</v>
      </c>
      <c r="E2345" s="12" t="s">
        <v>331</v>
      </c>
      <c r="F2345" s="18" t="str">
        <f>LOOKUP(E2345,K!$A$1:$B$19)</f>
        <v xml:space="preserve">Vara vald </v>
      </c>
      <c r="G2345" s="16" t="str">
        <f t="shared" si="154"/>
        <v>MV-1873</v>
      </c>
      <c r="H2345" s="12" t="s">
        <v>32</v>
      </c>
      <c r="I2345" s="14">
        <v>1873</v>
      </c>
      <c r="J2345" s="1" t="s">
        <v>199</v>
      </c>
      <c r="K2345" s="1"/>
      <c r="L2345" s="91" t="str">
        <f t="shared" si="155"/>
        <v>17</v>
      </c>
      <c r="P2345" s="28" t="s">
        <v>4744</v>
      </c>
    </row>
    <row r="2346" spans="1:45" customFormat="1" ht="25.5" customHeight="1" x14ac:dyDescent="0.2">
      <c r="A2346" s="24" t="str">
        <f t="shared" si="153"/>
        <v>06-</v>
      </c>
      <c r="C2346" s="14">
        <v>2</v>
      </c>
      <c r="D2346" s="71" t="str">
        <f>IF(C2346=1,K!$D$1,IF(C2346=2,K!$D$2,IF(C2346=3,K!$D$3,IF(C2346=4,K!$D$4,IF(C2346=5,K!$D$5,IF(C2346=6,K!$D$6,IF(C2346=7,K!$D$7,IF(C2346=8,K!$D$8))))))))</f>
        <v xml:space="preserve">Maaparanduse rek </v>
      </c>
      <c r="E2346" s="12" t="s">
        <v>320</v>
      </c>
      <c r="F2346" s="18" t="str">
        <f>LOOKUP(E2346,K!$A$1:$B$19)</f>
        <v>Luunja vald</v>
      </c>
      <c r="G2346" s="16" t="str">
        <f t="shared" si="154"/>
        <v>MV-12</v>
      </c>
      <c r="H2346" s="12" t="s">
        <v>32</v>
      </c>
      <c r="I2346" s="14">
        <v>12</v>
      </c>
      <c r="J2346" s="1" t="s">
        <v>200</v>
      </c>
      <c r="K2346" s="1"/>
      <c r="L2346" s="91" t="str">
        <f t="shared" si="155"/>
        <v>06</v>
      </c>
      <c r="P2346" s="34" t="s">
        <v>4747</v>
      </c>
    </row>
    <row r="2347" spans="1:45" customFormat="1" ht="12.75" customHeight="1" x14ac:dyDescent="0.2">
      <c r="A2347" s="24" t="str">
        <f t="shared" si="153"/>
        <v>06-</v>
      </c>
      <c r="C2347" s="14">
        <v>1</v>
      </c>
      <c r="D2347" s="71" t="str">
        <f>IF(C2347=1,K!$D$1,IF(C2347=2,K!$D$2,IF(C2347=3,K!$D$3,IF(C2347=4,K!$D$4,IF(C2347=5,K!$D$5,IF(C2347=6,K!$D$6,IF(C2347=7,K!$D$7,IF(C2347=8,K!$D$8))))))))</f>
        <v>Maaparandus</v>
      </c>
      <c r="E2347" s="12" t="s">
        <v>320</v>
      </c>
      <c r="F2347" s="18" t="str">
        <f>LOOKUP(E2347,K!$A$1:$B$19)</f>
        <v>Luunja vald</v>
      </c>
      <c r="G2347" s="16" t="str">
        <f t="shared" si="154"/>
        <v>MV-601</v>
      </c>
      <c r="H2347" s="12" t="s">
        <v>32</v>
      </c>
      <c r="I2347" s="14">
        <v>601</v>
      </c>
      <c r="J2347" s="1" t="s">
        <v>201</v>
      </c>
      <c r="K2347" s="1"/>
      <c r="L2347" s="91" t="str">
        <f t="shared" si="155"/>
        <v>06</v>
      </c>
      <c r="P2347" t="s">
        <v>4759</v>
      </c>
    </row>
    <row r="2348" spans="1:45" customFormat="1" ht="12.75" customHeight="1" x14ac:dyDescent="0.2">
      <c r="A2348" s="69" t="str">
        <f t="shared" si="153"/>
        <v>19-</v>
      </c>
      <c r="B2348" s="52"/>
      <c r="C2348" s="70">
        <v>2</v>
      </c>
      <c r="D2348" s="71" t="str">
        <f>IF(C2348=1,K!$D$1,IF(C2348=2,K!$D$2,IF(C2348=3,K!$D$3,IF(C2348=4,K!$D$4,IF(C2348=5,K!$D$5,IF(C2348=6,K!$D$6,IF(C2348=7,K!$D$7,IF(C2348=8,K!$D$8))))))))</f>
        <v xml:space="preserve">Maaparanduse rek </v>
      </c>
      <c r="E2348" s="72" t="s">
        <v>333</v>
      </c>
      <c r="F2348" s="73" t="str">
        <f>LOOKUP(E2348,K!$A$1:$B$19)</f>
        <v>Ülenurme vald</v>
      </c>
      <c r="G2348" s="74" t="str">
        <f t="shared" si="154"/>
        <v>KR-60</v>
      </c>
      <c r="H2348" s="72" t="s">
        <v>37</v>
      </c>
      <c r="I2348" s="70">
        <v>60</v>
      </c>
      <c r="J2348" s="75" t="s">
        <v>1088</v>
      </c>
      <c r="K2348" s="75"/>
      <c r="L2348" s="90" t="str">
        <f t="shared" si="155"/>
        <v>19</v>
      </c>
      <c r="M2348" s="52"/>
      <c r="N2348" s="52"/>
      <c r="P2348" s="52">
        <v>3174</v>
      </c>
      <c r="Q2348" s="52"/>
      <c r="R2348" s="52"/>
      <c r="S2348" s="52"/>
      <c r="T2348" s="52"/>
      <c r="U2348" s="52"/>
      <c r="V2348" s="52"/>
      <c r="W2348" s="52"/>
      <c r="X2348" s="52"/>
      <c r="Y2348" s="52"/>
      <c r="Z2348" s="52"/>
      <c r="AA2348" s="52"/>
      <c r="AB2348" s="52"/>
      <c r="AC2348" s="52"/>
      <c r="AD2348" s="52"/>
      <c r="AE2348" s="52"/>
      <c r="AF2348" s="52"/>
      <c r="AG2348" s="52"/>
      <c r="AH2348" s="52"/>
      <c r="AI2348" s="52"/>
      <c r="AJ2348" s="52"/>
      <c r="AK2348" s="52"/>
      <c r="AL2348" s="52"/>
      <c r="AM2348" s="52"/>
      <c r="AN2348" s="52"/>
      <c r="AO2348" s="52"/>
      <c r="AP2348" s="52"/>
      <c r="AQ2348" s="52"/>
      <c r="AR2348" s="52"/>
      <c r="AS2348" s="52"/>
    </row>
    <row r="2349" spans="1:45" ht="25.5" customHeight="1" x14ac:dyDescent="0.2">
      <c r="A2349" s="24" t="str">
        <f t="shared" si="153"/>
        <v>1-19-</v>
      </c>
      <c r="B2349"/>
      <c r="C2349" s="14">
        <v>5</v>
      </c>
      <c r="D2349" s="71" t="str">
        <f>IF(C2349=1,K!$D$1,IF(C2349=2,K!$D$2,IF(C2349=3,K!$D$3,IF(C2349=4,K!$D$4,IF(C2349=5,K!$D$5,IF(C2349=6,K!$D$6,IF(C2349=7,K!$D$7,IF(C2349=8,K!$D$8))))))))</f>
        <v>Muud maap.ehit.projektid</v>
      </c>
      <c r="E2349" s="12" t="s">
        <v>446</v>
      </c>
      <c r="F2349" s="18" t="str">
        <f>LOOKUP(E2349,K!$A$1:$B$19)</f>
        <v>Nõo vald</v>
      </c>
      <c r="G2349" s="16" t="str">
        <f t="shared" si="154"/>
        <v>PP-1604</v>
      </c>
      <c r="H2349" s="12" t="s">
        <v>11</v>
      </c>
      <c r="I2349" s="14">
        <v>1604</v>
      </c>
      <c r="J2349" s="1" t="s">
        <v>1110</v>
      </c>
      <c r="K2349" s="1"/>
      <c r="L2349" s="91" t="str">
        <f t="shared" si="155"/>
        <v>1-19</v>
      </c>
      <c r="M2349"/>
      <c r="N2349"/>
      <c r="P2349" t="s">
        <v>4857</v>
      </c>
      <c r="Q2349"/>
      <c r="R2349"/>
      <c r="S2349"/>
      <c r="T2349"/>
      <c r="U2349"/>
      <c r="V2349"/>
      <c r="W2349"/>
      <c r="X2349"/>
      <c r="Y2349"/>
      <c r="Z2349"/>
      <c r="AA2349"/>
      <c r="AB2349"/>
      <c r="AC2349"/>
      <c r="AD2349"/>
      <c r="AE2349"/>
      <c r="AF2349"/>
      <c r="AG2349"/>
      <c r="AH2349"/>
      <c r="AI2349"/>
      <c r="AJ2349"/>
      <c r="AK2349"/>
      <c r="AL2349"/>
      <c r="AM2349"/>
      <c r="AN2349"/>
      <c r="AO2349"/>
      <c r="AP2349"/>
      <c r="AQ2349"/>
      <c r="AR2349"/>
      <c r="AS2349"/>
    </row>
    <row r="2350" spans="1:45" customFormat="1" ht="14.25" customHeight="1" x14ac:dyDescent="0.2">
      <c r="A2350" s="24" t="str">
        <f t="shared" si="153"/>
        <v>1-19-</v>
      </c>
      <c r="C2350" s="14">
        <v>5</v>
      </c>
      <c r="D2350" s="71" t="str">
        <f>IF(C2350=1,K!$D$1,IF(C2350=2,K!$D$2,IF(C2350=3,K!$D$3,IF(C2350=4,K!$D$4,IF(C2350=5,K!$D$5,IF(C2350=6,K!$D$6,IF(C2350=7,K!$D$7,IF(C2350=8,K!$D$8))))))))</f>
        <v>Muud maap.ehit.projektid</v>
      </c>
      <c r="E2350" s="12" t="s">
        <v>446</v>
      </c>
      <c r="F2350" s="18" t="str">
        <f>LOOKUP(E2350,K!$A$1:$B$19)</f>
        <v>Nõo vald</v>
      </c>
      <c r="G2350" s="16" t="str">
        <f t="shared" si="154"/>
        <v>PP-1605</v>
      </c>
      <c r="H2350" s="12" t="s">
        <v>11</v>
      </c>
      <c r="I2350" s="14">
        <v>1605</v>
      </c>
      <c r="J2350" s="1" t="s">
        <v>1111</v>
      </c>
      <c r="K2350" s="1"/>
      <c r="L2350" s="91" t="str">
        <f t="shared" si="155"/>
        <v>1-19</v>
      </c>
    </row>
    <row r="2351" spans="1:45" customFormat="1" ht="25.5" customHeight="1" x14ac:dyDescent="0.2">
      <c r="A2351" s="24" t="str">
        <f t="shared" si="153"/>
        <v>15-</v>
      </c>
      <c r="C2351" s="14">
        <v>6</v>
      </c>
      <c r="D2351" s="71" t="str">
        <f>IF(C2351=1,K!$D$1,IF(C2351=2,K!$D$2,IF(C2351=3,K!$D$3,IF(C2351=4,K!$D$4,IF(C2351=5,K!$D$5,IF(C2351=6,K!$D$6,IF(C2351=7,K!$D$7,IF(C2351=8,K!$D$8))))))))</f>
        <v>Kultuurtehnikaprojektid</v>
      </c>
      <c r="E2351" s="12" t="s">
        <v>329</v>
      </c>
      <c r="F2351" s="18" t="str">
        <f>LOOKUP(E2351,K!$A$1:$B$19)</f>
        <v>Tartu vald</v>
      </c>
      <c r="G2351" s="16" t="str">
        <f t="shared" si="154"/>
        <v>MV-1637</v>
      </c>
      <c r="H2351" s="12" t="s">
        <v>32</v>
      </c>
      <c r="I2351" s="14">
        <v>1637</v>
      </c>
      <c r="J2351" s="1" t="s">
        <v>1259</v>
      </c>
      <c r="K2351" s="1"/>
      <c r="L2351" s="91" t="str">
        <f t="shared" si="155"/>
        <v>15</v>
      </c>
    </row>
    <row r="2352" spans="1:45" customFormat="1" ht="25.5" customHeight="1" x14ac:dyDescent="0.2">
      <c r="A2352" s="24" t="str">
        <f t="shared" si="153"/>
        <v>09-</v>
      </c>
      <c r="C2352" s="14">
        <v>2</v>
      </c>
      <c r="D2352" s="71" t="str">
        <f>IF(C2352=1,K!$D$1,IF(C2352=2,K!$D$2,IF(C2352=3,K!$D$3,IF(C2352=4,K!$D$4,IF(C2352=5,K!$D$5,IF(C2352=6,K!$D$6,IF(C2352=7,K!$D$7,IF(C2352=8,K!$D$8))))))))</f>
        <v xml:space="preserve">Maaparanduse rek </v>
      </c>
      <c r="E2352" s="12" t="s">
        <v>323</v>
      </c>
      <c r="F2352" s="18" t="str">
        <f>LOOKUP(E2352,K!$A$1:$B$19)</f>
        <v>Nõo vald</v>
      </c>
      <c r="G2352" s="16" t="str">
        <f t="shared" si="154"/>
        <v>KR-60</v>
      </c>
      <c r="H2352" s="12" t="s">
        <v>37</v>
      </c>
      <c r="I2352" s="14">
        <v>60</v>
      </c>
      <c r="J2352" s="1" t="s">
        <v>1081</v>
      </c>
      <c r="K2352" s="1"/>
      <c r="L2352" s="91" t="str">
        <f t="shared" si="155"/>
        <v>09</v>
      </c>
    </row>
    <row r="2353" spans="1:75" customFormat="1" ht="25.5" customHeight="1" x14ac:dyDescent="0.2">
      <c r="A2353" s="24" t="str">
        <f t="shared" si="153"/>
        <v>1-19-</v>
      </c>
      <c r="C2353" s="14">
        <v>5</v>
      </c>
      <c r="D2353" s="71" t="str">
        <f>IF(C2353=1,K!$D$1,IF(C2353=2,K!$D$2,IF(C2353=3,K!$D$3,IF(C2353=4,K!$D$4,IF(C2353=5,K!$D$5,IF(C2353=6,K!$D$6,IF(C2353=7,K!$D$7,IF(C2353=8,K!$D$8))))))))</f>
        <v>Muud maap.ehit.projektid</v>
      </c>
      <c r="E2353" s="12" t="s">
        <v>446</v>
      </c>
      <c r="F2353" s="18" t="str">
        <f>LOOKUP(E2353,K!$A$1:$B$19)</f>
        <v>Nõo vald</v>
      </c>
      <c r="G2353" s="16" t="str">
        <f t="shared" si="154"/>
        <v>PP-1697</v>
      </c>
      <c r="H2353" s="12" t="s">
        <v>11</v>
      </c>
      <c r="I2353" s="14">
        <v>1697</v>
      </c>
      <c r="J2353" s="1" t="s">
        <v>1555</v>
      </c>
      <c r="K2353" s="1"/>
      <c r="L2353" s="91" t="str">
        <f t="shared" si="155"/>
        <v>1-19</v>
      </c>
    </row>
    <row r="2354" spans="1:75" customFormat="1" ht="25.5" customHeight="1" x14ac:dyDescent="0.2">
      <c r="A2354" s="24" t="str">
        <f t="shared" si="153"/>
        <v>06-</v>
      </c>
      <c r="C2354" s="14">
        <v>2</v>
      </c>
      <c r="D2354" s="71" t="str">
        <f>IF(C2354=1,K!$D$1,IF(C2354=2,K!$D$2,IF(C2354=3,K!$D$3,IF(C2354=4,K!$D$4,IF(C2354=5,K!$D$5,IF(C2354=6,K!$D$6,IF(C2354=7,K!$D$7,IF(C2354=8,K!$D$8))))))))</f>
        <v xml:space="preserve">Maaparanduse rek </v>
      </c>
      <c r="E2354" s="12" t="s">
        <v>320</v>
      </c>
      <c r="F2354" s="18" t="str">
        <f>LOOKUP(E2354,K!$A$1:$B$19)</f>
        <v>Luunja vald</v>
      </c>
      <c r="G2354" s="16" t="str">
        <f t="shared" si="154"/>
        <v>KR-4</v>
      </c>
      <c r="H2354" s="12" t="s">
        <v>37</v>
      </c>
      <c r="I2354" s="14">
        <v>4</v>
      </c>
      <c r="J2354" s="1" t="s">
        <v>1082</v>
      </c>
      <c r="K2354" s="1"/>
      <c r="L2354" s="91" t="str">
        <f t="shared" si="155"/>
        <v>06</v>
      </c>
      <c r="P2354" t="s">
        <v>4770</v>
      </c>
    </row>
    <row r="2355" spans="1:75" customFormat="1" ht="12.75" customHeight="1" x14ac:dyDescent="0.2">
      <c r="A2355" s="107" t="str">
        <f t="shared" si="153"/>
        <v>15-</v>
      </c>
      <c r="B2355" s="94"/>
      <c r="C2355" s="108">
        <v>5</v>
      </c>
      <c r="D2355" s="71" t="str">
        <f>IF(C2355=1,K!$D$1,IF(C2355=2,K!$D$2,IF(C2355=3,K!$D$3,IF(C2355=4,K!$D$4,IF(C2355=5,K!$D$5,IF(C2355=6,K!$D$6,IF(C2355=7,K!$D$7,IF(C2355=8,K!$D$8))))))))</f>
        <v>Muud maap.ehit.projektid</v>
      </c>
      <c r="E2355" s="96" t="s">
        <v>329</v>
      </c>
      <c r="F2355" s="97" t="str">
        <f>LOOKUP(E2355,K!$A$1:$B$19)</f>
        <v>Tartu vald</v>
      </c>
      <c r="G2355" s="109" t="str">
        <f t="shared" si="154"/>
        <v>MV-1632</v>
      </c>
      <c r="H2355" s="96" t="s">
        <v>32</v>
      </c>
      <c r="I2355" s="108">
        <v>1632</v>
      </c>
      <c r="J2355" s="99" t="s">
        <v>1262</v>
      </c>
      <c r="K2355" s="99"/>
      <c r="L2355" s="100" t="str">
        <f t="shared" si="155"/>
        <v>15</v>
      </c>
      <c r="M2355" s="94"/>
      <c r="N2355" s="94"/>
      <c r="O2355" s="94"/>
      <c r="P2355" s="94"/>
      <c r="Q2355" s="94"/>
      <c r="R2355" s="94"/>
      <c r="S2355" s="94"/>
      <c r="T2355" s="94"/>
      <c r="U2355" s="94"/>
      <c r="V2355" s="94"/>
      <c r="W2355" s="94"/>
      <c r="X2355" s="94"/>
      <c r="Y2355" s="94"/>
      <c r="Z2355" s="94"/>
      <c r="AA2355" s="94"/>
      <c r="AB2355" s="94"/>
      <c r="AC2355" s="94"/>
      <c r="AD2355" s="94"/>
      <c r="AE2355" s="94"/>
      <c r="AF2355" s="94"/>
      <c r="AG2355" s="94"/>
      <c r="AH2355" s="94"/>
      <c r="AI2355" s="94"/>
      <c r="AJ2355" s="94"/>
      <c r="AK2355" s="94"/>
      <c r="AL2355" s="94"/>
      <c r="AM2355" s="94"/>
      <c r="AN2355" s="94"/>
      <c r="AO2355" s="94"/>
      <c r="AP2355" s="94"/>
      <c r="AQ2355" s="94"/>
      <c r="AR2355" s="94"/>
      <c r="AS2355" s="94"/>
      <c r="AT2355" s="94"/>
      <c r="AU2355" s="94"/>
      <c r="AV2355" s="94"/>
      <c r="AW2355" s="94"/>
      <c r="AX2355" s="94"/>
      <c r="AY2355" s="94"/>
      <c r="AZ2355" s="94"/>
      <c r="BA2355" s="94"/>
      <c r="BB2355" s="94"/>
      <c r="BC2355" s="94"/>
      <c r="BD2355" s="94"/>
      <c r="BE2355" s="94"/>
      <c r="BF2355" s="94"/>
      <c r="BG2355" s="94"/>
      <c r="BH2355" s="94"/>
      <c r="BI2355" s="94"/>
      <c r="BJ2355" s="94"/>
      <c r="BK2355" s="94"/>
      <c r="BL2355" s="94"/>
      <c r="BM2355" s="94"/>
      <c r="BN2355" s="94"/>
      <c r="BO2355" s="94"/>
      <c r="BP2355" s="94"/>
      <c r="BQ2355" s="94"/>
      <c r="BR2355" s="94"/>
      <c r="BS2355" s="94"/>
      <c r="BT2355" s="94"/>
      <c r="BU2355" s="94"/>
      <c r="BV2355" s="94"/>
      <c r="BW2355" s="94"/>
    </row>
    <row r="2356" spans="1:75" customFormat="1" ht="25.5" customHeight="1" x14ac:dyDescent="0.2">
      <c r="A2356" s="107" t="str">
        <f t="shared" si="153"/>
        <v>15-</v>
      </c>
      <c r="B2356" s="94"/>
      <c r="C2356" s="108">
        <v>5</v>
      </c>
      <c r="D2356" s="71" t="str">
        <f>IF(C2356=1,K!$D$1,IF(C2356=2,K!$D$2,IF(C2356=3,K!$D$3,IF(C2356=4,K!$D$4,IF(C2356=5,K!$D$5,IF(C2356=6,K!$D$6,IF(C2356=7,K!$D$7,IF(C2356=8,K!$D$8))))))))</f>
        <v>Muud maap.ehit.projektid</v>
      </c>
      <c r="E2356" s="96" t="s">
        <v>329</v>
      </c>
      <c r="F2356" s="97" t="str">
        <f>LOOKUP(E2356,K!$A$1:$B$19)</f>
        <v>Tartu vald</v>
      </c>
      <c r="G2356" s="109" t="str">
        <f t="shared" si="154"/>
        <v>MV-1869</v>
      </c>
      <c r="H2356" s="96" t="s">
        <v>32</v>
      </c>
      <c r="I2356" s="108">
        <v>1869</v>
      </c>
      <c r="J2356" s="99" t="s">
        <v>1263</v>
      </c>
      <c r="K2356" s="99"/>
      <c r="L2356" s="100" t="str">
        <f t="shared" si="155"/>
        <v>15</v>
      </c>
      <c r="M2356" s="94"/>
      <c r="N2356" s="94"/>
      <c r="O2356" s="94"/>
      <c r="P2356" s="94"/>
      <c r="Q2356" s="94"/>
      <c r="R2356" s="94"/>
      <c r="S2356" s="94"/>
      <c r="T2356" s="94"/>
      <c r="U2356" s="94"/>
      <c r="V2356" s="94"/>
      <c r="W2356" s="94"/>
      <c r="X2356" s="94"/>
      <c r="Y2356" s="94"/>
      <c r="Z2356" s="94"/>
      <c r="AA2356" s="94"/>
      <c r="AB2356" s="94"/>
      <c r="AC2356" s="94"/>
      <c r="AD2356" s="94"/>
      <c r="AE2356" s="94"/>
      <c r="AF2356" s="94"/>
      <c r="AG2356" s="94"/>
      <c r="AH2356" s="94"/>
      <c r="AI2356" s="94"/>
      <c r="AJ2356" s="94"/>
      <c r="AK2356" s="94"/>
      <c r="AL2356" s="94"/>
      <c r="AM2356" s="94"/>
      <c r="AN2356" s="94"/>
      <c r="AO2356" s="94"/>
      <c r="AP2356" s="94"/>
      <c r="AQ2356" s="94"/>
      <c r="AR2356" s="94"/>
      <c r="AS2356" s="94"/>
      <c r="AT2356" s="94"/>
      <c r="AU2356" s="94"/>
      <c r="AV2356" s="94"/>
      <c r="AW2356" s="94"/>
      <c r="AX2356" s="94"/>
      <c r="AY2356" s="94"/>
      <c r="AZ2356" s="94"/>
      <c r="BA2356" s="94"/>
      <c r="BB2356" s="94"/>
      <c r="BC2356" s="94"/>
      <c r="BD2356" s="94"/>
      <c r="BE2356" s="94"/>
      <c r="BF2356" s="94"/>
      <c r="BG2356" s="94"/>
      <c r="BH2356" s="94"/>
      <c r="BI2356" s="94"/>
      <c r="BJ2356" s="94"/>
      <c r="BK2356" s="94"/>
      <c r="BL2356" s="94"/>
      <c r="BM2356" s="94"/>
      <c r="BN2356" s="94"/>
      <c r="BO2356" s="94"/>
      <c r="BP2356" s="94"/>
      <c r="BQ2356" s="94"/>
      <c r="BR2356" s="94"/>
      <c r="BS2356" s="94"/>
      <c r="BT2356" s="94"/>
      <c r="BU2356" s="94"/>
      <c r="BV2356" s="94"/>
      <c r="BW2356" s="94"/>
    </row>
    <row r="2357" spans="1:75" x14ac:dyDescent="0.2">
      <c r="A2357" s="107" t="str">
        <f t="shared" si="153"/>
        <v>09-</v>
      </c>
      <c r="B2357" s="94"/>
      <c r="C2357" s="108">
        <v>2</v>
      </c>
      <c r="D2357" s="71" t="str">
        <f>IF(C2357=1,K!$D$1,IF(C2357=2,K!$D$2,IF(C2357=3,K!$D$3,IF(C2357=4,K!$D$4,IF(C2357=5,K!$D$5,IF(C2357=6,K!$D$6,IF(C2357=7,K!$D$7,IF(C2357=8,K!$D$8))))))))</f>
        <v xml:space="preserve">Maaparanduse rek </v>
      </c>
      <c r="E2357" s="96" t="s">
        <v>323</v>
      </c>
      <c r="F2357" s="97" t="str">
        <f>LOOKUP(E2357,K!$A$1:$B$19)</f>
        <v>Nõo vald</v>
      </c>
      <c r="G2357" s="109" t="str">
        <f t="shared" si="154"/>
        <v>KR-43</v>
      </c>
      <c r="H2357" s="96" t="s">
        <v>37</v>
      </c>
      <c r="I2357" s="108">
        <v>43</v>
      </c>
      <c r="J2357" s="99" t="s">
        <v>1085</v>
      </c>
      <c r="K2357" s="99"/>
      <c r="L2357" s="100" t="str">
        <f t="shared" si="155"/>
        <v>09</v>
      </c>
      <c r="M2357" s="94"/>
      <c r="N2357" s="94"/>
      <c r="O2357" s="94"/>
      <c r="P2357" s="94">
        <v>76262</v>
      </c>
      <c r="Q2357" s="94"/>
      <c r="R2357" s="94"/>
      <c r="S2357" s="94"/>
      <c r="T2357" s="94"/>
      <c r="U2357" s="94"/>
      <c r="V2357" s="94"/>
      <c r="W2357" s="94"/>
      <c r="X2357" s="94"/>
      <c r="Y2357" s="94"/>
      <c r="Z2357" s="94"/>
      <c r="AA2357" s="94"/>
      <c r="AB2357" s="94"/>
      <c r="AC2357" s="94"/>
      <c r="AD2357" s="94"/>
      <c r="AE2357" s="94"/>
      <c r="AF2357" s="94"/>
      <c r="AG2357" s="94"/>
      <c r="AH2357" s="94"/>
      <c r="AI2357" s="94"/>
      <c r="AJ2357" s="94"/>
      <c r="AK2357" s="94"/>
      <c r="AL2357" s="94"/>
      <c r="AM2357" s="94"/>
      <c r="AN2357" s="94"/>
      <c r="AO2357" s="94"/>
      <c r="AP2357" s="94"/>
      <c r="AQ2357" s="94"/>
      <c r="AR2357" s="94"/>
      <c r="AS2357" s="94"/>
      <c r="AT2357" s="101"/>
      <c r="AU2357" s="101"/>
      <c r="AV2357" s="101"/>
      <c r="AW2357" s="101"/>
      <c r="AX2357" s="101"/>
      <c r="AY2357" s="101"/>
      <c r="AZ2357" s="101"/>
      <c r="BA2357" s="101"/>
      <c r="BB2357" s="101"/>
      <c r="BC2357" s="101"/>
      <c r="BD2357" s="101"/>
      <c r="BE2357" s="101"/>
      <c r="BF2357" s="101"/>
      <c r="BG2357" s="101"/>
      <c r="BH2357" s="101"/>
      <c r="BI2357" s="101"/>
      <c r="BJ2357" s="101"/>
      <c r="BK2357" s="101"/>
      <c r="BL2357" s="101"/>
      <c r="BM2357" s="101"/>
      <c r="BN2357" s="101"/>
      <c r="BO2357" s="101"/>
      <c r="BP2357" s="101"/>
      <c r="BQ2357" s="101"/>
      <c r="BR2357" s="101"/>
      <c r="BS2357" s="101"/>
      <c r="BT2357" s="101"/>
      <c r="BU2357" s="101"/>
      <c r="BV2357" s="101"/>
      <c r="BW2357" s="101"/>
    </row>
    <row r="2358" spans="1:75" x14ac:dyDescent="0.2">
      <c r="A2358" s="107" t="str">
        <f t="shared" si="153"/>
        <v>09-</v>
      </c>
      <c r="B2358" s="94"/>
      <c r="C2358" s="108">
        <v>2</v>
      </c>
      <c r="D2358" s="71" t="str">
        <f>IF(C2358=1,K!$D$1,IF(C2358=2,K!$D$2,IF(C2358=3,K!$D$3,IF(C2358=4,K!$D$4,IF(C2358=5,K!$D$5,IF(C2358=6,K!$D$6,IF(C2358=7,K!$D$7,IF(C2358=8,K!$D$8))))))))</f>
        <v xml:space="preserve">Maaparanduse rek </v>
      </c>
      <c r="E2358" s="96" t="s">
        <v>323</v>
      </c>
      <c r="F2358" s="97" t="str">
        <f>LOOKUP(E2358,K!$A$1:$B$19)</f>
        <v>Nõo vald</v>
      </c>
      <c r="G2358" s="109" t="str">
        <f t="shared" si="154"/>
        <v>KR-84</v>
      </c>
      <c r="H2358" s="96" t="s">
        <v>37</v>
      </c>
      <c r="I2358" s="108">
        <v>84</v>
      </c>
      <c r="J2358" s="99" t="s">
        <v>1086</v>
      </c>
      <c r="K2358" s="99"/>
      <c r="L2358" s="100" t="str">
        <f t="shared" si="155"/>
        <v>09</v>
      </c>
      <c r="M2358" s="94"/>
      <c r="N2358" s="94"/>
      <c r="O2358" s="94"/>
      <c r="P2358" s="94">
        <v>76262</v>
      </c>
      <c r="Q2358" s="94"/>
      <c r="R2358" s="94"/>
      <c r="S2358" s="94"/>
      <c r="T2358" s="94"/>
      <c r="U2358" s="94"/>
      <c r="V2358" s="94"/>
      <c r="W2358" s="94"/>
      <c r="X2358" s="94"/>
      <c r="Y2358" s="94"/>
      <c r="Z2358" s="94"/>
      <c r="AA2358" s="94"/>
      <c r="AB2358" s="94"/>
      <c r="AC2358" s="94"/>
      <c r="AD2358" s="94"/>
      <c r="AE2358" s="94"/>
      <c r="AF2358" s="94"/>
      <c r="AG2358" s="94"/>
      <c r="AH2358" s="94"/>
      <c r="AI2358" s="94"/>
      <c r="AJ2358" s="94"/>
      <c r="AK2358" s="94"/>
      <c r="AL2358" s="94"/>
      <c r="AM2358" s="94"/>
      <c r="AN2358" s="94"/>
      <c r="AO2358" s="94"/>
      <c r="AP2358" s="94"/>
      <c r="AQ2358" s="94"/>
      <c r="AR2358" s="94"/>
      <c r="AS2358" s="94"/>
      <c r="AT2358" s="101"/>
      <c r="AU2358" s="101"/>
      <c r="AV2358" s="101"/>
      <c r="AW2358" s="101"/>
      <c r="AX2358" s="101"/>
      <c r="AY2358" s="101"/>
      <c r="AZ2358" s="101"/>
      <c r="BA2358" s="101"/>
      <c r="BB2358" s="101"/>
      <c r="BC2358" s="101"/>
      <c r="BD2358" s="101"/>
      <c r="BE2358" s="101"/>
      <c r="BF2358" s="101"/>
      <c r="BG2358" s="101"/>
      <c r="BH2358" s="101"/>
      <c r="BI2358" s="101"/>
      <c r="BJ2358" s="101"/>
      <c r="BK2358" s="101"/>
      <c r="BL2358" s="101"/>
      <c r="BM2358" s="101"/>
      <c r="BN2358" s="101"/>
      <c r="BO2358" s="101"/>
      <c r="BP2358" s="101"/>
      <c r="BQ2358" s="101"/>
      <c r="BR2358" s="101"/>
      <c r="BS2358" s="101"/>
      <c r="BT2358" s="101"/>
      <c r="BU2358" s="101"/>
      <c r="BV2358" s="101"/>
      <c r="BW2358" s="101"/>
    </row>
    <row r="2359" spans="1:75" ht="25.5" x14ac:dyDescent="0.2">
      <c r="A2359" s="107" t="str">
        <f t="shared" si="153"/>
        <v>1-19-</v>
      </c>
      <c r="B2359" s="94"/>
      <c r="C2359" s="108">
        <v>5</v>
      </c>
      <c r="D2359" s="71" t="str">
        <f>IF(C2359=1,K!$D$1,IF(C2359=2,K!$D$2,IF(C2359=3,K!$D$3,IF(C2359=4,K!$D$4,IF(C2359=5,K!$D$5,IF(C2359=6,K!$D$6,IF(C2359=7,K!$D$7,IF(C2359=8,K!$D$8))))))))</f>
        <v>Muud maap.ehit.projektid</v>
      </c>
      <c r="E2359" s="96" t="s">
        <v>446</v>
      </c>
      <c r="F2359" s="97" t="str">
        <f>LOOKUP(E2359,K!$A$1:$B$19)</f>
        <v>Nõo vald</v>
      </c>
      <c r="G2359" s="109" t="str">
        <f t="shared" si="154"/>
        <v>PP-1652</v>
      </c>
      <c r="H2359" s="96" t="s">
        <v>11</v>
      </c>
      <c r="I2359" s="108">
        <v>1652</v>
      </c>
      <c r="J2359" s="99" t="s">
        <v>70</v>
      </c>
      <c r="K2359" s="99"/>
      <c r="L2359" s="100" t="str">
        <f t="shared" si="155"/>
        <v>1-19</v>
      </c>
      <c r="M2359" s="94"/>
      <c r="N2359" s="94"/>
      <c r="O2359" s="94"/>
      <c r="P2359" s="94">
        <v>1232831</v>
      </c>
      <c r="Q2359" s="94"/>
      <c r="R2359" s="94"/>
      <c r="S2359" s="94"/>
      <c r="T2359" s="94"/>
      <c r="U2359" s="94"/>
      <c r="V2359" s="94"/>
      <c r="W2359" s="94"/>
      <c r="X2359" s="94"/>
      <c r="Y2359" s="94"/>
      <c r="Z2359" s="94"/>
      <c r="AA2359" s="94"/>
      <c r="AB2359" s="94"/>
      <c r="AC2359" s="94"/>
      <c r="AD2359" s="94"/>
      <c r="AE2359" s="94"/>
      <c r="AF2359" s="94"/>
      <c r="AG2359" s="94"/>
      <c r="AH2359" s="94"/>
      <c r="AI2359" s="94"/>
      <c r="AJ2359" s="94"/>
      <c r="AK2359" s="94"/>
      <c r="AL2359" s="94"/>
      <c r="AM2359" s="94"/>
      <c r="AN2359" s="94"/>
      <c r="AO2359" s="94"/>
      <c r="AP2359" s="94"/>
      <c r="AQ2359" s="94"/>
      <c r="AR2359" s="94"/>
      <c r="AS2359" s="94"/>
      <c r="AT2359" s="101"/>
      <c r="AU2359" s="101"/>
      <c r="AV2359" s="101"/>
      <c r="AW2359" s="101"/>
      <c r="AX2359" s="101"/>
      <c r="AY2359" s="101"/>
      <c r="AZ2359" s="101"/>
      <c r="BA2359" s="101"/>
      <c r="BB2359" s="101"/>
      <c r="BC2359" s="101"/>
      <c r="BD2359" s="101"/>
      <c r="BE2359" s="101"/>
      <c r="BF2359" s="101"/>
      <c r="BG2359" s="101"/>
      <c r="BH2359" s="101"/>
      <c r="BI2359" s="101"/>
      <c r="BJ2359" s="101"/>
      <c r="BK2359" s="101"/>
      <c r="BL2359" s="101"/>
      <c r="BM2359" s="101"/>
      <c r="BN2359" s="101"/>
      <c r="BO2359" s="101"/>
      <c r="BP2359" s="101"/>
      <c r="BQ2359" s="101"/>
      <c r="BR2359" s="101"/>
      <c r="BS2359" s="101"/>
      <c r="BT2359" s="101"/>
      <c r="BU2359" s="101"/>
      <c r="BV2359" s="101"/>
      <c r="BW2359" s="101"/>
    </row>
    <row r="2360" spans="1:75" x14ac:dyDescent="0.2">
      <c r="A2360" s="107" t="str">
        <f t="shared" si="153"/>
        <v>13-</v>
      </c>
      <c r="B2360" s="94"/>
      <c r="C2360" s="108">
        <v>2</v>
      </c>
      <c r="D2360" s="71" t="str">
        <f>IF(C2360=1,K!$D$1,IF(C2360=2,K!$D$2,IF(C2360=3,K!$D$3,IF(C2360=4,K!$D$4,IF(C2360=5,K!$D$5,IF(C2360=6,K!$D$6,IF(C2360=7,K!$D$7,IF(C2360=8,K!$D$8))))))))</f>
        <v xml:space="preserve">Maaparanduse rek </v>
      </c>
      <c r="E2360" s="96" t="s">
        <v>327</v>
      </c>
      <c r="F2360" s="97" t="str">
        <f>LOOKUP(E2360,K!$A$1:$B$19)</f>
        <v>Rannu vald</v>
      </c>
      <c r="G2360" s="109" t="str">
        <f t="shared" si="154"/>
        <v>KR-21</v>
      </c>
      <c r="H2360" s="96" t="s">
        <v>37</v>
      </c>
      <c r="I2360" s="108">
        <v>21</v>
      </c>
      <c r="J2360" s="99" t="s">
        <v>1089</v>
      </c>
      <c r="K2360" s="99"/>
      <c r="L2360" s="100" t="str">
        <f t="shared" si="155"/>
        <v>13</v>
      </c>
      <c r="M2360" s="94"/>
      <c r="N2360" s="94"/>
      <c r="O2360" s="94"/>
      <c r="P2360" s="94"/>
      <c r="Q2360" s="94"/>
      <c r="R2360" s="94"/>
      <c r="S2360" s="94"/>
      <c r="T2360" s="94"/>
      <c r="U2360" s="94"/>
      <c r="V2360" s="94"/>
      <c r="W2360" s="94"/>
      <c r="X2360" s="94"/>
      <c r="Y2360" s="94"/>
      <c r="Z2360" s="94"/>
      <c r="AA2360" s="94"/>
      <c r="AB2360" s="94"/>
      <c r="AC2360" s="94"/>
      <c r="AD2360" s="94"/>
      <c r="AE2360" s="94"/>
      <c r="AF2360" s="94"/>
      <c r="AG2360" s="94"/>
      <c r="AH2360" s="94"/>
      <c r="AI2360" s="94"/>
      <c r="AJ2360" s="94"/>
      <c r="AK2360" s="94"/>
      <c r="AL2360" s="94"/>
      <c r="AM2360" s="94"/>
      <c r="AN2360" s="94"/>
      <c r="AO2360" s="94"/>
      <c r="AP2360" s="94"/>
      <c r="AQ2360" s="94"/>
      <c r="AR2360" s="94"/>
      <c r="AS2360" s="94"/>
      <c r="AT2360" s="101"/>
      <c r="AU2360" s="101"/>
      <c r="AV2360" s="101"/>
      <c r="AW2360" s="101"/>
      <c r="AX2360" s="101"/>
      <c r="AY2360" s="101"/>
      <c r="AZ2360" s="101"/>
      <c r="BA2360" s="101"/>
      <c r="BB2360" s="101"/>
      <c r="BC2360" s="101"/>
      <c r="BD2360" s="101"/>
      <c r="BE2360" s="101"/>
      <c r="BF2360" s="101"/>
      <c r="BG2360" s="101"/>
      <c r="BH2360" s="101"/>
      <c r="BI2360" s="101"/>
      <c r="BJ2360" s="101"/>
      <c r="BK2360" s="101"/>
      <c r="BL2360" s="101"/>
      <c r="BM2360" s="101"/>
      <c r="BN2360" s="101"/>
      <c r="BO2360" s="101"/>
      <c r="BP2360" s="101"/>
      <c r="BQ2360" s="101"/>
      <c r="BR2360" s="101"/>
      <c r="BS2360" s="101"/>
      <c r="BT2360" s="101"/>
      <c r="BU2360" s="101"/>
      <c r="BV2360" s="101"/>
      <c r="BW2360" s="101"/>
    </row>
    <row r="2361" spans="1:75" x14ac:dyDescent="0.2">
      <c r="A2361" s="107" t="str">
        <f t="shared" si="153"/>
        <v>13-</v>
      </c>
      <c r="B2361" s="94"/>
      <c r="C2361" s="108">
        <v>2</v>
      </c>
      <c r="D2361" s="71" t="str">
        <f>IF(C2361=1,K!$D$1,IF(C2361=2,K!$D$2,IF(C2361=3,K!$D$3,IF(C2361=4,K!$D$4,IF(C2361=5,K!$D$5,IF(C2361=6,K!$D$6,IF(C2361=7,K!$D$7,IF(C2361=8,K!$D$8))))))))</f>
        <v xml:space="preserve">Maaparanduse rek </v>
      </c>
      <c r="E2361" s="96" t="s">
        <v>327</v>
      </c>
      <c r="F2361" s="97" t="str">
        <f>LOOKUP(E2361,K!$A$1:$B$19)</f>
        <v>Rannu vald</v>
      </c>
      <c r="G2361" s="109" t="str">
        <f t="shared" si="154"/>
        <v>KR-22</v>
      </c>
      <c r="H2361" s="96" t="s">
        <v>37</v>
      </c>
      <c r="I2361" s="108">
        <v>22</v>
      </c>
      <c r="J2361" s="99" t="s">
        <v>1225</v>
      </c>
      <c r="K2361" s="99"/>
      <c r="L2361" s="100" t="str">
        <f t="shared" si="155"/>
        <v>13</v>
      </c>
      <c r="M2361" s="94"/>
      <c r="N2361" s="94"/>
      <c r="O2361" s="94"/>
      <c r="P2361" s="94" t="s">
        <v>4974</v>
      </c>
      <c r="Q2361" s="94"/>
      <c r="R2361" s="94"/>
      <c r="S2361" s="94"/>
      <c r="T2361" s="94"/>
      <c r="U2361" s="94"/>
      <c r="V2361" s="94"/>
      <c r="W2361" s="94"/>
      <c r="X2361" s="94"/>
      <c r="Y2361" s="94"/>
      <c r="Z2361" s="94"/>
      <c r="AA2361" s="94"/>
      <c r="AB2361" s="94"/>
      <c r="AC2361" s="94"/>
      <c r="AD2361" s="94"/>
      <c r="AE2361" s="94"/>
      <c r="AF2361" s="94"/>
      <c r="AG2361" s="94"/>
      <c r="AH2361" s="94"/>
      <c r="AI2361" s="94"/>
      <c r="AJ2361" s="94"/>
      <c r="AK2361" s="94"/>
      <c r="AL2361" s="94"/>
      <c r="AM2361" s="94"/>
      <c r="AN2361" s="94"/>
      <c r="AO2361" s="94"/>
      <c r="AP2361" s="94"/>
      <c r="AQ2361" s="94"/>
      <c r="AR2361" s="94"/>
      <c r="AS2361" s="94"/>
      <c r="AT2361" s="101"/>
      <c r="AU2361" s="101"/>
      <c r="AV2361" s="101"/>
      <c r="AW2361" s="101"/>
      <c r="AX2361" s="101"/>
      <c r="AY2361" s="101"/>
      <c r="AZ2361" s="101"/>
      <c r="BA2361" s="101"/>
      <c r="BB2361" s="101"/>
      <c r="BC2361" s="101"/>
      <c r="BD2361" s="101"/>
      <c r="BE2361" s="101"/>
      <c r="BF2361" s="101"/>
      <c r="BG2361" s="101"/>
      <c r="BH2361" s="101"/>
      <c r="BI2361" s="101"/>
      <c r="BJ2361" s="101"/>
      <c r="BK2361" s="101"/>
      <c r="BL2361" s="101"/>
      <c r="BM2361" s="101"/>
      <c r="BN2361" s="101"/>
      <c r="BO2361" s="101"/>
      <c r="BP2361" s="101"/>
      <c r="BQ2361" s="101"/>
      <c r="BR2361" s="101"/>
      <c r="BS2361" s="101"/>
      <c r="BT2361" s="101"/>
      <c r="BU2361" s="101"/>
      <c r="BV2361" s="101"/>
      <c r="BW2361" s="101"/>
    </row>
    <row r="2362" spans="1:75" x14ac:dyDescent="0.2">
      <c r="A2362" s="107" t="str">
        <f t="shared" si="153"/>
        <v>13-</v>
      </c>
      <c r="B2362" s="94"/>
      <c r="C2362" s="108">
        <v>2</v>
      </c>
      <c r="D2362" s="71" t="str">
        <f>IF(C2362=1,K!$D$1,IF(C2362=2,K!$D$2,IF(C2362=3,K!$D$3,IF(C2362=4,K!$D$4,IF(C2362=5,K!$D$5,IF(C2362=6,K!$D$6,IF(C2362=7,K!$D$7,IF(C2362=8,K!$D$8))))))))</f>
        <v xml:space="preserve">Maaparanduse rek </v>
      </c>
      <c r="E2362" s="96" t="s">
        <v>327</v>
      </c>
      <c r="F2362" s="97" t="str">
        <f>LOOKUP(E2362,K!$A$1:$B$19)</f>
        <v>Rannu vald</v>
      </c>
      <c r="G2362" s="109" t="str">
        <f t="shared" si="154"/>
        <v>KR-48</v>
      </c>
      <c r="H2362" s="96" t="s">
        <v>37</v>
      </c>
      <c r="I2362" s="108">
        <v>48</v>
      </c>
      <c r="J2362" s="99" t="s">
        <v>1226</v>
      </c>
      <c r="K2362" s="99"/>
      <c r="L2362" s="100" t="str">
        <f t="shared" si="155"/>
        <v>13</v>
      </c>
      <c r="M2362" s="94"/>
      <c r="N2362" s="94"/>
      <c r="O2362" s="94"/>
      <c r="P2362" s="94">
        <v>1232831</v>
      </c>
      <c r="Q2362" s="94"/>
      <c r="R2362" s="94"/>
      <c r="S2362" s="94"/>
      <c r="T2362" s="94"/>
      <c r="U2362" s="94"/>
      <c r="V2362" s="94"/>
      <c r="W2362" s="94"/>
      <c r="X2362" s="94"/>
      <c r="Y2362" s="94"/>
      <c r="Z2362" s="94"/>
      <c r="AA2362" s="94"/>
      <c r="AB2362" s="94"/>
      <c r="AC2362" s="94"/>
      <c r="AD2362" s="94"/>
      <c r="AE2362" s="94"/>
      <c r="AF2362" s="94"/>
      <c r="AG2362" s="94"/>
      <c r="AH2362" s="94"/>
      <c r="AI2362" s="94"/>
      <c r="AJ2362" s="94"/>
      <c r="AK2362" s="94"/>
      <c r="AL2362" s="94"/>
      <c r="AM2362" s="94"/>
      <c r="AN2362" s="94"/>
      <c r="AO2362" s="94"/>
      <c r="AP2362" s="94"/>
      <c r="AQ2362" s="94"/>
      <c r="AR2362" s="94"/>
      <c r="AS2362" s="94"/>
      <c r="AT2362" s="101"/>
      <c r="AU2362" s="101"/>
      <c r="AV2362" s="101"/>
      <c r="AW2362" s="101"/>
      <c r="AX2362" s="101"/>
      <c r="AY2362" s="101"/>
      <c r="AZ2362" s="101"/>
      <c r="BA2362" s="101"/>
      <c r="BB2362" s="101"/>
      <c r="BC2362" s="101"/>
      <c r="BD2362" s="101"/>
      <c r="BE2362" s="101"/>
      <c r="BF2362" s="101"/>
      <c r="BG2362" s="101"/>
      <c r="BH2362" s="101"/>
      <c r="BI2362" s="101"/>
      <c r="BJ2362" s="101"/>
      <c r="BK2362" s="101"/>
      <c r="BL2362" s="101"/>
      <c r="BM2362" s="101"/>
      <c r="BN2362" s="101"/>
      <c r="BO2362" s="101"/>
      <c r="BP2362" s="101"/>
      <c r="BQ2362" s="101"/>
      <c r="BR2362" s="101"/>
      <c r="BS2362" s="101"/>
      <c r="BT2362" s="101"/>
      <c r="BU2362" s="101"/>
      <c r="BV2362" s="101"/>
      <c r="BW2362" s="101"/>
    </row>
    <row r="2363" spans="1:75" x14ac:dyDescent="0.2">
      <c r="A2363" s="107" t="str">
        <f t="shared" si="153"/>
        <v>14-</v>
      </c>
      <c r="B2363" s="94"/>
      <c r="C2363" s="108">
        <v>2</v>
      </c>
      <c r="D2363" s="71" t="str">
        <f>IF(C2363=1,K!$D$1,IF(C2363=2,K!$D$2,IF(C2363=3,K!$D$3,IF(C2363=4,K!$D$4,IF(C2363=5,K!$D$5,IF(C2363=6,K!$D$6,IF(C2363=7,K!$D$7,IF(C2363=8,K!$D$8))))))))</f>
        <v xml:space="preserve">Maaparanduse rek </v>
      </c>
      <c r="E2363" s="96" t="s">
        <v>328</v>
      </c>
      <c r="F2363" s="97" t="str">
        <f>LOOKUP(E2363,K!$A$1:$B$19)</f>
        <v>Rõngu vald</v>
      </c>
      <c r="G2363" s="109" t="str">
        <f t="shared" si="154"/>
        <v>MV-751</v>
      </c>
      <c r="H2363" s="96" t="s">
        <v>32</v>
      </c>
      <c r="I2363" s="108">
        <v>751</v>
      </c>
      <c r="J2363" s="99" t="s">
        <v>1227</v>
      </c>
      <c r="K2363" s="99"/>
      <c r="L2363" s="100" t="str">
        <f t="shared" si="155"/>
        <v>14</v>
      </c>
      <c r="M2363" s="94"/>
      <c r="N2363" s="94"/>
      <c r="O2363" s="94"/>
      <c r="P2363" s="94"/>
      <c r="Q2363" s="94">
        <v>8</v>
      </c>
      <c r="R2363" s="94"/>
      <c r="S2363" s="94"/>
      <c r="T2363" s="94"/>
      <c r="U2363" s="94"/>
      <c r="V2363" s="94"/>
      <c r="W2363" s="94"/>
      <c r="X2363" s="94"/>
      <c r="Y2363" s="94"/>
      <c r="Z2363" s="94"/>
      <c r="AA2363" s="94"/>
      <c r="AB2363" s="94"/>
      <c r="AC2363" s="94"/>
      <c r="AD2363" s="94"/>
      <c r="AE2363" s="94"/>
      <c r="AF2363" s="94"/>
      <c r="AG2363" s="94"/>
      <c r="AH2363" s="94"/>
      <c r="AI2363" s="94"/>
      <c r="AJ2363" s="94"/>
      <c r="AK2363" s="94"/>
      <c r="AL2363" s="94"/>
      <c r="AM2363" s="94"/>
      <c r="AN2363" s="94"/>
      <c r="AO2363" s="94"/>
      <c r="AP2363" s="94"/>
      <c r="AQ2363" s="94"/>
      <c r="AR2363" s="94"/>
      <c r="AS2363" s="94"/>
      <c r="AT2363" s="101"/>
      <c r="AU2363" s="101"/>
      <c r="AV2363" s="101"/>
      <c r="AW2363" s="101"/>
      <c r="AX2363" s="101"/>
      <c r="AY2363" s="101"/>
      <c r="AZ2363" s="101"/>
      <c r="BA2363" s="101"/>
      <c r="BB2363" s="101"/>
      <c r="BC2363" s="101"/>
      <c r="BD2363" s="101"/>
      <c r="BE2363" s="101"/>
      <c r="BF2363" s="101"/>
      <c r="BG2363" s="101"/>
      <c r="BH2363" s="101"/>
      <c r="BI2363" s="101"/>
      <c r="BJ2363" s="101"/>
      <c r="BK2363" s="101"/>
      <c r="BL2363" s="101"/>
      <c r="BM2363" s="101"/>
      <c r="BN2363" s="101"/>
      <c r="BO2363" s="101"/>
      <c r="BP2363" s="101"/>
      <c r="BQ2363" s="101"/>
      <c r="BR2363" s="101"/>
      <c r="BS2363" s="101"/>
      <c r="BT2363" s="101"/>
      <c r="BU2363" s="101"/>
      <c r="BV2363" s="101"/>
      <c r="BW2363" s="101"/>
    </row>
    <row r="2364" spans="1:75" x14ac:dyDescent="0.2">
      <c r="A2364" s="107" t="str">
        <f t="shared" si="153"/>
        <v>15-</v>
      </c>
      <c r="B2364" s="94"/>
      <c r="C2364" s="108">
        <v>5</v>
      </c>
      <c r="D2364" s="71" t="str">
        <f>IF(C2364=1,K!$D$1,IF(C2364=2,K!$D$2,IF(C2364=3,K!$D$3,IF(C2364=4,K!$D$4,IF(C2364=5,K!$D$5,IF(C2364=6,K!$D$6,IF(C2364=7,K!$D$7,IF(C2364=8,K!$D$8))))))))</f>
        <v>Muud maap.ehit.projektid</v>
      </c>
      <c r="E2364" s="96" t="s">
        <v>329</v>
      </c>
      <c r="F2364" s="97" t="str">
        <f>LOOKUP(E2364,K!$A$1:$B$19)</f>
        <v>Tartu vald</v>
      </c>
      <c r="G2364" s="109" t="str">
        <f t="shared" si="154"/>
        <v>MB-1817</v>
      </c>
      <c r="H2364" s="96" t="s">
        <v>36</v>
      </c>
      <c r="I2364" s="108">
        <v>1817</v>
      </c>
      <c r="J2364" s="99" t="s">
        <v>1264</v>
      </c>
      <c r="K2364" s="99"/>
      <c r="L2364" s="100" t="str">
        <f t="shared" si="155"/>
        <v>15</v>
      </c>
      <c r="M2364" s="94"/>
      <c r="N2364" s="94"/>
      <c r="O2364" s="94"/>
      <c r="P2364" s="94"/>
      <c r="Q2364" s="94"/>
      <c r="R2364" s="94"/>
      <c r="S2364" s="94"/>
      <c r="T2364" s="94"/>
      <c r="U2364" s="94"/>
      <c r="V2364" s="94"/>
      <c r="W2364" s="94"/>
      <c r="X2364" s="94"/>
      <c r="Y2364" s="94"/>
      <c r="Z2364" s="94"/>
      <c r="AA2364" s="94"/>
      <c r="AB2364" s="94"/>
      <c r="AC2364" s="94"/>
      <c r="AD2364" s="94"/>
      <c r="AE2364" s="94"/>
      <c r="AF2364" s="94"/>
      <c r="AG2364" s="94"/>
      <c r="AH2364" s="94"/>
      <c r="AI2364" s="94"/>
      <c r="AJ2364" s="94"/>
      <c r="AK2364" s="94"/>
      <c r="AL2364" s="94"/>
      <c r="AM2364" s="94"/>
      <c r="AN2364" s="94"/>
      <c r="AO2364" s="94"/>
      <c r="AP2364" s="94"/>
      <c r="AQ2364" s="94"/>
      <c r="AR2364" s="94"/>
      <c r="AS2364" s="94"/>
      <c r="AT2364" s="101"/>
      <c r="AU2364" s="101"/>
      <c r="AV2364" s="101"/>
      <c r="AW2364" s="101"/>
      <c r="AX2364" s="101"/>
      <c r="AY2364" s="101"/>
      <c r="AZ2364" s="101"/>
      <c r="BA2364" s="101"/>
      <c r="BB2364" s="101"/>
      <c r="BC2364" s="101"/>
      <c r="BD2364" s="101"/>
      <c r="BE2364" s="101"/>
      <c r="BF2364" s="101"/>
      <c r="BG2364" s="101"/>
      <c r="BH2364" s="101"/>
      <c r="BI2364" s="101"/>
      <c r="BJ2364" s="101"/>
      <c r="BK2364" s="101"/>
      <c r="BL2364" s="101"/>
      <c r="BM2364" s="101"/>
      <c r="BN2364" s="101"/>
      <c r="BO2364" s="101"/>
      <c r="BP2364" s="101"/>
      <c r="BQ2364" s="101"/>
      <c r="BR2364" s="101"/>
      <c r="BS2364" s="101"/>
      <c r="BT2364" s="101"/>
      <c r="BU2364" s="101"/>
      <c r="BV2364" s="101"/>
      <c r="BW2364" s="101"/>
    </row>
    <row r="2365" spans="1:75" x14ac:dyDescent="0.2">
      <c r="A2365" s="107" t="str">
        <f t="shared" si="153"/>
        <v>02-</v>
      </c>
      <c r="B2365" s="94"/>
      <c r="C2365" s="108">
        <v>2</v>
      </c>
      <c r="D2365" s="71" t="str">
        <f>IF(C2365=1,K!$D$1,IF(C2365=2,K!$D$2,IF(C2365=3,K!$D$3,IF(C2365=4,K!$D$4,IF(C2365=5,K!$D$5,IF(C2365=6,K!$D$6,IF(C2365=7,K!$D$7,IF(C2365=8,K!$D$8))))))))</f>
        <v xml:space="preserve">Maaparanduse rek </v>
      </c>
      <c r="E2365" s="96" t="s">
        <v>294</v>
      </c>
      <c r="F2365" s="97" t="str">
        <f>LOOKUP(E2365,K!$A$1:$B$19)</f>
        <v>Haaslava vald</v>
      </c>
      <c r="G2365" s="109" t="str">
        <f t="shared" si="154"/>
        <v>KR-10</v>
      </c>
      <c r="H2365" s="96" t="s">
        <v>37</v>
      </c>
      <c r="I2365" s="108">
        <v>10</v>
      </c>
      <c r="J2365" s="99" t="s">
        <v>1231</v>
      </c>
      <c r="K2365" s="99"/>
      <c r="L2365" s="100" t="str">
        <f t="shared" si="155"/>
        <v>02</v>
      </c>
      <c r="M2365" s="94"/>
      <c r="N2365" s="94"/>
      <c r="O2365" s="94"/>
      <c r="P2365" s="112" t="s">
        <v>5016</v>
      </c>
      <c r="Q2365" s="94"/>
      <c r="R2365" s="94"/>
      <c r="S2365" s="94"/>
      <c r="T2365" s="94"/>
      <c r="U2365" s="94"/>
      <c r="V2365" s="94"/>
      <c r="W2365" s="94"/>
      <c r="X2365" s="94"/>
      <c r="Y2365" s="94"/>
      <c r="Z2365" s="94"/>
      <c r="AA2365" s="94"/>
      <c r="AB2365" s="94"/>
      <c r="AC2365" s="94"/>
      <c r="AD2365" s="94"/>
      <c r="AE2365" s="94"/>
      <c r="AF2365" s="94"/>
      <c r="AG2365" s="94"/>
      <c r="AH2365" s="94"/>
      <c r="AI2365" s="94"/>
      <c r="AJ2365" s="94"/>
      <c r="AK2365" s="94"/>
      <c r="AL2365" s="94"/>
      <c r="AM2365" s="94"/>
      <c r="AN2365" s="94"/>
      <c r="AO2365" s="94"/>
      <c r="AP2365" s="94"/>
      <c r="AQ2365" s="94"/>
      <c r="AR2365" s="94"/>
      <c r="AS2365" s="94"/>
      <c r="AT2365" s="101"/>
      <c r="AU2365" s="101"/>
      <c r="AV2365" s="101"/>
      <c r="AW2365" s="101"/>
      <c r="AX2365" s="101"/>
      <c r="AY2365" s="101"/>
      <c r="AZ2365" s="101"/>
      <c r="BA2365" s="101"/>
      <c r="BB2365" s="101"/>
      <c r="BC2365" s="101"/>
      <c r="BD2365" s="101"/>
      <c r="BE2365" s="101"/>
      <c r="BF2365" s="101"/>
      <c r="BG2365" s="101"/>
      <c r="BH2365" s="101"/>
      <c r="BI2365" s="101"/>
      <c r="BJ2365" s="101"/>
      <c r="BK2365" s="101"/>
      <c r="BL2365" s="101"/>
      <c r="BM2365" s="101"/>
      <c r="BN2365" s="101"/>
      <c r="BO2365" s="101"/>
      <c r="BP2365" s="101"/>
      <c r="BQ2365" s="101"/>
      <c r="BR2365" s="101"/>
      <c r="BS2365" s="101"/>
      <c r="BT2365" s="101"/>
      <c r="BU2365" s="101"/>
      <c r="BV2365" s="101"/>
      <c r="BW2365" s="101"/>
    </row>
    <row r="2366" spans="1:75" x14ac:dyDescent="0.2">
      <c r="A2366" s="107" t="str">
        <f t="shared" si="153"/>
        <v>16-</v>
      </c>
      <c r="B2366" s="94"/>
      <c r="C2366" s="108">
        <v>2</v>
      </c>
      <c r="D2366" s="71" t="str">
        <f>IF(C2366=1,K!$D$1,IF(C2366=2,K!$D$2,IF(C2366=3,K!$D$3,IF(C2366=4,K!$D$4,IF(C2366=5,K!$D$5,IF(C2366=6,K!$D$6,IF(C2366=7,K!$D$7,IF(C2366=8,K!$D$8))))))))</f>
        <v xml:space="preserve">Maaparanduse rek </v>
      </c>
      <c r="E2366" s="96" t="s">
        <v>330</v>
      </c>
      <c r="F2366" s="97" t="str">
        <f>LOOKUP(E2366,K!$A$1:$B$19)</f>
        <v>Tähtvere vald</v>
      </c>
      <c r="G2366" s="109" t="str">
        <f t="shared" si="154"/>
        <v>KR-53</v>
      </c>
      <c r="H2366" s="96" t="s">
        <v>37</v>
      </c>
      <c r="I2366" s="108">
        <v>53</v>
      </c>
      <c r="J2366" s="99" t="s">
        <v>1232</v>
      </c>
      <c r="K2366" s="99"/>
      <c r="L2366" s="100" t="str">
        <f t="shared" si="155"/>
        <v>16</v>
      </c>
      <c r="M2366" s="94"/>
      <c r="N2366" s="94"/>
      <c r="O2366" s="94"/>
      <c r="P2366" s="94">
        <v>77124</v>
      </c>
      <c r="Q2366" s="94"/>
      <c r="R2366" s="94"/>
      <c r="S2366" s="94"/>
      <c r="T2366" s="94"/>
      <c r="U2366" s="94"/>
      <c r="V2366" s="94"/>
      <c r="W2366" s="94"/>
      <c r="X2366" s="94"/>
      <c r="Y2366" s="94"/>
      <c r="Z2366" s="94"/>
      <c r="AA2366" s="94"/>
      <c r="AB2366" s="94"/>
      <c r="AC2366" s="94"/>
      <c r="AD2366" s="94"/>
      <c r="AE2366" s="94"/>
      <c r="AF2366" s="94"/>
      <c r="AG2366" s="94"/>
      <c r="AH2366" s="94"/>
      <c r="AI2366" s="94"/>
      <c r="AJ2366" s="94"/>
      <c r="AK2366" s="94"/>
      <c r="AL2366" s="94"/>
      <c r="AM2366" s="94"/>
      <c r="AN2366" s="94"/>
      <c r="AO2366" s="94"/>
      <c r="AP2366" s="94"/>
      <c r="AQ2366" s="94"/>
      <c r="AR2366" s="94"/>
      <c r="AS2366" s="94"/>
      <c r="AT2366" s="101"/>
      <c r="AU2366" s="101"/>
      <c r="AV2366" s="101"/>
      <c r="AW2366" s="101"/>
      <c r="AX2366" s="101"/>
      <c r="AY2366" s="101"/>
      <c r="AZ2366" s="101"/>
      <c r="BA2366" s="101"/>
      <c r="BB2366" s="101"/>
      <c r="BC2366" s="101"/>
      <c r="BD2366" s="101"/>
      <c r="BE2366" s="101"/>
      <c r="BF2366" s="101"/>
      <c r="BG2366" s="101"/>
      <c r="BH2366" s="101"/>
      <c r="BI2366" s="101"/>
      <c r="BJ2366" s="101"/>
      <c r="BK2366" s="101"/>
      <c r="BL2366" s="101"/>
      <c r="BM2366" s="101"/>
      <c r="BN2366" s="101"/>
      <c r="BO2366" s="101"/>
      <c r="BP2366" s="101"/>
      <c r="BQ2366" s="101"/>
      <c r="BR2366" s="101"/>
      <c r="BS2366" s="101"/>
      <c r="BT2366" s="101"/>
      <c r="BU2366" s="101"/>
      <c r="BV2366" s="101"/>
      <c r="BW2366" s="101"/>
    </row>
    <row r="2367" spans="1:75" x14ac:dyDescent="0.2">
      <c r="A2367" s="107" t="str">
        <f t="shared" si="153"/>
        <v>02-</v>
      </c>
      <c r="B2367" s="94"/>
      <c r="C2367" s="108">
        <v>2</v>
      </c>
      <c r="D2367" s="71" t="str">
        <f>IF(C2367=1,K!$D$1,IF(C2367=2,K!$D$2,IF(C2367=3,K!$D$3,IF(C2367=4,K!$D$4,IF(C2367=5,K!$D$5,IF(C2367=6,K!$D$6,IF(C2367=7,K!$D$7,IF(C2367=8,K!$D$8))))))))</f>
        <v xml:space="preserve">Maaparanduse rek </v>
      </c>
      <c r="E2367" s="96" t="s">
        <v>294</v>
      </c>
      <c r="F2367" s="97" t="str">
        <f>LOOKUP(E2367,K!$A$1:$B$19)</f>
        <v>Haaslava vald</v>
      </c>
      <c r="G2367" s="109" t="str">
        <f t="shared" si="154"/>
        <v>KR-64</v>
      </c>
      <c r="H2367" s="96" t="s">
        <v>37</v>
      </c>
      <c r="I2367" s="108">
        <v>64</v>
      </c>
      <c r="J2367" s="99" t="s">
        <v>1233</v>
      </c>
      <c r="K2367" s="99"/>
      <c r="L2367" s="100" t="str">
        <f t="shared" si="155"/>
        <v>02</v>
      </c>
      <c r="M2367" s="94"/>
      <c r="N2367" s="94"/>
      <c r="O2367" s="94"/>
      <c r="P2367" s="94">
        <v>77124</v>
      </c>
      <c r="Q2367" s="94"/>
      <c r="R2367" s="94"/>
      <c r="S2367" s="94"/>
      <c r="T2367" s="94"/>
      <c r="U2367" s="94"/>
      <c r="V2367" s="94"/>
      <c r="W2367" s="94"/>
      <c r="X2367" s="94"/>
      <c r="Y2367" s="94"/>
      <c r="Z2367" s="94"/>
      <c r="AA2367" s="94"/>
      <c r="AB2367" s="94"/>
      <c r="AC2367" s="94"/>
      <c r="AD2367" s="94"/>
      <c r="AE2367" s="94"/>
      <c r="AF2367" s="94"/>
      <c r="AG2367" s="94"/>
      <c r="AH2367" s="94"/>
      <c r="AI2367" s="94"/>
      <c r="AJ2367" s="94"/>
      <c r="AK2367" s="94"/>
      <c r="AL2367" s="94"/>
      <c r="AM2367" s="94"/>
      <c r="AN2367" s="94"/>
      <c r="AO2367" s="94"/>
      <c r="AP2367" s="94"/>
      <c r="AQ2367" s="94"/>
      <c r="AR2367" s="94"/>
      <c r="AS2367" s="94"/>
      <c r="AT2367" s="101"/>
      <c r="AU2367" s="101"/>
      <c r="AV2367" s="101"/>
      <c r="AW2367" s="101"/>
      <c r="AX2367" s="101"/>
      <c r="AY2367" s="101"/>
      <c r="AZ2367" s="101"/>
      <c r="BA2367" s="101"/>
      <c r="BB2367" s="101"/>
      <c r="BC2367" s="101"/>
      <c r="BD2367" s="101"/>
      <c r="BE2367" s="101"/>
      <c r="BF2367" s="101"/>
      <c r="BG2367" s="101"/>
      <c r="BH2367" s="101"/>
      <c r="BI2367" s="101"/>
      <c r="BJ2367" s="101"/>
      <c r="BK2367" s="101"/>
      <c r="BL2367" s="101"/>
      <c r="BM2367" s="101"/>
      <c r="BN2367" s="101"/>
      <c r="BO2367" s="101"/>
      <c r="BP2367" s="101"/>
      <c r="BQ2367" s="101"/>
      <c r="BR2367" s="101"/>
      <c r="BS2367" s="101"/>
      <c r="BT2367" s="101"/>
      <c r="BU2367" s="101"/>
      <c r="BV2367" s="101"/>
      <c r="BW2367" s="101"/>
    </row>
    <row r="2368" spans="1:75" ht="25.5" x14ac:dyDescent="0.2">
      <c r="A2368" s="107" t="str">
        <f t="shared" si="153"/>
        <v>16-6</v>
      </c>
      <c r="B2368" s="94">
        <v>6</v>
      </c>
      <c r="C2368" s="108">
        <v>2</v>
      </c>
      <c r="D2368" s="71" t="str">
        <f>IF(C2368=1,K!$D$1,IF(C2368=2,K!$D$2,IF(C2368=3,K!$D$3,IF(C2368=4,K!$D$4,IF(C2368=5,K!$D$5,IF(C2368=6,K!$D$6,IF(C2368=7,K!$D$7,IF(C2368=8,K!$D$8))))))))</f>
        <v xml:space="preserve">Maaparanduse rek </v>
      </c>
      <c r="E2368" s="96" t="s">
        <v>330</v>
      </c>
      <c r="F2368" s="97" t="str">
        <f>LOOKUP(E2368,K!$A$1:$B$19)</f>
        <v>Tähtvere vald</v>
      </c>
      <c r="G2368" s="109" t="str">
        <f t="shared" si="154"/>
        <v>KR-91</v>
      </c>
      <c r="H2368" s="96" t="s">
        <v>37</v>
      </c>
      <c r="I2368" s="108">
        <v>91</v>
      </c>
      <c r="J2368" s="99" t="s">
        <v>7293</v>
      </c>
      <c r="K2368" s="99" t="s">
        <v>7290</v>
      </c>
      <c r="L2368" s="100" t="str">
        <f t="shared" si="155"/>
        <v>16</v>
      </c>
      <c r="M2368" s="94">
        <v>1975</v>
      </c>
      <c r="N2368" s="94">
        <v>6</v>
      </c>
      <c r="O2368" s="94"/>
      <c r="P2368" s="94" t="s">
        <v>7294</v>
      </c>
      <c r="Q2368" s="94">
        <v>4</v>
      </c>
      <c r="R2368" s="94"/>
      <c r="S2368" s="94"/>
      <c r="T2368" s="94"/>
      <c r="U2368" s="94"/>
      <c r="V2368" s="94"/>
      <c r="W2368" s="94"/>
      <c r="X2368" s="94"/>
      <c r="Y2368" s="94"/>
      <c r="Z2368" s="94"/>
      <c r="AA2368" s="94"/>
      <c r="AB2368" s="94"/>
      <c r="AC2368" s="94"/>
      <c r="AD2368" s="94"/>
      <c r="AE2368" s="94"/>
      <c r="AF2368" s="94"/>
      <c r="AG2368" s="94"/>
      <c r="AH2368" s="94"/>
      <c r="AI2368" s="94"/>
      <c r="AJ2368" s="94"/>
      <c r="AK2368" s="94"/>
      <c r="AL2368" s="94"/>
      <c r="AM2368" s="94"/>
      <c r="AN2368" s="94"/>
      <c r="AO2368" s="94"/>
      <c r="AP2368" s="94"/>
      <c r="AQ2368" s="94"/>
      <c r="AR2368" s="94"/>
      <c r="AS2368" s="94"/>
      <c r="AT2368" s="101"/>
      <c r="AU2368" s="101"/>
      <c r="AV2368" s="101"/>
      <c r="AW2368" s="101"/>
      <c r="AX2368" s="101"/>
      <c r="AY2368" s="101"/>
      <c r="AZ2368" s="101"/>
      <c r="BA2368" s="101"/>
      <c r="BB2368" s="101"/>
      <c r="BC2368" s="101"/>
      <c r="BD2368" s="101"/>
      <c r="BE2368" s="101"/>
      <c r="BF2368" s="101"/>
      <c r="BG2368" s="101"/>
      <c r="BH2368" s="101"/>
      <c r="BI2368" s="101"/>
      <c r="BJ2368" s="101"/>
      <c r="BK2368" s="101"/>
      <c r="BL2368" s="101"/>
      <c r="BM2368" s="101"/>
      <c r="BN2368" s="101"/>
      <c r="BO2368" s="101"/>
      <c r="BP2368" s="101"/>
      <c r="BQ2368" s="101"/>
      <c r="BR2368" s="101"/>
      <c r="BS2368" s="101"/>
      <c r="BT2368" s="101"/>
      <c r="BU2368" s="101"/>
      <c r="BV2368" s="101"/>
      <c r="BW2368" s="101"/>
    </row>
    <row r="2369" spans="1:75" x14ac:dyDescent="0.2">
      <c r="A2369" s="110" t="str">
        <f t="shared" si="153"/>
        <v>19-</v>
      </c>
      <c r="B2369" s="101"/>
      <c r="C2369" s="102">
        <v>3</v>
      </c>
      <c r="D2369" s="71" t="str">
        <f>IF(C2369=1,K!$D$1,IF(C2369=2,K!$D$2,IF(C2369=3,K!$D$3,IF(C2369=4,K!$D$4,IF(C2369=5,K!$D$5,IF(C2369=6,K!$D$6,IF(C2369=7,K!$D$7,IF(C2369=8,K!$D$8))))))))</f>
        <v>Vihmutus</v>
      </c>
      <c r="E2369" s="103" t="s">
        <v>333</v>
      </c>
      <c r="F2369" s="106" t="str">
        <f>LOOKUP(E2369,K!$A$1:$B$19)</f>
        <v>Ülenurme vald</v>
      </c>
      <c r="G2369" s="98" t="str">
        <f t="shared" si="154"/>
        <v>PP-951</v>
      </c>
      <c r="H2369" s="103" t="s">
        <v>11</v>
      </c>
      <c r="I2369" s="102">
        <v>951</v>
      </c>
      <c r="J2369" s="104" t="s">
        <v>1538</v>
      </c>
      <c r="K2369" s="104"/>
      <c r="L2369" s="111" t="str">
        <f t="shared" si="155"/>
        <v>19</v>
      </c>
      <c r="M2369" s="101"/>
      <c r="N2369" s="101"/>
      <c r="O2369" s="94"/>
      <c r="P2369" s="101"/>
      <c r="Q2369" s="101"/>
      <c r="R2369" s="101"/>
      <c r="S2369" s="101"/>
      <c r="T2369" s="101"/>
      <c r="U2369" s="101"/>
      <c r="V2369" s="101"/>
      <c r="W2369" s="101"/>
      <c r="X2369" s="101"/>
      <c r="Y2369" s="101"/>
      <c r="Z2369" s="101"/>
      <c r="AA2369" s="101"/>
      <c r="AB2369" s="101"/>
      <c r="AC2369" s="101"/>
      <c r="AD2369" s="101"/>
      <c r="AE2369" s="101"/>
      <c r="AF2369" s="101"/>
      <c r="AG2369" s="101"/>
      <c r="AH2369" s="101"/>
      <c r="AI2369" s="101"/>
      <c r="AJ2369" s="101"/>
      <c r="AK2369" s="101"/>
      <c r="AL2369" s="101"/>
      <c r="AM2369" s="101"/>
      <c r="AN2369" s="101"/>
      <c r="AO2369" s="101"/>
      <c r="AP2369" s="101"/>
      <c r="AQ2369" s="101"/>
      <c r="AR2369" s="101"/>
      <c r="AS2369" s="101"/>
      <c r="AT2369" s="101"/>
      <c r="AU2369" s="101"/>
      <c r="AV2369" s="101"/>
      <c r="AW2369" s="101"/>
      <c r="AX2369" s="101"/>
      <c r="AY2369" s="101"/>
      <c r="AZ2369" s="101"/>
      <c r="BA2369" s="101"/>
      <c r="BB2369" s="101"/>
      <c r="BC2369" s="101"/>
      <c r="BD2369" s="101"/>
      <c r="BE2369" s="101"/>
      <c r="BF2369" s="101"/>
      <c r="BG2369" s="101"/>
      <c r="BH2369" s="101"/>
      <c r="BI2369" s="101"/>
      <c r="BJ2369" s="101"/>
      <c r="BK2369" s="101"/>
      <c r="BL2369" s="101"/>
      <c r="BM2369" s="101"/>
      <c r="BN2369" s="101"/>
      <c r="BO2369" s="101"/>
      <c r="BP2369" s="101"/>
      <c r="BQ2369" s="101"/>
      <c r="BR2369" s="101"/>
      <c r="BS2369" s="101"/>
      <c r="BT2369" s="101"/>
      <c r="BU2369" s="101"/>
      <c r="BV2369" s="101"/>
      <c r="BW2369" s="101"/>
    </row>
    <row r="2370" spans="1:75" x14ac:dyDescent="0.2">
      <c r="A2370" s="107" t="str">
        <f t="shared" si="153"/>
        <v>16-24</v>
      </c>
      <c r="B2370" s="94">
        <v>24</v>
      </c>
      <c r="C2370" s="108">
        <v>2</v>
      </c>
      <c r="D2370" s="71" t="str">
        <f>IF(C2370=1,K!$D$1,IF(C2370=2,K!$D$2,IF(C2370=3,K!$D$3,IF(C2370=4,K!$D$4,IF(C2370=5,K!$D$5,IF(C2370=6,K!$D$6,IF(C2370=7,K!$D$7,IF(C2370=8,K!$D$8))))))))</f>
        <v xml:space="preserve">Maaparanduse rek </v>
      </c>
      <c r="E2370" s="96" t="s">
        <v>330</v>
      </c>
      <c r="F2370" s="97" t="str">
        <f>LOOKUP(E2370,K!$A$1:$B$19)</f>
        <v>Tähtvere vald</v>
      </c>
      <c r="G2370" s="109" t="str">
        <f t="shared" si="154"/>
        <v>KR-114</v>
      </c>
      <c r="H2370" s="96" t="s">
        <v>37</v>
      </c>
      <c r="I2370" s="108">
        <v>114</v>
      </c>
      <c r="J2370" s="99" t="s">
        <v>1236</v>
      </c>
      <c r="K2370" s="99" t="s">
        <v>7416</v>
      </c>
      <c r="L2370" s="100" t="str">
        <f t="shared" si="155"/>
        <v>16</v>
      </c>
      <c r="M2370" s="94">
        <v>1981</v>
      </c>
      <c r="N2370" s="94">
        <v>2</v>
      </c>
      <c r="O2370" s="94"/>
      <c r="P2370" s="112" t="s">
        <v>5027</v>
      </c>
      <c r="Q2370" s="94">
        <v>2</v>
      </c>
      <c r="R2370" s="112" t="s">
        <v>5025</v>
      </c>
      <c r="S2370" s="94"/>
      <c r="T2370" s="94"/>
      <c r="U2370" s="94"/>
      <c r="V2370" s="94"/>
      <c r="W2370" s="94"/>
      <c r="X2370" s="94"/>
      <c r="Y2370" s="94"/>
      <c r="Z2370" s="94"/>
      <c r="AA2370" s="94"/>
      <c r="AB2370" s="94"/>
      <c r="AC2370" s="94"/>
      <c r="AD2370" s="94"/>
      <c r="AE2370" s="94"/>
      <c r="AF2370" s="94"/>
      <c r="AG2370" s="94"/>
      <c r="AH2370" s="94"/>
      <c r="AI2370" s="94"/>
      <c r="AJ2370" s="94"/>
      <c r="AK2370" s="94"/>
      <c r="AL2370" s="94"/>
      <c r="AM2370" s="94"/>
      <c r="AN2370" s="94"/>
      <c r="AO2370" s="94"/>
      <c r="AP2370" s="94"/>
      <c r="AQ2370" s="94"/>
      <c r="AR2370" s="94"/>
      <c r="AS2370" s="94"/>
      <c r="AT2370" s="101"/>
      <c r="AU2370" s="101"/>
      <c r="AV2370" s="101"/>
      <c r="AW2370" s="101"/>
      <c r="AX2370" s="101"/>
      <c r="AY2370" s="101"/>
      <c r="AZ2370" s="101"/>
      <c r="BA2370" s="101"/>
      <c r="BB2370" s="101"/>
      <c r="BC2370" s="101"/>
      <c r="BD2370" s="101"/>
      <c r="BE2370" s="101"/>
      <c r="BF2370" s="101"/>
      <c r="BG2370" s="101"/>
      <c r="BH2370" s="101"/>
      <c r="BI2370" s="101"/>
      <c r="BJ2370" s="101"/>
      <c r="BK2370" s="101"/>
      <c r="BL2370" s="101"/>
      <c r="BM2370" s="101"/>
      <c r="BN2370" s="101"/>
      <c r="BO2370" s="101"/>
      <c r="BP2370" s="101"/>
      <c r="BQ2370" s="101"/>
      <c r="BR2370" s="101"/>
      <c r="BS2370" s="101"/>
      <c r="BT2370" s="101"/>
      <c r="BU2370" s="101"/>
      <c r="BV2370" s="101"/>
      <c r="BW2370" s="101"/>
    </row>
    <row r="2371" spans="1:75" x14ac:dyDescent="0.2">
      <c r="A2371" s="107" t="str">
        <f t="shared" si="153"/>
        <v>12-</v>
      </c>
      <c r="B2371" s="94"/>
      <c r="C2371" s="108">
        <v>2</v>
      </c>
      <c r="D2371" s="71" t="str">
        <f>IF(C2371=1,K!$D$1,IF(C2371=2,K!$D$2,IF(C2371=3,K!$D$3,IF(C2371=4,K!$D$4,IF(C2371=5,K!$D$5,IF(C2371=6,K!$D$6,IF(C2371=7,K!$D$7,IF(C2371=8,K!$D$8))))))))</f>
        <v xml:space="preserve">Maaparanduse rek </v>
      </c>
      <c r="E2371" s="96" t="s">
        <v>326</v>
      </c>
      <c r="F2371" s="97" t="str">
        <f>LOOKUP(E2371,K!$A$1:$B$19)</f>
        <v>Puhja vald</v>
      </c>
      <c r="G2371" s="109" t="str">
        <f t="shared" si="154"/>
        <v>KR-18</v>
      </c>
      <c r="H2371" s="96" t="s">
        <v>37</v>
      </c>
      <c r="I2371" s="108">
        <v>18</v>
      </c>
      <c r="J2371" s="99" t="s">
        <v>1237</v>
      </c>
      <c r="K2371" s="99"/>
      <c r="L2371" s="100" t="str">
        <f t="shared" si="155"/>
        <v>12</v>
      </c>
      <c r="M2371" s="94"/>
      <c r="N2371" s="94"/>
      <c r="O2371" s="94"/>
      <c r="P2371" s="94">
        <v>1232832</v>
      </c>
      <c r="Q2371" s="94"/>
      <c r="R2371" s="94"/>
      <c r="S2371" s="94"/>
      <c r="T2371" s="94"/>
      <c r="U2371" s="94"/>
      <c r="V2371" s="94"/>
      <c r="W2371" s="94"/>
      <c r="X2371" s="94"/>
      <c r="Y2371" s="94"/>
      <c r="Z2371" s="94"/>
      <c r="AA2371" s="94"/>
      <c r="AB2371" s="94"/>
      <c r="AC2371" s="94"/>
      <c r="AD2371" s="94"/>
      <c r="AE2371" s="94"/>
      <c r="AF2371" s="94"/>
      <c r="AG2371" s="94"/>
      <c r="AH2371" s="94"/>
      <c r="AI2371" s="94"/>
      <c r="AJ2371" s="94"/>
      <c r="AK2371" s="94"/>
      <c r="AL2371" s="94"/>
      <c r="AM2371" s="94"/>
      <c r="AN2371" s="94"/>
      <c r="AO2371" s="94"/>
      <c r="AP2371" s="94"/>
      <c r="AQ2371" s="94"/>
      <c r="AR2371" s="94"/>
      <c r="AS2371" s="94"/>
      <c r="AT2371" s="101"/>
      <c r="AU2371" s="101"/>
      <c r="AV2371" s="101"/>
      <c r="AW2371" s="101"/>
      <c r="AX2371" s="101"/>
      <c r="AY2371" s="101"/>
      <c r="AZ2371" s="101"/>
      <c r="BA2371" s="101"/>
      <c r="BB2371" s="101"/>
      <c r="BC2371" s="101"/>
      <c r="BD2371" s="101"/>
      <c r="BE2371" s="101"/>
      <c r="BF2371" s="101"/>
      <c r="BG2371" s="101"/>
      <c r="BH2371" s="101"/>
      <c r="BI2371" s="101"/>
      <c r="BJ2371" s="101"/>
      <c r="BK2371" s="101"/>
      <c r="BL2371" s="101"/>
      <c r="BM2371" s="101"/>
      <c r="BN2371" s="101"/>
      <c r="BO2371" s="101"/>
      <c r="BP2371" s="101"/>
      <c r="BQ2371" s="101"/>
      <c r="BR2371" s="101"/>
      <c r="BS2371" s="101"/>
      <c r="BT2371" s="101"/>
      <c r="BU2371" s="101"/>
      <c r="BV2371" s="101"/>
      <c r="BW2371" s="101"/>
    </row>
    <row r="2372" spans="1:75" x14ac:dyDescent="0.2">
      <c r="A2372" s="107" t="str">
        <f t="shared" si="153"/>
        <v>18-</v>
      </c>
      <c r="B2372" s="94"/>
      <c r="C2372" s="108">
        <v>2</v>
      </c>
      <c r="D2372" s="71" t="str">
        <f>IF(C2372=1,K!$D$1,IF(C2372=2,K!$D$2,IF(C2372=3,K!$D$3,IF(C2372=4,K!$D$4,IF(C2372=5,K!$D$5,IF(C2372=6,K!$D$6,IF(C2372=7,K!$D$7,IF(C2372=8,K!$D$8))))))))</f>
        <v xml:space="preserve">Maaparanduse rek </v>
      </c>
      <c r="E2372" s="96" t="s">
        <v>332</v>
      </c>
      <c r="F2372" s="97" t="str">
        <f>LOOKUP(E2372,K!$A$1:$B$19)</f>
        <v>Võnnu vald</v>
      </c>
      <c r="G2372" s="109" t="str">
        <f t="shared" si="154"/>
        <v>KR-8</v>
      </c>
      <c r="H2372" s="96" t="s">
        <v>37</v>
      </c>
      <c r="I2372" s="108">
        <v>8</v>
      </c>
      <c r="J2372" s="99" t="s">
        <v>1238</v>
      </c>
      <c r="K2372" s="99"/>
      <c r="L2372" s="100" t="str">
        <f t="shared" si="155"/>
        <v>18</v>
      </c>
      <c r="M2372" s="94"/>
      <c r="N2372" s="94"/>
      <c r="O2372" s="94"/>
      <c r="P2372" s="94"/>
      <c r="Q2372" s="94"/>
      <c r="R2372" s="94"/>
      <c r="S2372" s="94"/>
      <c r="T2372" s="94"/>
      <c r="U2372" s="94"/>
      <c r="V2372" s="94"/>
      <c r="W2372" s="94"/>
      <c r="X2372" s="94"/>
      <c r="Y2372" s="94"/>
      <c r="Z2372" s="94"/>
      <c r="AA2372" s="94"/>
      <c r="AB2372" s="94"/>
      <c r="AC2372" s="94"/>
      <c r="AD2372" s="94"/>
      <c r="AE2372" s="94"/>
      <c r="AF2372" s="94"/>
      <c r="AG2372" s="94"/>
      <c r="AH2372" s="94"/>
      <c r="AI2372" s="94"/>
      <c r="AJ2372" s="94"/>
      <c r="AK2372" s="94"/>
      <c r="AL2372" s="94"/>
      <c r="AM2372" s="94"/>
      <c r="AN2372" s="94"/>
      <c r="AO2372" s="94"/>
      <c r="AP2372" s="94"/>
      <c r="AQ2372" s="94"/>
      <c r="AR2372" s="94"/>
      <c r="AS2372" s="94"/>
      <c r="AT2372" s="101"/>
      <c r="AU2372" s="101"/>
      <c r="AV2372" s="101"/>
      <c r="AW2372" s="101"/>
      <c r="AX2372" s="101"/>
      <c r="AY2372" s="101"/>
      <c r="AZ2372" s="101"/>
      <c r="BA2372" s="101"/>
      <c r="BB2372" s="101"/>
      <c r="BC2372" s="101"/>
      <c r="BD2372" s="101"/>
      <c r="BE2372" s="101"/>
      <c r="BF2372" s="101"/>
      <c r="BG2372" s="101"/>
      <c r="BH2372" s="101"/>
      <c r="BI2372" s="101"/>
      <c r="BJ2372" s="101"/>
      <c r="BK2372" s="101"/>
      <c r="BL2372" s="101"/>
      <c r="BM2372" s="101"/>
      <c r="BN2372" s="101"/>
      <c r="BO2372" s="101"/>
      <c r="BP2372" s="101"/>
      <c r="BQ2372" s="101"/>
      <c r="BR2372" s="101"/>
      <c r="BS2372" s="101"/>
      <c r="BT2372" s="101"/>
      <c r="BU2372" s="101"/>
      <c r="BV2372" s="101"/>
      <c r="BW2372" s="101"/>
    </row>
    <row r="2373" spans="1:75" x14ac:dyDescent="0.2">
      <c r="A2373" s="107" t="str">
        <f t="shared" si="153"/>
        <v>14-</v>
      </c>
      <c r="B2373" s="94"/>
      <c r="C2373" s="108">
        <v>2</v>
      </c>
      <c r="D2373" s="71" t="str">
        <f>IF(C2373=1,K!$D$1,IF(C2373=2,K!$D$2,IF(C2373=3,K!$D$3,IF(C2373=4,K!$D$4,IF(C2373=5,K!$D$5,IF(C2373=6,K!$D$6,IF(C2373=7,K!$D$7,IF(C2373=8,K!$D$8))))))))</f>
        <v xml:space="preserve">Maaparanduse rek </v>
      </c>
      <c r="E2373" s="96" t="s">
        <v>328</v>
      </c>
      <c r="F2373" s="97" t="str">
        <f>LOOKUP(E2373,K!$A$1:$B$19)</f>
        <v>Rõngu vald</v>
      </c>
      <c r="G2373" s="109" t="str">
        <f t="shared" si="154"/>
        <v>KR-49</v>
      </c>
      <c r="H2373" s="96" t="s">
        <v>37</v>
      </c>
      <c r="I2373" s="108">
        <v>49</v>
      </c>
      <c r="J2373" s="99" t="s">
        <v>1239</v>
      </c>
      <c r="K2373" s="99"/>
      <c r="L2373" s="100" t="str">
        <f t="shared" si="155"/>
        <v>14</v>
      </c>
      <c r="M2373" s="94"/>
      <c r="N2373" s="94"/>
      <c r="O2373" s="94">
        <v>1226801</v>
      </c>
      <c r="P2373" s="94">
        <v>77124</v>
      </c>
      <c r="Q2373" s="94"/>
      <c r="R2373" s="94"/>
      <c r="S2373" s="94"/>
      <c r="T2373" s="94"/>
      <c r="U2373" s="94"/>
      <c r="V2373" s="94"/>
      <c r="W2373" s="94"/>
      <c r="X2373" s="94"/>
      <c r="Y2373" s="94"/>
      <c r="Z2373" s="94"/>
      <c r="AA2373" s="94"/>
      <c r="AB2373" s="94"/>
      <c r="AC2373" s="94"/>
      <c r="AD2373" s="94"/>
      <c r="AE2373" s="94"/>
      <c r="AF2373" s="94"/>
      <c r="AG2373" s="94"/>
      <c r="AH2373" s="94"/>
      <c r="AI2373" s="94"/>
      <c r="AJ2373" s="94"/>
      <c r="AK2373" s="94"/>
      <c r="AL2373" s="94"/>
      <c r="AM2373" s="94"/>
      <c r="AN2373" s="94"/>
      <c r="AO2373" s="94"/>
      <c r="AP2373" s="94"/>
      <c r="AQ2373" s="94"/>
      <c r="AR2373" s="94"/>
      <c r="AS2373" s="94"/>
      <c r="AT2373" s="101"/>
      <c r="AU2373" s="101"/>
      <c r="AV2373" s="101"/>
      <c r="AW2373" s="101"/>
      <c r="AX2373" s="101"/>
      <c r="AY2373" s="101"/>
      <c r="AZ2373" s="101"/>
      <c r="BA2373" s="101"/>
      <c r="BB2373" s="101"/>
      <c r="BC2373" s="101"/>
      <c r="BD2373" s="101"/>
      <c r="BE2373" s="101"/>
      <c r="BF2373" s="101"/>
      <c r="BG2373" s="101"/>
      <c r="BH2373" s="101"/>
      <c r="BI2373" s="101"/>
      <c r="BJ2373" s="101"/>
      <c r="BK2373" s="101"/>
      <c r="BL2373" s="101"/>
      <c r="BM2373" s="101"/>
      <c r="BN2373" s="101"/>
      <c r="BO2373" s="101"/>
      <c r="BP2373" s="101"/>
      <c r="BQ2373" s="101"/>
      <c r="BR2373" s="101"/>
      <c r="BS2373" s="101"/>
      <c r="BT2373" s="101"/>
      <c r="BU2373" s="101"/>
      <c r="BV2373" s="101"/>
      <c r="BW2373" s="101"/>
    </row>
    <row r="2374" spans="1:75" x14ac:dyDescent="0.2">
      <c r="A2374" s="107" t="str">
        <f t="shared" si="153"/>
        <v>15-</v>
      </c>
      <c r="B2374" s="94"/>
      <c r="C2374" s="108">
        <v>5</v>
      </c>
      <c r="D2374" s="71" t="str">
        <f>IF(C2374=1,K!$D$1,IF(C2374=2,K!$D$2,IF(C2374=3,K!$D$3,IF(C2374=4,K!$D$4,IF(C2374=5,K!$D$5,IF(C2374=6,K!$D$6,IF(C2374=7,K!$D$7,IF(C2374=8,K!$D$8))))))))</f>
        <v>Muud maap.ehit.projektid</v>
      </c>
      <c r="E2374" s="96" t="s">
        <v>329</v>
      </c>
      <c r="F2374" s="97" t="str">
        <f>LOOKUP(E2374,K!$A$1:$B$19)</f>
        <v>Tartu vald</v>
      </c>
      <c r="G2374" s="109" t="str">
        <f t="shared" si="154"/>
        <v>PP-1365</v>
      </c>
      <c r="H2374" s="96" t="s">
        <v>11</v>
      </c>
      <c r="I2374" s="108">
        <v>1365</v>
      </c>
      <c r="J2374" s="99" t="s">
        <v>1550</v>
      </c>
      <c r="K2374" s="99"/>
      <c r="L2374" s="100" t="str">
        <f t="shared" si="155"/>
        <v>15</v>
      </c>
      <c r="M2374" s="94"/>
      <c r="N2374" s="94"/>
      <c r="O2374" s="94"/>
      <c r="P2374" s="94"/>
      <c r="Q2374" s="94"/>
      <c r="R2374" s="94"/>
      <c r="S2374" s="94"/>
      <c r="T2374" s="94"/>
      <c r="U2374" s="94"/>
      <c r="V2374" s="94"/>
      <c r="W2374" s="94"/>
      <c r="X2374" s="94"/>
      <c r="Y2374" s="94"/>
      <c r="Z2374" s="94"/>
      <c r="AA2374" s="94"/>
      <c r="AB2374" s="94"/>
      <c r="AC2374" s="94"/>
      <c r="AD2374" s="94"/>
      <c r="AE2374" s="94"/>
      <c r="AF2374" s="94"/>
      <c r="AG2374" s="94"/>
      <c r="AH2374" s="94"/>
      <c r="AI2374" s="94"/>
      <c r="AJ2374" s="94"/>
      <c r="AK2374" s="94"/>
      <c r="AL2374" s="94"/>
      <c r="AM2374" s="94"/>
      <c r="AN2374" s="94"/>
      <c r="AO2374" s="94"/>
      <c r="AP2374" s="94"/>
      <c r="AQ2374" s="94"/>
      <c r="AR2374" s="94"/>
      <c r="AS2374" s="94"/>
      <c r="AT2374" s="101"/>
      <c r="AU2374" s="101"/>
      <c r="AV2374" s="101"/>
      <c r="AW2374" s="101"/>
      <c r="AX2374" s="101"/>
      <c r="AY2374" s="101"/>
      <c r="AZ2374" s="101"/>
      <c r="BA2374" s="101"/>
      <c r="BB2374" s="101"/>
      <c r="BC2374" s="101"/>
      <c r="BD2374" s="101"/>
      <c r="BE2374" s="101"/>
      <c r="BF2374" s="101"/>
      <c r="BG2374" s="101"/>
      <c r="BH2374" s="101"/>
      <c r="BI2374" s="101"/>
      <c r="BJ2374" s="101"/>
      <c r="BK2374" s="101"/>
      <c r="BL2374" s="101"/>
      <c r="BM2374" s="101"/>
      <c r="BN2374" s="101"/>
      <c r="BO2374" s="101"/>
      <c r="BP2374" s="101"/>
      <c r="BQ2374" s="101"/>
      <c r="BR2374" s="101"/>
      <c r="BS2374" s="101"/>
      <c r="BT2374" s="101"/>
      <c r="BU2374" s="101"/>
      <c r="BV2374" s="101"/>
      <c r="BW2374" s="101"/>
    </row>
    <row r="2375" spans="1:75" x14ac:dyDescent="0.2">
      <c r="A2375" s="107" t="str">
        <f t="shared" si="153"/>
        <v>14-</v>
      </c>
      <c r="B2375" s="94"/>
      <c r="C2375" s="108">
        <v>2</v>
      </c>
      <c r="D2375" s="71" t="str">
        <f>IF(C2375=1,K!$D$1,IF(C2375=2,K!$D$2,IF(C2375=3,K!$D$3,IF(C2375=4,K!$D$4,IF(C2375=5,K!$D$5,IF(C2375=6,K!$D$6,IF(C2375=7,K!$D$7,IF(C2375=8,K!$D$8))))))))</f>
        <v xml:space="preserve">Maaparanduse rek </v>
      </c>
      <c r="E2375" s="96" t="s">
        <v>328</v>
      </c>
      <c r="F2375" s="97" t="str">
        <f>LOOKUP(E2375,K!$A$1:$B$19)</f>
        <v>Rõngu vald</v>
      </c>
      <c r="G2375" s="109" t="str">
        <f t="shared" si="154"/>
        <v>KR-62</v>
      </c>
      <c r="H2375" s="96" t="s">
        <v>37</v>
      </c>
      <c r="I2375" s="108">
        <v>62</v>
      </c>
      <c r="J2375" s="99" t="s">
        <v>1240</v>
      </c>
      <c r="K2375" s="99"/>
      <c r="L2375" s="100" t="str">
        <f t="shared" si="155"/>
        <v>14</v>
      </c>
      <c r="M2375" s="94"/>
      <c r="N2375" s="94"/>
      <c r="O2375" s="94"/>
      <c r="P2375" s="94">
        <v>77124</v>
      </c>
      <c r="Q2375" s="94"/>
      <c r="R2375" s="94"/>
      <c r="S2375" s="94"/>
      <c r="T2375" s="94"/>
      <c r="U2375" s="94"/>
      <c r="V2375" s="94"/>
      <c r="W2375" s="94"/>
      <c r="X2375" s="94"/>
      <c r="Y2375" s="94"/>
      <c r="Z2375" s="94"/>
      <c r="AA2375" s="94"/>
      <c r="AB2375" s="94"/>
      <c r="AC2375" s="94"/>
      <c r="AD2375" s="94"/>
      <c r="AE2375" s="94"/>
      <c r="AF2375" s="94"/>
      <c r="AG2375" s="94"/>
      <c r="AH2375" s="94"/>
      <c r="AI2375" s="94"/>
      <c r="AJ2375" s="94"/>
      <c r="AK2375" s="94"/>
      <c r="AL2375" s="94"/>
      <c r="AM2375" s="94"/>
      <c r="AN2375" s="94"/>
      <c r="AO2375" s="94"/>
      <c r="AP2375" s="94"/>
      <c r="AQ2375" s="94"/>
      <c r="AR2375" s="94"/>
      <c r="AS2375" s="94"/>
      <c r="AT2375" s="101"/>
      <c r="AU2375" s="101"/>
      <c r="AV2375" s="101"/>
      <c r="AW2375" s="101"/>
      <c r="AX2375" s="101"/>
      <c r="AY2375" s="101"/>
      <c r="AZ2375" s="101"/>
      <c r="BA2375" s="101"/>
      <c r="BB2375" s="101"/>
      <c r="BC2375" s="101"/>
      <c r="BD2375" s="101"/>
      <c r="BE2375" s="101"/>
      <c r="BF2375" s="101"/>
      <c r="BG2375" s="101"/>
      <c r="BH2375" s="101"/>
      <c r="BI2375" s="101"/>
      <c r="BJ2375" s="101"/>
      <c r="BK2375" s="101"/>
      <c r="BL2375" s="101"/>
      <c r="BM2375" s="101"/>
      <c r="BN2375" s="101"/>
      <c r="BO2375" s="101"/>
      <c r="BP2375" s="101"/>
      <c r="BQ2375" s="101"/>
      <c r="BR2375" s="101"/>
      <c r="BS2375" s="101"/>
      <c r="BT2375" s="101"/>
      <c r="BU2375" s="101"/>
      <c r="BV2375" s="101"/>
      <c r="BW2375" s="101"/>
    </row>
    <row r="2376" spans="1:75" x14ac:dyDescent="0.2">
      <c r="A2376" s="107" t="str">
        <f t="shared" si="153"/>
        <v>17-</v>
      </c>
      <c r="B2376" s="94"/>
      <c r="C2376" s="95">
        <v>1</v>
      </c>
      <c r="D2376" s="71" t="str">
        <f>IF(C2376=1,K!$D$1,IF(C2376=2,K!$D$2,IF(C2376=3,K!$D$3,IF(C2376=4,K!$D$4,IF(C2376=5,K!$D$5,IF(C2376=6,K!$D$6,IF(C2376=7,K!$D$7,IF(C2376=8,K!$D$8))))))))</f>
        <v>Maaparandus</v>
      </c>
      <c r="E2376" s="96" t="s">
        <v>331</v>
      </c>
      <c r="F2376" s="97" t="str">
        <f>LOOKUP(E2376,K!$A$1:$B$19)</f>
        <v xml:space="preserve">Vara vald </v>
      </c>
      <c r="G2376" s="109" t="str">
        <f t="shared" si="154"/>
        <v>PP-</v>
      </c>
      <c r="H2376" s="96" t="s">
        <v>11</v>
      </c>
      <c r="I2376" s="108"/>
      <c r="J2376" s="99"/>
      <c r="K2376" s="99"/>
      <c r="L2376" s="100" t="str">
        <f t="shared" si="155"/>
        <v>17</v>
      </c>
      <c r="M2376" s="94"/>
      <c r="N2376" s="94"/>
      <c r="O2376" s="94"/>
      <c r="P2376" s="94" t="s">
        <v>5068</v>
      </c>
      <c r="Q2376" s="94"/>
      <c r="R2376" s="94"/>
      <c r="S2376" s="94"/>
      <c r="T2376" s="94"/>
      <c r="U2376" s="94"/>
      <c r="V2376" s="94"/>
      <c r="W2376" s="94"/>
      <c r="X2376" s="94"/>
      <c r="Y2376" s="94"/>
      <c r="Z2376" s="94"/>
      <c r="AA2376" s="94"/>
      <c r="AB2376" s="94"/>
      <c r="AC2376" s="94"/>
      <c r="AD2376" s="94"/>
      <c r="AE2376" s="94"/>
      <c r="AF2376" s="94"/>
      <c r="AG2376" s="94"/>
      <c r="AH2376" s="94"/>
      <c r="AI2376" s="94"/>
      <c r="AJ2376" s="94"/>
      <c r="AK2376" s="94"/>
      <c r="AL2376" s="94"/>
      <c r="AM2376" s="94"/>
      <c r="AN2376" s="94"/>
      <c r="AO2376" s="94"/>
      <c r="AP2376" s="94"/>
      <c r="AQ2376" s="94"/>
      <c r="AR2376" s="94"/>
      <c r="AS2376" s="94"/>
      <c r="AT2376" s="101"/>
      <c r="AU2376" s="101"/>
      <c r="AV2376" s="101"/>
      <c r="AW2376" s="101"/>
      <c r="AX2376" s="101"/>
      <c r="AY2376" s="101"/>
      <c r="AZ2376" s="101"/>
      <c r="BA2376" s="101"/>
      <c r="BB2376" s="101"/>
      <c r="BC2376" s="101"/>
      <c r="BD2376" s="101"/>
      <c r="BE2376" s="101"/>
      <c r="BF2376" s="101"/>
      <c r="BG2376" s="101"/>
      <c r="BH2376" s="101"/>
      <c r="BI2376" s="101"/>
      <c r="BJ2376" s="101"/>
      <c r="BK2376" s="101"/>
      <c r="BL2376" s="101"/>
      <c r="BM2376" s="101"/>
      <c r="BN2376" s="101"/>
      <c r="BO2376" s="101"/>
      <c r="BP2376" s="101"/>
      <c r="BQ2376" s="101"/>
      <c r="BR2376" s="101"/>
      <c r="BS2376" s="101"/>
      <c r="BT2376" s="101"/>
      <c r="BU2376" s="101"/>
      <c r="BV2376" s="101"/>
      <c r="BW2376" s="101"/>
    </row>
    <row r="2377" spans="1:75" x14ac:dyDescent="0.2">
      <c r="A2377" s="110" t="str">
        <f t="shared" si="153"/>
        <v>19-</v>
      </c>
      <c r="B2377" s="101"/>
      <c r="C2377" s="102">
        <v>3</v>
      </c>
      <c r="D2377" s="71" t="str">
        <f>IF(C2377=1,K!$D$1,IF(C2377=2,K!$D$2,IF(C2377=3,K!$D$3,IF(C2377=4,K!$D$4,IF(C2377=5,K!$D$5,IF(C2377=6,K!$D$6,IF(C2377=7,K!$D$7,IF(C2377=8,K!$D$8))))))))</f>
        <v>Vihmutus</v>
      </c>
      <c r="E2377" s="103" t="s">
        <v>333</v>
      </c>
      <c r="F2377" s="106" t="str">
        <f>LOOKUP(E2377,K!$A$1:$B$19)</f>
        <v>Ülenurme vald</v>
      </c>
      <c r="G2377" s="98" t="str">
        <f t="shared" si="154"/>
        <v>PP-953</v>
      </c>
      <c r="H2377" s="103" t="s">
        <v>11</v>
      </c>
      <c r="I2377" s="102">
        <v>953</v>
      </c>
      <c r="J2377" s="104" t="s">
        <v>1539</v>
      </c>
      <c r="K2377" s="104"/>
      <c r="L2377" s="111" t="str">
        <f t="shared" si="155"/>
        <v>19</v>
      </c>
      <c r="M2377" s="101"/>
      <c r="N2377" s="101"/>
      <c r="O2377" s="94"/>
      <c r="P2377" s="101">
        <v>1221861</v>
      </c>
      <c r="Q2377" s="101"/>
      <c r="R2377" s="101"/>
      <c r="S2377" s="101"/>
      <c r="T2377" s="101"/>
      <c r="U2377" s="101"/>
      <c r="V2377" s="101"/>
      <c r="W2377" s="101"/>
      <c r="X2377" s="101"/>
      <c r="Y2377" s="101"/>
      <c r="Z2377" s="101"/>
      <c r="AA2377" s="101"/>
      <c r="AB2377" s="101"/>
      <c r="AC2377" s="101"/>
      <c r="AD2377" s="101"/>
      <c r="AE2377" s="101"/>
      <c r="AF2377" s="101"/>
      <c r="AG2377" s="101"/>
      <c r="AH2377" s="101"/>
      <c r="AI2377" s="101"/>
      <c r="AJ2377" s="101"/>
      <c r="AK2377" s="101"/>
      <c r="AL2377" s="101"/>
      <c r="AM2377" s="101"/>
      <c r="AN2377" s="101"/>
      <c r="AO2377" s="101"/>
      <c r="AP2377" s="101"/>
      <c r="AQ2377" s="101"/>
      <c r="AR2377" s="101"/>
      <c r="AS2377" s="101"/>
      <c r="AT2377" s="101"/>
      <c r="AU2377" s="101"/>
      <c r="AV2377" s="101"/>
      <c r="AW2377" s="101"/>
      <c r="AX2377" s="101"/>
      <c r="AY2377" s="101"/>
      <c r="AZ2377" s="101"/>
      <c r="BA2377" s="101"/>
      <c r="BB2377" s="101"/>
      <c r="BC2377" s="101"/>
      <c r="BD2377" s="101"/>
      <c r="BE2377" s="101"/>
      <c r="BF2377" s="101"/>
      <c r="BG2377" s="101"/>
      <c r="BH2377" s="101"/>
      <c r="BI2377" s="101"/>
      <c r="BJ2377" s="101"/>
      <c r="BK2377" s="101"/>
      <c r="BL2377" s="101"/>
      <c r="BM2377" s="101"/>
      <c r="BN2377" s="101"/>
      <c r="BO2377" s="101"/>
      <c r="BP2377" s="101"/>
      <c r="BQ2377" s="101"/>
      <c r="BR2377" s="101"/>
      <c r="BS2377" s="101"/>
      <c r="BT2377" s="101"/>
      <c r="BU2377" s="101"/>
      <c r="BV2377" s="101"/>
      <c r="BW2377" s="101"/>
    </row>
    <row r="2378" spans="1:75" x14ac:dyDescent="0.2">
      <c r="A2378" s="110" t="str">
        <f t="shared" si="153"/>
        <v>19-</v>
      </c>
      <c r="B2378" s="101"/>
      <c r="C2378" s="102">
        <v>3</v>
      </c>
      <c r="D2378" s="71" t="str">
        <f>IF(C2378=1,K!$D$1,IF(C2378=2,K!$D$2,IF(C2378=3,K!$D$3,IF(C2378=4,K!$D$4,IF(C2378=5,K!$D$5,IF(C2378=6,K!$D$6,IF(C2378=7,K!$D$7,IF(C2378=8,K!$D$8))))))))</f>
        <v>Vihmutus</v>
      </c>
      <c r="E2378" s="103" t="s">
        <v>333</v>
      </c>
      <c r="F2378" s="106" t="str">
        <f>LOOKUP(E2378,K!$A$1:$B$19)</f>
        <v>Ülenurme vald</v>
      </c>
      <c r="G2378" s="98" t="str">
        <f t="shared" si="154"/>
        <v>PP-1272</v>
      </c>
      <c r="H2378" s="103" t="s">
        <v>11</v>
      </c>
      <c r="I2378" s="102">
        <v>1272</v>
      </c>
      <c r="J2378" s="104" t="s">
        <v>842</v>
      </c>
      <c r="K2378" s="104"/>
      <c r="L2378" s="111" t="str">
        <f t="shared" si="155"/>
        <v>19</v>
      </c>
      <c r="M2378" s="101"/>
      <c r="N2378" s="101"/>
      <c r="O2378" s="94"/>
      <c r="P2378" s="101">
        <v>299871</v>
      </c>
      <c r="Q2378" s="101"/>
      <c r="R2378" s="101"/>
      <c r="S2378" s="101"/>
      <c r="T2378" s="101"/>
      <c r="U2378" s="101"/>
      <c r="V2378" s="101"/>
      <c r="W2378" s="101"/>
      <c r="X2378" s="101"/>
      <c r="Y2378" s="101"/>
      <c r="Z2378" s="101"/>
      <c r="AA2378" s="101"/>
      <c r="AB2378" s="101"/>
      <c r="AC2378" s="101"/>
      <c r="AD2378" s="101"/>
      <c r="AE2378" s="101"/>
      <c r="AF2378" s="101"/>
      <c r="AG2378" s="101"/>
      <c r="AH2378" s="101"/>
      <c r="AI2378" s="101"/>
      <c r="AJ2378" s="101"/>
      <c r="AK2378" s="101"/>
      <c r="AL2378" s="101"/>
      <c r="AM2378" s="101"/>
      <c r="AN2378" s="101"/>
      <c r="AO2378" s="101"/>
      <c r="AP2378" s="101"/>
      <c r="AQ2378" s="101"/>
      <c r="AR2378" s="101"/>
      <c r="AS2378" s="101"/>
      <c r="AT2378" s="101"/>
      <c r="AU2378" s="101"/>
      <c r="AV2378" s="101"/>
      <c r="AW2378" s="101"/>
      <c r="AX2378" s="101"/>
      <c r="AY2378" s="101"/>
      <c r="AZ2378" s="101"/>
      <c r="BA2378" s="101"/>
      <c r="BB2378" s="101"/>
      <c r="BC2378" s="101"/>
      <c r="BD2378" s="101"/>
      <c r="BE2378" s="101"/>
      <c r="BF2378" s="101"/>
      <c r="BG2378" s="101"/>
      <c r="BH2378" s="101"/>
      <c r="BI2378" s="101"/>
      <c r="BJ2378" s="101"/>
      <c r="BK2378" s="101"/>
      <c r="BL2378" s="101"/>
      <c r="BM2378" s="101"/>
      <c r="BN2378" s="101"/>
      <c r="BO2378" s="101"/>
      <c r="BP2378" s="101"/>
      <c r="BQ2378" s="101"/>
      <c r="BR2378" s="101"/>
      <c r="BS2378" s="101"/>
      <c r="BT2378" s="101"/>
      <c r="BU2378" s="101"/>
      <c r="BV2378" s="101"/>
      <c r="BW2378" s="101"/>
    </row>
    <row r="2379" spans="1:75" ht="25.5" x14ac:dyDescent="0.2">
      <c r="A2379" s="110" t="str">
        <f t="shared" si="153"/>
        <v>19-</v>
      </c>
      <c r="B2379" s="101"/>
      <c r="C2379" s="102">
        <v>3</v>
      </c>
      <c r="D2379" s="71" t="str">
        <f>IF(C2379=1,K!$D$1,IF(C2379=2,K!$D$2,IF(C2379=3,K!$D$3,IF(C2379=4,K!$D$4,IF(C2379=5,K!$D$5,IF(C2379=6,K!$D$6,IF(C2379=7,K!$D$7,IF(C2379=8,K!$D$8))))))))</f>
        <v>Vihmutus</v>
      </c>
      <c r="E2379" s="103" t="s">
        <v>333</v>
      </c>
      <c r="F2379" s="106" t="str">
        <f>LOOKUP(E2379,K!$A$1:$B$19)</f>
        <v>Ülenurme vald</v>
      </c>
      <c r="G2379" s="98" t="str">
        <f t="shared" si="154"/>
        <v>PP-1273</v>
      </c>
      <c r="H2379" s="103" t="s">
        <v>11</v>
      </c>
      <c r="I2379" s="102">
        <v>1273</v>
      </c>
      <c r="J2379" s="104" t="s">
        <v>843</v>
      </c>
      <c r="K2379" s="104"/>
      <c r="L2379" s="111" t="str">
        <f t="shared" si="155"/>
        <v>19</v>
      </c>
      <c r="M2379" s="101"/>
      <c r="N2379" s="101"/>
      <c r="O2379" s="94"/>
      <c r="P2379" s="101"/>
      <c r="Q2379" s="101"/>
      <c r="R2379" s="101"/>
      <c r="S2379" s="101"/>
      <c r="T2379" s="101"/>
      <c r="U2379" s="101"/>
      <c r="V2379" s="101"/>
      <c r="W2379" s="101"/>
      <c r="X2379" s="101"/>
      <c r="Y2379" s="101"/>
      <c r="Z2379" s="101"/>
      <c r="AA2379" s="101"/>
      <c r="AB2379" s="101"/>
      <c r="AC2379" s="101"/>
      <c r="AD2379" s="101"/>
      <c r="AE2379" s="101"/>
      <c r="AF2379" s="101"/>
      <c r="AG2379" s="101"/>
      <c r="AH2379" s="101"/>
      <c r="AI2379" s="101"/>
      <c r="AJ2379" s="101"/>
      <c r="AK2379" s="101"/>
      <c r="AL2379" s="101"/>
      <c r="AM2379" s="101"/>
      <c r="AN2379" s="101"/>
      <c r="AO2379" s="101"/>
      <c r="AP2379" s="101"/>
      <c r="AQ2379" s="101"/>
      <c r="AR2379" s="101"/>
      <c r="AS2379" s="101"/>
      <c r="AT2379" s="101"/>
      <c r="AU2379" s="101"/>
      <c r="AV2379" s="101"/>
      <c r="AW2379" s="101"/>
      <c r="AX2379" s="101"/>
      <c r="AY2379" s="101"/>
      <c r="AZ2379" s="101"/>
      <c r="BA2379" s="101"/>
      <c r="BB2379" s="101"/>
      <c r="BC2379" s="101"/>
      <c r="BD2379" s="101"/>
      <c r="BE2379" s="101"/>
      <c r="BF2379" s="101"/>
      <c r="BG2379" s="101"/>
      <c r="BH2379" s="101"/>
      <c r="BI2379" s="101"/>
      <c r="BJ2379" s="101"/>
      <c r="BK2379" s="101"/>
      <c r="BL2379" s="101"/>
      <c r="BM2379" s="101"/>
      <c r="BN2379" s="101"/>
      <c r="BO2379" s="101"/>
      <c r="BP2379" s="101"/>
      <c r="BQ2379" s="101"/>
      <c r="BR2379" s="101"/>
      <c r="BS2379" s="101"/>
      <c r="BT2379" s="101"/>
      <c r="BU2379" s="101"/>
      <c r="BV2379" s="101"/>
      <c r="BW2379" s="101"/>
    </row>
    <row r="2380" spans="1:75" x14ac:dyDescent="0.2">
      <c r="A2380" s="110" t="str">
        <f t="shared" si="153"/>
        <v>19-</v>
      </c>
      <c r="B2380" s="101"/>
      <c r="C2380" s="102">
        <v>3</v>
      </c>
      <c r="D2380" s="71" t="str">
        <f>IF(C2380=1,K!$D$1,IF(C2380=2,K!$D$2,IF(C2380=3,K!$D$3,IF(C2380=4,K!$D$4,IF(C2380=5,K!$D$5,IF(C2380=6,K!$D$6,IF(C2380=7,K!$D$7,IF(C2380=8,K!$D$8))))))))</f>
        <v>Vihmutus</v>
      </c>
      <c r="E2380" s="103" t="s">
        <v>333</v>
      </c>
      <c r="F2380" s="106" t="str">
        <f>LOOKUP(E2380,K!$A$1:$B$19)</f>
        <v>Ülenurme vald</v>
      </c>
      <c r="G2380" s="98" t="str">
        <f t="shared" si="154"/>
        <v>PP-1274</v>
      </c>
      <c r="H2380" s="103" t="s">
        <v>11</v>
      </c>
      <c r="I2380" s="102">
        <v>1274</v>
      </c>
      <c r="J2380" s="104" t="s">
        <v>844</v>
      </c>
      <c r="K2380" s="104"/>
      <c r="L2380" s="111" t="str">
        <f t="shared" si="155"/>
        <v>19</v>
      </c>
      <c r="M2380" s="101"/>
      <c r="N2380" s="101"/>
      <c r="O2380" s="94"/>
      <c r="P2380" s="101"/>
      <c r="Q2380" s="101">
        <v>3</v>
      </c>
      <c r="R2380" s="101"/>
      <c r="S2380" s="101"/>
      <c r="T2380" s="101"/>
      <c r="U2380" s="101"/>
      <c r="V2380" s="101"/>
      <c r="W2380" s="101"/>
      <c r="X2380" s="101"/>
      <c r="Y2380" s="101"/>
      <c r="Z2380" s="101"/>
      <c r="AA2380" s="101"/>
      <c r="AB2380" s="101"/>
      <c r="AC2380" s="101"/>
      <c r="AD2380" s="101"/>
      <c r="AE2380" s="101"/>
      <c r="AF2380" s="101"/>
      <c r="AG2380" s="101"/>
      <c r="AH2380" s="101"/>
      <c r="AI2380" s="101"/>
      <c r="AJ2380" s="101"/>
      <c r="AK2380" s="101"/>
      <c r="AL2380" s="101"/>
      <c r="AM2380" s="101"/>
      <c r="AN2380" s="101"/>
      <c r="AO2380" s="101"/>
      <c r="AP2380" s="101"/>
      <c r="AQ2380" s="101"/>
      <c r="AR2380" s="101"/>
      <c r="AS2380" s="101"/>
      <c r="AT2380" s="101"/>
      <c r="AU2380" s="101"/>
      <c r="AV2380" s="101"/>
      <c r="AW2380" s="101"/>
      <c r="AX2380" s="101"/>
      <c r="AY2380" s="101"/>
      <c r="AZ2380" s="101"/>
      <c r="BA2380" s="101"/>
      <c r="BB2380" s="101"/>
      <c r="BC2380" s="101"/>
      <c r="BD2380" s="101"/>
      <c r="BE2380" s="101"/>
      <c r="BF2380" s="101"/>
      <c r="BG2380" s="101"/>
      <c r="BH2380" s="101"/>
      <c r="BI2380" s="101"/>
      <c r="BJ2380" s="101"/>
      <c r="BK2380" s="101"/>
      <c r="BL2380" s="101"/>
      <c r="BM2380" s="101"/>
      <c r="BN2380" s="101"/>
      <c r="BO2380" s="101"/>
      <c r="BP2380" s="101"/>
      <c r="BQ2380" s="101"/>
      <c r="BR2380" s="101"/>
      <c r="BS2380" s="101"/>
      <c r="BT2380" s="101"/>
      <c r="BU2380" s="101"/>
      <c r="BV2380" s="101"/>
      <c r="BW2380" s="101"/>
    </row>
    <row r="2381" spans="1:75" x14ac:dyDescent="0.2">
      <c r="A2381" s="110" t="str">
        <f t="shared" si="153"/>
        <v>19-</v>
      </c>
      <c r="B2381" s="101"/>
      <c r="C2381" s="102">
        <v>3</v>
      </c>
      <c r="D2381" s="71" t="str">
        <f>IF(C2381=1,K!$D$1,IF(C2381=2,K!$D$2,IF(C2381=3,K!$D$3,IF(C2381=4,K!$D$4,IF(C2381=5,K!$D$5,IF(C2381=6,K!$D$6,IF(C2381=7,K!$D$7,IF(C2381=8,K!$D$8))))))))</f>
        <v>Vihmutus</v>
      </c>
      <c r="E2381" s="103" t="s">
        <v>333</v>
      </c>
      <c r="F2381" s="106" t="str">
        <f>LOOKUP(E2381,K!$A$1:$B$19)</f>
        <v>Ülenurme vald</v>
      </c>
      <c r="G2381" s="98" t="str">
        <f t="shared" si="154"/>
        <v>PP-1275</v>
      </c>
      <c r="H2381" s="103" t="s">
        <v>11</v>
      </c>
      <c r="I2381" s="102">
        <v>1275</v>
      </c>
      <c r="J2381" s="104" t="s">
        <v>845</v>
      </c>
      <c r="K2381" s="104"/>
      <c r="L2381" s="111" t="str">
        <f t="shared" si="155"/>
        <v>19</v>
      </c>
      <c r="M2381" s="101"/>
      <c r="N2381" s="101"/>
      <c r="O2381" s="94"/>
      <c r="P2381" s="101"/>
      <c r="Q2381" s="101">
        <v>7</v>
      </c>
      <c r="R2381" s="101"/>
      <c r="S2381" s="101"/>
      <c r="T2381" s="101"/>
      <c r="U2381" s="101"/>
      <c r="V2381" s="101"/>
      <c r="W2381" s="101"/>
      <c r="X2381" s="101"/>
      <c r="Y2381" s="101"/>
      <c r="Z2381" s="101"/>
      <c r="AA2381" s="101"/>
      <c r="AB2381" s="101"/>
      <c r="AC2381" s="101"/>
      <c r="AD2381" s="101"/>
      <c r="AE2381" s="101"/>
      <c r="AF2381" s="101"/>
      <c r="AG2381" s="101"/>
      <c r="AH2381" s="101"/>
      <c r="AI2381" s="101"/>
      <c r="AJ2381" s="101"/>
      <c r="AK2381" s="101"/>
      <c r="AL2381" s="101"/>
      <c r="AM2381" s="101"/>
      <c r="AN2381" s="101"/>
      <c r="AO2381" s="101"/>
      <c r="AP2381" s="101"/>
      <c r="AQ2381" s="101"/>
      <c r="AR2381" s="101"/>
      <c r="AS2381" s="101"/>
      <c r="AT2381" s="101"/>
      <c r="AU2381" s="101"/>
      <c r="AV2381" s="101"/>
      <c r="AW2381" s="101"/>
      <c r="AX2381" s="101"/>
      <c r="AY2381" s="101"/>
      <c r="AZ2381" s="101"/>
      <c r="BA2381" s="101"/>
      <c r="BB2381" s="101"/>
      <c r="BC2381" s="101"/>
      <c r="BD2381" s="101"/>
      <c r="BE2381" s="101"/>
      <c r="BF2381" s="101"/>
      <c r="BG2381" s="101"/>
      <c r="BH2381" s="101"/>
      <c r="BI2381" s="101"/>
      <c r="BJ2381" s="101"/>
      <c r="BK2381" s="101"/>
      <c r="BL2381" s="101"/>
      <c r="BM2381" s="101"/>
      <c r="BN2381" s="101"/>
      <c r="BO2381" s="101"/>
      <c r="BP2381" s="101"/>
      <c r="BQ2381" s="101"/>
      <c r="BR2381" s="101"/>
      <c r="BS2381" s="101"/>
      <c r="BT2381" s="101"/>
      <c r="BU2381" s="101"/>
      <c r="BV2381" s="101"/>
      <c r="BW2381" s="101"/>
    </row>
    <row r="2382" spans="1:75" ht="25.5" x14ac:dyDescent="0.2">
      <c r="A2382" s="110" t="str">
        <f t="shared" si="153"/>
        <v>19-</v>
      </c>
      <c r="B2382" s="101"/>
      <c r="C2382" s="102">
        <v>3</v>
      </c>
      <c r="D2382" s="71" t="str">
        <f>IF(C2382=1,K!$D$1,IF(C2382=2,K!$D$2,IF(C2382=3,K!$D$3,IF(C2382=4,K!$D$4,IF(C2382=5,K!$D$5,IF(C2382=6,K!$D$6,IF(C2382=7,K!$D$7,IF(C2382=8,K!$D$8))))))))</f>
        <v>Vihmutus</v>
      </c>
      <c r="E2382" s="103" t="s">
        <v>333</v>
      </c>
      <c r="F2382" s="106" t="str">
        <f>LOOKUP(E2382,K!$A$1:$B$19)</f>
        <v>Ülenurme vald</v>
      </c>
      <c r="G2382" s="98" t="str">
        <f t="shared" si="154"/>
        <v>PP-1345</v>
      </c>
      <c r="H2382" s="103" t="s">
        <v>11</v>
      </c>
      <c r="I2382" s="102">
        <v>1345</v>
      </c>
      <c r="J2382" s="104" t="s">
        <v>1070</v>
      </c>
      <c r="K2382" s="104"/>
      <c r="L2382" s="111" t="str">
        <f t="shared" si="155"/>
        <v>19</v>
      </c>
      <c r="M2382" s="101"/>
      <c r="N2382" s="101"/>
      <c r="O2382" s="94"/>
      <c r="P2382" s="101"/>
      <c r="Q2382" s="101">
        <v>4</v>
      </c>
      <c r="R2382" s="101"/>
      <c r="S2382" s="101"/>
      <c r="T2382" s="101"/>
      <c r="U2382" s="101"/>
      <c r="V2382" s="101"/>
      <c r="W2382" s="101"/>
      <c r="X2382" s="101"/>
      <c r="Y2382" s="101"/>
      <c r="Z2382" s="101"/>
      <c r="AA2382" s="101"/>
      <c r="AB2382" s="101"/>
      <c r="AC2382" s="101"/>
      <c r="AD2382" s="101"/>
      <c r="AE2382" s="101"/>
      <c r="AF2382" s="101"/>
      <c r="AG2382" s="101"/>
      <c r="AH2382" s="101"/>
      <c r="AI2382" s="101"/>
      <c r="AJ2382" s="101"/>
      <c r="AK2382" s="101"/>
      <c r="AL2382" s="101"/>
      <c r="AM2382" s="101"/>
      <c r="AN2382" s="101"/>
      <c r="AO2382" s="101"/>
      <c r="AP2382" s="101"/>
      <c r="AQ2382" s="101"/>
      <c r="AR2382" s="101"/>
      <c r="AS2382" s="101"/>
      <c r="AT2382" s="101"/>
      <c r="AU2382" s="101"/>
      <c r="AV2382" s="101"/>
      <c r="AW2382" s="101"/>
      <c r="AX2382" s="101"/>
      <c r="AY2382" s="101"/>
      <c r="AZ2382" s="101"/>
      <c r="BA2382" s="101"/>
      <c r="BB2382" s="101"/>
      <c r="BC2382" s="101"/>
      <c r="BD2382" s="101"/>
      <c r="BE2382" s="101"/>
      <c r="BF2382" s="101"/>
      <c r="BG2382" s="101"/>
      <c r="BH2382" s="101"/>
      <c r="BI2382" s="101"/>
      <c r="BJ2382" s="101"/>
      <c r="BK2382" s="101"/>
      <c r="BL2382" s="101"/>
      <c r="BM2382" s="101"/>
      <c r="BN2382" s="101"/>
      <c r="BO2382" s="101"/>
      <c r="BP2382" s="101"/>
      <c r="BQ2382" s="101"/>
      <c r="BR2382" s="101"/>
      <c r="BS2382" s="101"/>
      <c r="BT2382" s="101"/>
      <c r="BU2382" s="101"/>
      <c r="BV2382" s="101"/>
      <c r="BW2382" s="101"/>
    </row>
    <row r="2383" spans="1:75" x14ac:dyDescent="0.2">
      <c r="A2383" s="110" t="str">
        <f t="shared" ref="A2383:A2446" si="156">CONCATENATE(E2383,"-",B2383)</f>
        <v>19-</v>
      </c>
      <c r="B2383" s="101"/>
      <c r="C2383" s="102">
        <v>3</v>
      </c>
      <c r="D2383" s="71" t="str">
        <f>IF(C2383=1,K!$D$1,IF(C2383=2,K!$D$2,IF(C2383=3,K!$D$3,IF(C2383=4,K!$D$4,IF(C2383=5,K!$D$5,IF(C2383=6,K!$D$6,IF(C2383=7,K!$D$7,IF(C2383=8,K!$D$8))))))))</f>
        <v>Vihmutus</v>
      </c>
      <c r="E2383" s="103" t="s">
        <v>333</v>
      </c>
      <c r="F2383" s="106" t="str">
        <f>LOOKUP(E2383,K!$A$1:$B$19)</f>
        <v>Ülenurme vald</v>
      </c>
      <c r="G2383" s="98" t="str">
        <f t="shared" ref="G2383:G2446" si="157">CONCATENATE(H2383,"-",I2383)</f>
        <v>MV-1855</v>
      </c>
      <c r="H2383" s="103" t="s">
        <v>32</v>
      </c>
      <c r="I2383" s="102">
        <v>1855</v>
      </c>
      <c r="J2383" s="104" t="s">
        <v>656</v>
      </c>
      <c r="K2383" s="104"/>
      <c r="L2383" s="111" t="str">
        <f t="shared" si="155"/>
        <v>19</v>
      </c>
      <c r="M2383" s="101"/>
      <c r="N2383" s="101"/>
      <c r="O2383" s="94"/>
      <c r="P2383" s="101"/>
      <c r="Q2383" s="101">
        <v>3</v>
      </c>
      <c r="R2383" s="101"/>
      <c r="S2383" s="101"/>
      <c r="T2383" s="101"/>
      <c r="U2383" s="101"/>
      <c r="V2383" s="101"/>
      <c r="W2383" s="101"/>
      <c r="X2383" s="101"/>
      <c r="Y2383" s="101"/>
      <c r="Z2383" s="101"/>
      <c r="AA2383" s="101"/>
      <c r="AB2383" s="101"/>
      <c r="AC2383" s="101"/>
      <c r="AD2383" s="101"/>
      <c r="AE2383" s="101"/>
      <c r="AF2383" s="101"/>
      <c r="AG2383" s="101"/>
      <c r="AH2383" s="101"/>
      <c r="AI2383" s="101"/>
      <c r="AJ2383" s="101"/>
      <c r="AK2383" s="101"/>
      <c r="AL2383" s="101"/>
      <c r="AM2383" s="101"/>
      <c r="AN2383" s="101"/>
      <c r="AO2383" s="101"/>
      <c r="AP2383" s="101"/>
      <c r="AQ2383" s="101"/>
      <c r="AR2383" s="101"/>
      <c r="AS2383" s="101"/>
      <c r="AT2383" s="101"/>
      <c r="AU2383" s="101"/>
      <c r="AV2383" s="101"/>
      <c r="AW2383" s="101"/>
      <c r="AX2383" s="101"/>
      <c r="AY2383" s="101"/>
      <c r="AZ2383" s="101"/>
      <c r="BA2383" s="101"/>
      <c r="BB2383" s="101"/>
      <c r="BC2383" s="101"/>
      <c r="BD2383" s="101"/>
      <c r="BE2383" s="101"/>
      <c r="BF2383" s="101"/>
      <c r="BG2383" s="101"/>
      <c r="BH2383" s="101"/>
      <c r="BI2383" s="101"/>
      <c r="BJ2383" s="101"/>
      <c r="BK2383" s="101"/>
      <c r="BL2383" s="101"/>
      <c r="BM2383" s="101"/>
      <c r="BN2383" s="101"/>
      <c r="BO2383" s="101"/>
      <c r="BP2383" s="101"/>
      <c r="BQ2383" s="101"/>
      <c r="BR2383" s="101"/>
      <c r="BS2383" s="101"/>
      <c r="BT2383" s="101"/>
      <c r="BU2383" s="101"/>
      <c r="BV2383" s="101"/>
      <c r="BW2383" s="101"/>
    </row>
    <row r="2384" spans="1:75" x14ac:dyDescent="0.2">
      <c r="A2384" s="110" t="str">
        <f t="shared" si="156"/>
        <v>19-</v>
      </c>
      <c r="B2384" s="101"/>
      <c r="C2384" s="102">
        <v>4</v>
      </c>
      <c r="D2384" s="71" t="str">
        <f>IF(C2384=1,K!$D$1,IF(C2384=2,K!$D$2,IF(C2384=3,K!$D$3,IF(C2384=4,K!$D$4,IF(C2384=5,K!$D$5,IF(C2384=6,K!$D$6,IF(C2384=7,K!$D$7,IF(C2384=8,K!$D$8))))))))</f>
        <v>Polder</v>
      </c>
      <c r="E2384" s="103" t="s">
        <v>333</v>
      </c>
      <c r="F2384" s="106" t="str">
        <f>LOOKUP(E2384,K!$A$1:$B$19)</f>
        <v>Ülenurme vald</v>
      </c>
      <c r="G2384" s="98" t="str">
        <f t="shared" si="157"/>
        <v>PP-1149</v>
      </c>
      <c r="H2384" s="103" t="s">
        <v>11</v>
      </c>
      <c r="I2384" s="102">
        <v>1149</v>
      </c>
      <c r="J2384" s="104" t="s">
        <v>1277</v>
      </c>
      <c r="K2384" s="179" t="s">
        <v>5097</v>
      </c>
      <c r="L2384" s="111" t="str">
        <f t="shared" si="155"/>
        <v>19</v>
      </c>
      <c r="M2384" s="101"/>
      <c r="N2384" s="101"/>
      <c r="O2384" s="94"/>
      <c r="P2384" s="101"/>
      <c r="Q2384" s="101"/>
      <c r="R2384" s="101"/>
      <c r="S2384" s="101"/>
      <c r="T2384" s="101"/>
      <c r="U2384" s="101"/>
      <c r="V2384" s="101"/>
      <c r="W2384" s="101"/>
      <c r="X2384" s="101"/>
      <c r="Y2384" s="101"/>
      <c r="Z2384" s="101"/>
      <c r="AA2384" s="101"/>
      <c r="AB2384" s="101"/>
      <c r="AC2384" s="101"/>
      <c r="AD2384" s="101"/>
      <c r="AE2384" s="101"/>
      <c r="AF2384" s="101"/>
      <c r="AG2384" s="101"/>
      <c r="AH2384" s="101"/>
      <c r="AI2384" s="101"/>
      <c r="AJ2384" s="101"/>
      <c r="AK2384" s="101"/>
      <c r="AL2384" s="101"/>
      <c r="AM2384" s="101"/>
      <c r="AN2384" s="101"/>
      <c r="AO2384" s="101"/>
      <c r="AP2384" s="101"/>
      <c r="AQ2384" s="101"/>
      <c r="AR2384" s="101"/>
      <c r="AS2384" s="101"/>
      <c r="AT2384" s="101"/>
      <c r="AU2384" s="101"/>
      <c r="AV2384" s="101"/>
      <c r="AW2384" s="101"/>
      <c r="AX2384" s="101"/>
      <c r="AY2384" s="101"/>
      <c r="AZ2384" s="101"/>
      <c r="BA2384" s="101"/>
      <c r="BB2384" s="101"/>
      <c r="BC2384" s="101"/>
      <c r="BD2384" s="101"/>
      <c r="BE2384" s="101"/>
      <c r="BF2384" s="101"/>
      <c r="BG2384" s="101"/>
      <c r="BH2384" s="101"/>
      <c r="BI2384" s="101"/>
      <c r="BJ2384" s="101"/>
      <c r="BK2384" s="101"/>
      <c r="BL2384" s="101"/>
      <c r="BM2384" s="101"/>
      <c r="BN2384" s="101"/>
      <c r="BO2384" s="101"/>
      <c r="BP2384" s="101"/>
      <c r="BQ2384" s="101"/>
      <c r="BR2384" s="101"/>
      <c r="BS2384" s="101"/>
      <c r="BT2384" s="101"/>
      <c r="BU2384" s="101"/>
      <c r="BV2384" s="101"/>
      <c r="BW2384" s="101"/>
    </row>
    <row r="2385" spans="1:75" x14ac:dyDescent="0.2">
      <c r="A2385" s="110" t="str">
        <f t="shared" si="156"/>
        <v>19-</v>
      </c>
      <c r="B2385" s="101"/>
      <c r="C2385" s="102">
        <v>4</v>
      </c>
      <c r="D2385" s="71" t="str">
        <f>IF(C2385=1,K!$D$1,IF(C2385=2,K!$D$2,IF(C2385=3,K!$D$3,IF(C2385=4,K!$D$4,IF(C2385=5,K!$D$5,IF(C2385=6,K!$D$6,IF(C2385=7,K!$D$7,IF(C2385=8,K!$D$8))))))))</f>
        <v>Polder</v>
      </c>
      <c r="E2385" s="103" t="s">
        <v>333</v>
      </c>
      <c r="F2385" s="106" t="str">
        <f>LOOKUP(E2385,K!$A$1:$B$19)</f>
        <v>Ülenurme vald</v>
      </c>
      <c r="G2385" s="98" t="str">
        <f t="shared" si="157"/>
        <v>PP-1037 A</v>
      </c>
      <c r="H2385" s="103" t="s">
        <v>11</v>
      </c>
      <c r="I2385" s="102" t="s">
        <v>980</v>
      </c>
      <c r="J2385" s="104" t="s">
        <v>1279</v>
      </c>
      <c r="K2385" s="104" t="s">
        <v>5097</v>
      </c>
      <c r="L2385" s="111" t="str">
        <f t="shared" si="155"/>
        <v>19</v>
      </c>
      <c r="M2385" s="101"/>
      <c r="N2385" s="101"/>
      <c r="O2385" s="94"/>
      <c r="P2385" s="101" t="s">
        <v>5112</v>
      </c>
      <c r="Q2385" s="101">
        <v>7</v>
      </c>
      <c r="R2385" s="101"/>
      <c r="S2385" s="101"/>
      <c r="T2385" s="101"/>
      <c r="U2385" s="101"/>
      <c r="V2385" s="101"/>
      <c r="W2385" s="101"/>
      <c r="X2385" s="101"/>
      <c r="Y2385" s="101"/>
      <c r="Z2385" s="101"/>
      <c r="AA2385" s="101"/>
      <c r="AB2385" s="101"/>
      <c r="AC2385" s="101"/>
      <c r="AD2385" s="101"/>
      <c r="AE2385" s="101"/>
      <c r="AF2385" s="101"/>
      <c r="AG2385" s="101"/>
      <c r="AH2385" s="101"/>
      <c r="AI2385" s="101"/>
      <c r="AJ2385" s="101"/>
      <c r="AK2385" s="101"/>
      <c r="AL2385" s="101"/>
      <c r="AM2385" s="101"/>
      <c r="AN2385" s="101"/>
      <c r="AO2385" s="101"/>
      <c r="AP2385" s="101"/>
      <c r="AQ2385" s="101"/>
      <c r="AR2385" s="101"/>
      <c r="AS2385" s="101"/>
      <c r="AT2385" s="101"/>
      <c r="AU2385" s="101"/>
      <c r="AV2385" s="101"/>
      <c r="AW2385" s="101"/>
      <c r="AX2385" s="101"/>
      <c r="AY2385" s="101"/>
      <c r="AZ2385" s="101"/>
      <c r="BA2385" s="101"/>
      <c r="BB2385" s="101"/>
      <c r="BC2385" s="101"/>
      <c r="BD2385" s="101"/>
      <c r="BE2385" s="101"/>
      <c r="BF2385" s="101"/>
      <c r="BG2385" s="101"/>
      <c r="BH2385" s="101"/>
      <c r="BI2385" s="101"/>
      <c r="BJ2385" s="101"/>
      <c r="BK2385" s="101"/>
      <c r="BL2385" s="101"/>
      <c r="BM2385" s="101"/>
      <c r="BN2385" s="101"/>
      <c r="BO2385" s="101"/>
      <c r="BP2385" s="101"/>
      <c r="BQ2385" s="101"/>
      <c r="BR2385" s="101"/>
      <c r="BS2385" s="101"/>
      <c r="BT2385" s="101"/>
      <c r="BU2385" s="101"/>
      <c r="BV2385" s="101"/>
      <c r="BW2385" s="101"/>
    </row>
    <row r="2386" spans="1:75" x14ac:dyDescent="0.2">
      <c r="A2386" s="110" t="str">
        <f t="shared" si="156"/>
        <v>19-</v>
      </c>
      <c r="B2386" s="101"/>
      <c r="C2386" s="102">
        <v>4</v>
      </c>
      <c r="D2386" s="71" t="str">
        <f>IF(C2386=1,K!$D$1,IF(C2386=2,K!$D$2,IF(C2386=3,K!$D$3,IF(C2386=4,K!$D$4,IF(C2386=5,K!$D$5,IF(C2386=6,K!$D$6,IF(C2386=7,K!$D$7,IF(C2386=8,K!$D$8))))))))</f>
        <v>Polder</v>
      </c>
      <c r="E2386" s="103" t="s">
        <v>333</v>
      </c>
      <c r="F2386" s="106" t="str">
        <f>LOOKUP(E2386,K!$A$1:$B$19)</f>
        <v>Ülenurme vald</v>
      </c>
      <c r="G2386" s="98" t="str">
        <f t="shared" si="157"/>
        <v>PP-1224</v>
      </c>
      <c r="H2386" s="103" t="s">
        <v>11</v>
      </c>
      <c r="I2386" s="102">
        <v>1224</v>
      </c>
      <c r="J2386" s="104" t="s">
        <v>1282</v>
      </c>
      <c r="K2386" s="104" t="s">
        <v>5097</v>
      </c>
      <c r="L2386" s="111" t="str">
        <f t="shared" si="155"/>
        <v>19</v>
      </c>
      <c r="M2386" s="101"/>
      <c r="N2386" s="101"/>
      <c r="O2386" s="94"/>
      <c r="P2386" s="101" t="s">
        <v>5113</v>
      </c>
      <c r="Q2386" s="101">
        <v>4</v>
      </c>
      <c r="R2386" s="101"/>
      <c r="S2386" s="101"/>
      <c r="T2386" s="101"/>
      <c r="U2386" s="101"/>
      <c r="V2386" s="101"/>
      <c r="W2386" s="101"/>
      <c r="X2386" s="101"/>
      <c r="Y2386" s="101"/>
      <c r="Z2386" s="101"/>
      <c r="AA2386" s="101"/>
      <c r="AB2386" s="101"/>
      <c r="AC2386" s="101"/>
      <c r="AD2386" s="101"/>
      <c r="AE2386" s="101"/>
      <c r="AF2386" s="101"/>
      <c r="AG2386" s="101"/>
      <c r="AH2386" s="101"/>
      <c r="AI2386" s="101"/>
      <c r="AJ2386" s="101"/>
      <c r="AK2386" s="101"/>
      <c r="AL2386" s="101"/>
      <c r="AM2386" s="101"/>
      <c r="AN2386" s="101"/>
      <c r="AO2386" s="101"/>
      <c r="AP2386" s="101"/>
      <c r="AQ2386" s="101"/>
      <c r="AR2386" s="101"/>
      <c r="AS2386" s="101"/>
      <c r="AT2386" s="101"/>
      <c r="AU2386" s="101"/>
      <c r="AV2386" s="101"/>
      <c r="AW2386" s="101"/>
      <c r="AX2386" s="101"/>
      <c r="AY2386" s="101"/>
      <c r="AZ2386" s="101"/>
      <c r="BA2386" s="101"/>
      <c r="BB2386" s="101"/>
      <c r="BC2386" s="101"/>
      <c r="BD2386" s="101"/>
      <c r="BE2386" s="101"/>
      <c r="BF2386" s="101"/>
      <c r="BG2386" s="101"/>
      <c r="BH2386" s="101"/>
      <c r="BI2386" s="101"/>
      <c r="BJ2386" s="101"/>
      <c r="BK2386" s="101"/>
      <c r="BL2386" s="101"/>
      <c r="BM2386" s="101"/>
      <c r="BN2386" s="101"/>
      <c r="BO2386" s="101"/>
      <c r="BP2386" s="101"/>
      <c r="BQ2386" s="101"/>
      <c r="BR2386" s="101"/>
      <c r="BS2386" s="101"/>
      <c r="BT2386" s="101"/>
      <c r="BU2386" s="101"/>
      <c r="BV2386" s="101"/>
      <c r="BW2386" s="101"/>
    </row>
    <row r="2387" spans="1:75" x14ac:dyDescent="0.2">
      <c r="A2387" s="110" t="str">
        <f t="shared" si="156"/>
        <v>19-</v>
      </c>
      <c r="B2387" s="101"/>
      <c r="C2387" s="102">
        <v>4</v>
      </c>
      <c r="D2387" s="71" t="str">
        <f>IF(C2387=1,K!$D$1,IF(C2387=2,K!$D$2,IF(C2387=3,K!$D$3,IF(C2387=4,K!$D$4,IF(C2387=5,K!$D$5,IF(C2387=6,K!$D$6,IF(C2387=7,K!$D$7,IF(C2387=8,K!$D$8))))))))</f>
        <v>Polder</v>
      </c>
      <c r="E2387" s="103" t="s">
        <v>333</v>
      </c>
      <c r="F2387" s="106" t="str">
        <f>LOOKUP(E2387,K!$A$1:$B$19)</f>
        <v>Ülenurme vald</v>
      </c>
      <c r="G2387" s="98" t="str">
        <f t="shared" si="157"/>
        <v>PP-1225</v>
      </c>
      <c r="H2387" s="103" t="s">
        <v>11</v>
      </c>
      <c r="I2387" s="102">
        <v>1225</v>
      </c>
      <c r="J2387" s="104" t="s">
        <v>1283</v>
      </c>
      <c r="K2387" s="104" t="s">
        <v>5097</v>
      </c>
      <c r="L2387" s="111" t="str">
        <f t="shared" si="155"/>
        <v>19</v>
      </c>
      <c r="M2387" s="101"/>
      <c r="N2387" s="101"/>
      <c r="O2387" s="94" t="s">
        <v>5120</v>
      </c>
      <c r="P2387" s="101">
        <v>67157</v>
      </c>
      <c r="Q2387" s="101">
        <v>2</v>
      </c>
      <c r="R2387" s="101" t="s">
        <v>5124</v>
      </c>
      <c r="S2387" s="101"/>
      <c r="T2387" s="101"/>
      <c r="U2387" s="101"/>
      <c r="V2387" s="101"/>
      <c r="W2387" s="101"/>
      <c r="X2387" s="101"/>
      <c r="Y2387" s="101"/>
      <c r="Z2387" s="101"/>
      <c r="AA2387" s="101"/>
      <c r="AB2387" s="101"/>
      <c r="AC2387" s="101"/>
      <c r="AD2387" s="101"/>
      <c r="AE2387" s="101"/>
      <c r="AF2387" s="101"/>
      <c r="AG2387" s="101"/>
      <c r="AH2387" s="101"/>
      <c r="AI2387" s="101"/>
      <c r="AJ2387" s="101"/>
      <c r="AK2387" s="101"/>
      <c r="AL2387" s="101"/>
      <c r="AM2387" s="101"/>
      <c r="AN2387" s="101"/>
      <c r="AO2387" s="101"/>
      <c r="AP2387" s="101"/>
      <c r="AQ2387" s="101"/>
      <c r="AR2387" s="101"/>
      <c r="AS2387" s="101"/>
      <c r="AT2387" s="101"/>
      <c r="AU2387" s="101"/>
      <c r="AV2387" s="101"/>
      <c r="AW2387" s="101"/>
      <c r="AX2387" s="101"/>
      <c r="AY2387" s="101"/>
      <c r="AZ2387" s="101"/>
      <c r="BA2387" s="101"/>
      <c r="BB2387" s="101"/>
      <c r="BC2387" s="101"/>
      <c r="BD2387" s="101"/>
      <c r="BE2387" s="101"/>
      <c r="BF2387" s="101"/>
      <c r="BG2387" s="101"/>
      <c r="BH2387" s="101"/>
      <c r="BI2387" s="101"/>
      <c r="BJ2387" s="101"/>
      <c r="BK2387" s="101"/>
      <c r="BL2387" s="101"/>
      <c r="BM2387" s="101"/>
      <c r="BN2387" s="101"/>
      <c r="BO2387" s="101"/>
      <c r="BP2387" s="101"/>
      <c r="BQ2387" s="101"/>
      <c r="BR2387" s="101"/>
      <c r="BS2387" s="101"/>
      <c r="BT2387" s="101"/>
      <c r="BU2387" s="101"/>
      <c r="BV2387" s="101"/>
      <c r="BW2387" s="101"/>
    </row>
    <row r="2388" spans="1:75" x14ac:dyDescent="0.2">
      <c r="A2388" s="110" t="str">
        <f t="shared" si="156"/>
        <v>19-</v>
      </c>
      <c r="B2388" s="101"/>
      <c r="C2388" s="102">
        <v>4</v>
      </c>
      <c r="D2388" s="71" t="str">
        <f>IF(C2388=1,K!$D$1,IF(C2388=2,K!$D$2,IF(C2388=3,K!$D$3,IF(C2388=4,K!$D$4,IF(C2388=5,K!$D$5,IF(C2388=6,K!$D$6,IF(C2388=7,K!$D$7,IF(C2388=8,K!$D$8))))))))</f>
        <v>Polder</v>
      </c>
      <c r="E2388" s="103" t="s">
        <v>333</v>
      </c>
      <c r="F2388" s="106" t="str">
        <f>LOOKUP(E2388,K!$A$1:$B$19)</f>
        <v>Ülenurme vald</v>
      </c>
      <c r="G2388" s="98" t="str">
        <f t="shared" si="157"/>
        <v>PP-1226</v>
      </c>
      <c r="H2388" s="103" t="s">
        <v>11</v>
      </c>
      <c r="I2388" s="102">
        <v>1226</v>
      </c>
      <c r="J2388" s="104" t="s">
        <v>1284</v>
      </c>
      <c r="K2388" s="104" t="s">
        <v>5097</v>
      </c>
      <c r="L2388" s="111" t="str">
        <f t="shared" si="155"/>
        <v>19</v>
      </c>
      <c r="M2388" s="101"/>
      <c r="N2388" s="101"/>
      <c r="O2388" s="94"/>
      <c r="P2388" s="101" t="s">
        <v>5132</v>
      </c>
      <c r="Q2388" s="101">
        <v>2</v>
      </c>
      <c r="R2388" s="101" t="s">
        <v>5133</v>
      </c>
      <c r="S2388" s="101"/>
      <c r="T2388" s="101"/>
      <c r="U2388" s="101"/>
      <c r="V2388" s="101"/>
      <c r="W2388" s="101"/>
      <c r="X2388" s="101"/>
      <c r="Y2388" s="101"/>
      <c r="Z2388" s="101"/>
      <c r="AA2388" s="101"/>
      <c r="AB2388" s="101"/>
      <c r="AC2388" s="101"/>
      <c r="AD2388" s="101"/>
      <c r="AE2388" s="101"/>
      <c r="AF2388" s="101"/>
      <c r="AG2388" s="101"/>
      <c r="AH2388" s="101"/>
      <c r="AI2388" s="101"/>
      <c r="AJ2388" s="101"/>
      <c r="AK2388" s="101"/>
      <c r="AL2388" s="101"/>
      <c r="AM2388" s="101"/>
      <c r="AN2388" s="101"/>
      <c r="AO2388" s="101"/>
      <c r="AP2388" s="101"/>
      <c r="AQ2388" s="101"/>
      <c r="AR2388" s="101"/>
      <c r="AS2388" s="101"/>
      <c r="AT2388" s="101"/>
      <c r="AU2388" s="101"/>
      <c r="AV2388" s="101"/>
      <c r="AW2388" s="101"/>
      <c r="AX2388" s="101"/>
      <c r="AY2388" s="101"/>
      <c r="AZ2388" s="101"/>
      <c r="BA2388" s="101"/>
      <c r="BB2388" s="101"/>
      <c r="BC2388" s="101"/>
      <c r="BD2388" s="101"/>
      <c r="BE2388" s="101"/>
      <c r="BF2388" s="101"/>
      <c r="BG2388" s="101"/>
      <c r="BH2388" s="101"/>
      <c r="BI2388" s="101"/>
      <c r="BJ2388" s="101"/>
      <c r="BK2388" s="101"/>
      <c r="BL2388" s="101"/>
      <c r="BM2388" s="101"/>
      <c r="BN2388" s="101"/>
      <c r="BO2388" s="101"/>
      <c r="BP2388" s="101"/>
      <c r="BQ2388" s="101"/>
      <c r="BR2388" s="101"/>
      <c r="BS2388" s="101"/>
      <c r="BT2388" s="101"/>
      <c r="BU2388" s="101"/>
      <c r="BV2388" s="101"/>
      <c r="BW2388" s="101"/>
    </row>
    <row r="2389" spans="1:75" x14ac:dyDescent="0.2">
      <c r="A2389" s="110" t="str">
        <f t="shared" si="156"/>
        <v>19-</v>
      </c>
      <c r="B2389" s="101"/>
      <c r="C2389" s="102">
        <v>4</v>
      </c>
      <c r="D2389" s="71" t="str">
        <f>IF(C2389=1,K!$D$1,IF(C2389=2,K!$D$2,IF(C2389=3,K!$D$3,IF(C2389=4,K!$D$4,IF(C2389=5,K!$D$5,IF(C2389=6,K!$D$6,IF(C2389=7,K!$D$7,IF(C2389=8,K!$D$8))))))))</f>
        <v>Polder</v>
      </c>
      <c r="E2389" s="103" t="s">
        <v>333</v>
      </c>
      <c r="F2389" s="106" t="str">
        <f>LOOKUP(E2389,K!$A$1:$B$19)</f>
        <v>Ülenurme vald</v>
      </c>
      <c r="G2389" s="98" t="str">
        <f t="shared" si="157"/>
        <v>PP-1045B</v>
      </c>
      <c r="H2389" s="103" t="s">
        <v>11</v>
      </c>
      <c r="I2389" s="102" t="s">
        <v>18</v>
      </c>
      <c r="J2389" s="104" t="s">
        <v>838</v>
      </c>
      <c r="K2389" s="104" t="s">
        <v>5097</v>
      </c>
      <c r="L2389" s="111" t="str">
        <f t="shared" si="155"/>
        <v>19</v>
      </c>
      <c r="M2389" s="101"/>
      <c r="N2389" s="101"/>
      <c r="O2389" s="94"/>
      <c r="P2389" s="101"/>
      <c r="Q2389" s="101">
        <v>3</v>
      </c>
      <c r="R2389" s="101"/>
      <c r="S2389" s="101"/>
      <c r="T2389" s="101"/>
      <c r="U2389" s="101"/>
      <c r="V2389" s="101"/>
      <c r="W2389" s="101"/>
      <c r="X2389" s="101"/>
      <c r="Y2389" s="101"/>
      <c r="Z2389" s="101"/>
      <c r="AA2389" s="101"/>
      <c r="AB2389" s="101"/>
      <c r="AC2389" s="101"/>
      <c r="AD2389" s="101"/>
      <c r="AE2389" s="101"/>
      <c r="AF2389" s="101"/>
      <c r="AG2389" s="101"/>
      <c r="AH2389" s="101"/>
      <c r="AI2389" s="101"/>
      <c r="AJ2389" s="101"/>
      <c r="AK2389" s="101"/>
      <c r="AL2389" s="101"/>
      <c r="AM2389" s="101"/>
      <c r="AN2389" s="101"/>
      <c r="AO2389" s="101"/>
      <c r="AP2389" s="101"/>
      <c r="AQ2389" s="101"/>
      <c r="AR2389" s="101"/>
      <c r="AS2389" s="101"/>
      <c r="AT2389" s="101"/>
      <c r="AU2389" s="101"/>
      <c r="AV2389" s="101"/>
      <c r="AW2389" s="101"/>
      <c r="AX2389" s="101"/>
      <c r="AY2389" s="101"/>
      <c r="AZ2389" s="101"/>
      <c r="BA2389" s="101"/>
      <c r="BB2389" s="101"/>
      <c r="BC2389" s="101"/>
      <c r="BD2389" s="101"/>
      <c r="BE2389" s="101"/>
      <c r="BF2389" s="101"/>
      <c r="BG2389" s="101"/>
      <c r="BH2389" s="101"/>
      <c r="BI2389" s="101"/>
      <c r="BJ2389" s="101"/>
      <c r="BK2389" s="101"/>
      <c r="BL2389" s="101"/>
      <c r="BM2389" s="101"/>
      <c r="BN2389" s="101"/>
      <c r="BO2389" s="101"/>
      <c r="BP2389" s="101"/>
      <c r="BQ2389" s="101"/>
      <c r="BR2389" s="101"/>
      <c r="BS2389" s="101"/>
      <c r="BT2389" s="101"/>
      <c r="BU2389" s="101"/>
      <c r="BV2389" s="101"/>
      <c r="BW2389" s="101"/>
    </row>
    <row r="2390" spans="1:75" x14ac:dyDescent="0.2">
      <c r="A2390" s="110" t="str">
        <f t="shared" si="156"/>
        <v>19-</v>
      </c>
      <c r="B2390" s="101"/>
      <c r="C2390" s="102">
        <v>4</v>
      </c>
      <c r="D2390" s="71" t="str">
        <f>IF(C2390=1,K!$D$1,IF(C2390=2,K!$D$2,IF(C2390=3,K!$D$3,IF(C2390=4,K!$D$4,IF(C2390=5,K!$D$5,IF(C2390=6,K!$D$6,IF(C2390=7,K!$D$7,IF(C2390=8,K!$D$8))))))))</f>
        <v>Polder</v>
      </c>
      <c r="E2390" s="103" t="s">
        <v>333</v>
      </c>
      <c r="F2390" s="106" t="str">
        <f>LOOKUP(E2390,K!$A$1:$B$19)</f>
        <v>Ülenurme vald</v>
      </c>
      <c r="G2390" s="98" t="str">
        <f t="shared" si="157"/>
        <v>PP-968</v>
      </c>
      <c r="H2390" s="103" t="s">
        <v>11</v>
      </c>
      <c r="I2390" s="102">
        <v>968</v>
      </c>
      <c r="J2390" s="104" t="s">
        <v>1469</v>
      </c>
      <c r="K2390" s="104" t="s">
        <v>5097</v>
      </c>
      <c r="L2390" s="111" t="str">
        <f t="shared" si="155"/>
        <v>19</v>
      </c>
      <c r="M2390" s="101"/>
      <c r="N2390" s="101"/>
      <c r="O2390" s="94"/>
      <c r="P2390" s="101" t="s">
        <v>5150</v>
      </c>
      <c r="Q2390" s="101"/>
      <c r="R2390" s="101"/>
      <c r="S2390" s="101"/>
      <c r="T2390" s="101"/>
      <c r="U2390" s="101"/>
      <c r="V2390" s="101"/>
      <c r="W2390" s="101"/>
      <c r="X2390" s="101"/>
      <c r="Y2390" s="101"/>
      <c r="Z2390" s="101"/>
      <c r="AA2390" s="101"/>
      <c r="AB2390" s="101"/>
      <c r="AC2390" s="101"/>
      <c r="AD2390" s="101"/>
      <c r="AE2390" s="101"/>
      <c r="AF2390" s="101"/>
      <c r="AG2390" s="101"/>
      <c r="AH2390" s="101"/>
      <c r="AI2390" s="101"/>
      <c r="AJ2390" s="101"/>
      <c r="AK2390" s="101"/>
      <c r="AL2390" s="101"/>
      <c r="AM2390" s="101"/>
      <c r="AN2390" s="101"/>
      <c r="AO2390" s="101"/>
      <c r="AP2390" s="101"/>
      <c r="AQ2390" s="101"/>
      <c r="AR2390" s="101"/>
      <c r="AS2390" s="101"/>
      <c r="AT2390" s="101"/>
      <c r="AU2390" s="101"/>
      <c r="AV2390" s="101"/>
      <c r="AW2390" s="101"/>
      <c r="AX2390" s="101"/>
      <c r="AY2390" s="101"/>
      <c r="AZ2390" s="101"/>
      <c r="BA2390" s="101"/>
      <c r="BB2390" s="101"/>
      <c r="BC2390" s="101"/>
      <c r="BD2390" s="101"/>
      <c r="BE2390" s="101"/>
      <c r="BF2390" s="101"/>
      <c r="BG2390" s="101"/>
      <c r="BH2390" s="101"/>
      <c r="BI2390" s="101"/>
      <c r="BJ2390" s="101"/>
      <c r="BK2390" s="101"/>
      <c r="BL2390" s="101"/>
      <c r="BM2390" s="101"/>
      <c r="BN2390" s="101"/>
      <c r="BO2390" s="101"/>
      <c r="BP2390" s="101"/>
      <c r="BQ2390" s="101"/>
      <c r="BR2390" s="101"/>
      <c r="BS2390" s="101"/>
      <c r="BT2390" s="101"/>
      <c r="BU2390" s="101"/>
      <c r="BV2390" s="101"/>
      <c r="BW2390" s="101"/>
    </row>
    <row r="2391" spans="1:75" x14ac:dyDescent="0.2">
      <c r="A2391" s="110" t="str">
        <f t="shared" si="156"/>
        <v>19-</v>
      </c>
      <c r="B2391" s="101"/>
      <c r="C2391" s="102">
        <v>4</v>
      </c>
      <c r="D2391" s="71" t="str">
        <f>IF(C2391=1,K!$D$1,IF(C2391=2,K!$D$2,IF(C2391=3,K!$D$3,IF(C2391=4,K!$D$4,IF(C2391=5,K!$D$5,IF(C2391=6,K!$D$6,IF(C2391=7,K!$D$7,IF(C2391=8,K!$D$8))))))))</f>
        <v>Polder</v>
      </c>
      <c r="E2391" s="103" t="s">
        <v>333</v>
      </c>
      <c r="F2391" s="106" t="str">
        <f>LOOKUP(E2391,K!$A$1:$B$19)</f>
        <v>Ülenurme vald</v>
      </c>
      <c r="G2391" s="98" t="str">
        <f t="shared" si="157"/>
        <v>PP-969</v>
      </c>
      <c r="H2391" s="103" t="s">
        <v>11</v>
      </c>
      <c r="I2391" s="102">
        <v>969</v>
      </c>
      <c r="J2391" s="104" t="s">
        <v>1470</v>
      </c>
      <c r="K2391" s="104" t="s">
        <v>5097</v>
      </c>
      <c r="L2391" s="111" t="str">
        <f t="shared" si="155"/>
        <v>19</v>
      </c>
      <c r="M2391" s="101"/>
      <c r="N2391" s="101"/>
      <c r="O2391" s="94"/>
      <c r="P2391" s="101" t="s">
        <v>5151</v>
      </c>
      <c r="Q2391" s="101"/>
      <c r="R2391" s="101"/>
      <c r="S2391" s="101"/>
      <c r="T2391" s="101"/>
      <c r="U2391" s="101"/>
      <c r="V2391" s="101"/>
      <c r="W2391" s="101"/>
      <c r="X2391" s="101"/>
      <c r="Y2391" s="101"/>
      <c r="Z2391" s="101"/>
      <c r="AA2391" s="101"/>
      <c r="AB2391" s="101"/>
      <c r="AC2391" s="101"/>
      <c r="AD2391" s="101"/>
      <c r="AE2391" s="101"/>
      <c r="AF2391" s="101"/>
      <c r="AG2391" s="101"/>
      <c r="AH2391" s="101"/>
      <c r="AI2391" s="101"/>
      <c r="AJ2391" s="101"/>
      <c r="AK2391" s="101"/>
      <c r="AL2391" s="101"/>
      <c r="AM2391" s="101"/>
      <c r="AN2391" s="101"/>
      <c r="AO2391" s="101"/>
      <c r="AP2391" s="101"/>
      <c r="AQ2391" s="101"/>
      <c r="AR2391" s="101"/>
      <c r="AS2391" s="101"/>
      <c r="AT2391" s="101"/>
      <c r="AU2391" s="101"/>
      <c r="AV2391" s="101"/>
      <c r="AW2391" s="101"/>
      <c r="AX2391" s="101"/>
      <c r="AY2391" s="101"/>
      <c r="AZ2391" s="101"/>
      <c r="BA2391" s="101"/>
      <c r="BB2391" s="101"/>
      <c r="BC2391" s="101"/>
      <c r="BD2391" s="101"/>
      <c r="BE2391" s="101"/>
      <c r="BF2391" s="101"/>
      <c r="BG2391" s="101"/>
      <c r="BH2391" s="101"/>
      <c r="BI2391" s="101"/>
      <c r="BJ2391" s="101"/>
      <c r="BK2391" s="101"/>
      <c r="BL2391" s="101"/>
      <c r="BM2391" s="101"/>
      <c r="BN2391" s="101"/>
      <c r="BO2391" s="101"/>
      <c r="BP2391" s="101"/>
      <c r="BQ2391" s="101"/>
      <c r="BR2391" s="101"/>
      <c r="BS2391" s="101"/>
      <c r="BT2391" s="101"/>
      <c r="BU2391" s="101"/>
      <c r="BV2391" s="101"/>
      <c r="BW2391" s="101"/>
    </row>
    <row r="2392" spans="1:75" x14ac:dyDescent="0.2">
      <c r="A2392" s="110" t="str">
        <f t="shared" si="156"/>
        <v>19-</v>
      </c>
      <c r="B2392" s="101"/>
      <c r="C2392" s="102">
        <v>4</v>
      </c>
      <c r="D2392" s="71" t="str">
        <f>IF(C2392=1,K!$D$1,IF(C2392=2,K!$D$2,IF(C2392=3,K!$D$3,IF(C2392=4,K!$D$4,IF(C2392=5,K!$D$5,IF(C2392=6,K!$D$6,IF(C2392=7,K!$D$7,IF(C2392=8,K!$D$8))))))))</f>
        <v>Polder</v>
      </c>
      <c r="E2392" s="103" t="s">
        <v>333</v>
      </c>
      <c r="F2392" s="106" t="str">
        <f>LOOKUP(E2392,K!$A$1:$B$19)</f>
        <v>Ülenurme vald</v>
      </c>
      <c r="G2392" s="98" t="str">
        <f t="shared" si="157"/>
        <v>PP-950</v>
      </c>
      <c r="H2392" s="103" t="s">
        <v>11</v>
      </c>
      <c r="I2392" s="102">
        <v>950</v>
      </c>
      <c r="J2392" s="104" t="s">
        <v>1471</v>
      </c>
      <c r="K2392" s="104" t="s">
        <v>5097</v>
      </c>
      <c r="L2392" s="111" t="str">
        <f t="shared" si="155"/>
        <v>19</v>
      </c>
      <c r="M2392" s="101"/>
      <c r="N2392" s="101"/>
      <c r="O2392" s="94"/>
      <c r="P2392" s="101"/>
      <c r="Q2392" s="101"/>
      <c r="R2392" s="101"/>
      <c r="S2392" s="101"/>
      <c r="T2392" s="101"/>
      <c r="U2392" s="101"/>
      <c r="V2392" s="101"/>
      <c r="W2392" s="101"/>
      <c r="X2392" s="101"/>
      <c r="Y2392" s="101"/>
      <c r="Z2392" s="101"/>
      <c r="AA2392" s="101"/>
      <c r="AB2392" s="101"/>
      <c r="AC2392" s="101"/>
      <c r="AD2392" s="101"/>
      <c r="AE2392" s="101"/>
      <c r="AF2392" s="101"/>
      <c r="AG2392" s="101"/>
      <c r="AH2392" s="101"/>
      <c r="AI2392" s="101"/>
      <c r="AJ2392" s="101"/>
      <c r="AK2392" s="101"/>
      <c r="AL2392" s="101"/>
      <c r="AM2392" s="101"/>
      <c r="AN2392" s="101"/>
      <c r="AO2392" s="101"/>
      <c r="AP2392" s="101"/>
      <c r="AQ2392" s="101"/>
      <c r="AR2392" s="101"/>
      <c r="AS2392" s="101"/>
      <c r="AT2392" s="101"/>
      <c r="AU2392" s="101"/>
      <c r="AV2392" s="101"/>
      <c r="AW2392" s="101"/>
      <c r="AX2392" s="101"/>
      <c r="AY2392" s="101"/>
      <c r="AZ2392" s="101"/>
      <c r="BA2392" s="101"/>
      <c r="BB2392" s="101"/>
      <c r="BC2392" s="101"/>
      <c r="BD2392" s="101"/>
      <c r="BE2392" s="101"/>
      <c r="BF2392" s="101"/>
      <c r="BG2392" s="101"/>
      <c r="BH2392" s="101"/>
      <c r="BI2392" s="101"/>
      <c r="BJ2392" s="101"/>
      <c r="BK2392" s="101"/>
      <c r="BL2392" s="101"/>
      <c r="BM2392" s="101"/>
      <c r="BN2392" s="101"/>
      <c r="BO2392" s="101"/>
      <c r="BP2392" s="101"/>
      <c r="BQ2392" s="101"/>
      <c r="BR2392" s="101"/>
      <c r="BS2392" s="101"/>
      <c r="BT2392" s="101"/>
      <c r="BU2392" s="101"/>
      <c r="BV2392" s="101"/>
      <c r="BW2392" s="101"/>
    </row>
    <row r="2393" spans="1:75" x14ac:dyDescent="0.2">
      <c r="A2393" s="110" t="str">
        <f t="shared" si="156"/>
        <v>19-</v>
      </c>
      <c r="B2393" s="101"/>
      <c r="C2393" s="102">
        <v>4</v>
      </c>
      <c r="D2393" s="71" t="str">
        <f>IF(C2393=1,K!$D$1,IF(C2393=2,K!$D$2,IF(C2393=3,K!$D$3,IF(C2393=4,K!$D$4,IF(C2393=5,K!$D$5,IF(C2393=6,K!$D$6,IF(C2393=7,K!$D$7,IF(C2393=8,K!$D$8))))))))</f>
        <v>Polder</v>
      </c>
      <c r="E2393" s="103" t="s">
        <v>333</v>
      </c>
      <c r="F2393" s="106" t="str">
        <f>LOOKUP(E2393,K!$A$1:$B$19)</f>
        <v>Ülenurme vald</v>
      </c>
      <c r="G2393" s="98" t="str">
        <f t="shared" si="157"/>
        <v>PP-968A</v>
      </c>
      <c r="H2393" s="103" t="s">
        <v>11</v>
      </c>
      <c r="I2393" s="102" t="s">
        <v>25</v>
      </c>
      <c r="J2393" s="104" t="s">
        <v>1481</v>
      </c>
      <c r="K2393" s="104" t="s">
        <v>5097</v>
      </c>
      <c r="L2393" s="111" t="str">
        <f t="shared" si="155"/>
        <v>19</v>
      </c>
      <c r="M2393" s="101"/>
      <c r="N2393" s="101"/>
      <c r="O2393" s="94"/>
      <c r="P2393" s="101">
        <v>67164</v>
      </c>
      <c r="Q2393" s="101">
        <v>4</v>
      </c>
      <c r="R2393" s="101"/>
      <c r="S2393" s="101"/>
      <c r="T2393" s="101"/>
      <c r="U2393" s="101"/>
      <c r="V2393" s="101"/>
      <c r="W2393" s="101"/>
      <c r="X2393" s="101"/>
      <c r="Y2393" s="101"/>
      <c r="Z2393" s="101"/>
      <c r="AA2393" s="101"/>
      <c r="AB2393" s="101"/>
      <c r="AC2393" s="101"/>
      <c r="AD2393" s="101"/>
      <c r="AE2393" s="101"/>
      <c r="AF2393" s="101"/>
      <c r="AG2393" s="101"/>
      <c r="AH2393" s="101"/>
      <c r="AI2393" s="101"/>
      <c r="AJ2393" s="101"/>
      <c r="AK2393" s="101"/>
      <c r="AL2393" s="101"/>
      <c r="AM2393" s="101"/>
      <c r="AN2393" s="101"/>
      <c r="AO2393" s="101"/>
      <c r="AP2393" s="101"/>
      <c r="AQ2393" s="101"/>
      <c r="AR2393" s="101"/>
      <c r="AS2393" s="101"/>
      <c r="AT2393" s="101"/>
      <c r="AU2393" s="101"/>
      <c r="AV2393" s="101"/>
      <c r="AW2393" s="101"/>
      <c r="AX2393" s="101"/>
      <c r="AY2393" s="101"/>
      <c r="AZ2393" s="101"/>
      <c r="BA2393" s="101"/>
      <c r="BB2393" s="101"/>
      <c r="BC2393" s="101"/>
      <c r="BD2393" s="101"/>
      <c r="BE2393" s="101"/>
      <c r="BF2393" s="101"/>
      <c r="BG2393" s="101"/>
      <c r="BH2393" s="101"/>
      <c r="BI2393" s="101"/>
      <c r="BJ2393" s="101"/>
      <c r="BK2393" s="101"/>
      <c r="BL2393" s="101"/>
      <c r="BM2393" s="101"/>
      <c r="BN2393" s="101"/>
      <c r="BO2393" s="101"/>
      <c r="BP2393" s="101"/>
      <c r="BQ2393" s="101"/>
      <c r="BR2393" s="101"/>
      <c r="BS2393" s="101"/>
      <c r="BT2393" s="101"/>
      <c r="BU2393" s="101"/>
      <c r="BV2393" s="101"/>
      <c r="BW2393" s="101"/>
    </row>
    <row r="2394" spans="1:75" ht="25.5" x14ac:dyDescent="0.2">
      <c r="A2394" s="110" t="str">
        <f t="shared" si="156"/>
        <v>19-</v>
      </c>
      <c r="B2394" s="101"/>
      <c r="C2394" s="102">
        <v>4</v>
      </c>
      <c r="D2394" s="71" t="str">
        <f>IF(C2394=1,K!$D$1,IF(C2394=2,K!$D$2,IF(C2394=3,K!$D$3,IF(C2394=4,K!$D$4,IF(C2394=5,K!$D$5,IF(C2394=6,K!$D$6,IF(C2394=7,K!$D$7,IF(C2394=8,K!$D$8))))))))</f>
        <v>Polder</v>
      </c>
      <c r="E2394" s="103" t="s">
        <v>333</v>
      </c>
      <c r="F2394" s="106" t="str">
        <f>LOOKUP(E2394,K!$A$1:$B$19)</f>
        <v>Ülenurme vald</v>
      </c>
      <c r="G2394" s="98" t="str">
        <f t="shared" si="157"/>
        <v>PP-968B</v>
      </c>
      <c r="H2394" s="103" t="s">
        <v>11</v>
      </c>
      <c r="I2394" s="102" t="s">
        <v>26</v>
      </c>
      <c r="J2394" s="104" t="s">
        <v>168</v>
      </c>
      <c r="K2394" s="104" t="s">
        <v>5097</v>
      </c>
      <c r="L2394" s="111" t="str">
        <f t="shared" si="155"/>
        <v>19</v>
      </c>
      <c r="M2394" s="101"/>
      <c r="N2394" s="101"/>
      <c r="O2394" s="94"/>
      <c r="P2394" s="101"/>
      <c r="Q2394" s="101">
        <v>7</v>
      </c>
      <c r="R2394" s="101"/>
      <c r="S2394" s="101"/>
      <c r="T2394" s="101"/>
      <c r="U2394" s="101"/>
      <c r="V2394" s="101"/>
      <c r="W2394" s="101"/>
      <c r="X2394" s="101"/>
      <c r="Y2394" s="101"/>
      <c r="Z2394" s="101"/>
      <c r="AA2394" s="101"/>
      <c r="AB2394" s="101"/>
      <c r="AC2394" s="101"/>
      <c r="AD2394" s="101"/>
      <c r="AE2394" s="101"/>
      <c r="AF2394" s="101"/>
      <c r="AG2394" s="101"/>
      <c r="AH2394" s="101"/>
      <c r="AI2394" s="101"/>
      <c r="AJ2394" s="101"/>
      <c r="AK2394" s="101"/>
      <c r="AL2394" s="101"/>
      <c r="AM2394" s="101"/>
      <c r="AN2394" s="101"/>
      <c r="AO2394" s="101"/>
      <c r="AP2394" s="101"/>
      <c r="AQ2394" s="101"/>
      <c r="AR2394" s="101"/>
      <c r="AS2394" s="101"/>
      <c r="AT2394" s="101"/>
      <c r="AU2394" s="101"/>
      <c r="AV2394" s="101"/>
      <c r="AW2394" s="101"/>
      <c r="AX2394" s="101"/>
      <c r="AY2394" s="101"/>
      <c r="AZ2394" s="101"/>
      <c r="BA2394" s="101"/>
      <c r="BB2394" s="101"/>
      <c r="BC2394" s="101"/>
      <c r="BD2394" s="101"/>
      <c r="BE2394" s="101"/>
      <c r="BF2394" s="101"/>
      <c r="BG2394" s="101"/>
      <c r="BH2394" s="101"/>
      <c r="BI2394" s="101"/>
      <c r="BJ2394" s="101"/>
      <c r="BK2394" s="101"/>
      <c r="BL2394" s="101"/>
      <c r="BM2394" s="101"/>
      <c r="BN2394" s="101"/>
      <c r="BO2394" s="101"/>
      <c r="BP2394" s="101"/>
      <c r="BQ2394" s="101"/>
      <c r="BR2394" s="101"/>
      <c r="BS2394" s="101"/>
      <c r="BT2394" s="101"/>
      <c r="BU2394" s="101"/>
      <c r="BV2394" s="101"/>
      <c r="BW2394" s="101"/>
    </row>
    <row r="2395" spans="1:75" ht="25.5" x14ac:dyDescent="0.2">
      <c r="A2395" s="110" t="str">
        <f t="shared" si="156"/>
        <v>19-</v>
      </c>
      <c r="B2395" s="101"/>
      <c r="C2395" s="102">
        <v>4</v>
      </c>
      <c r="D2395" s="71" t="str">
        <f>IF(C2395=1,K!$D$1,IF(C2395=2,K!$D$2,IF(C2395=3,K!$D$3,IF(C2395=4,K!$D$4,IF(C2395=5,K!$D$5,IF(C2395=6,K!$D$6,IF(C2395=7,K!$D$7,IF(C2395=8,K!$D$8))))))))</f>
        <v>Polder</v>
      </c>
      <c r="E2395" s="103" t="s">
        <v>333</v>
      </c>
      <c r="F2395" s="106" t="str">
        <f>LOOKUP(E2395,K!$A$1:$B$19)</f>
        <v>Ülenurme vald</v>
      </c>
      <c r="G2395" s="98" t="str">
        <f t="shared" si="157"/>
        <v>PP-969A</v>
      </c>
      <c r="H2395" s="103" t="s">
        <v>11</v>
      </c>
      <c r="I2395" s="102" t="s">
        <v>27</v>
      </c>
      <c r="J2395" s="104" t="s">
        <v>169</v>
      </c>
      <c r="K2395" s="104" t="s">
        <v>5097</v>
      </c>
      <c r="L2395" s="111" t="str">
        <f t="shared" si="155"/>
        <v>19</v>
      </c>
      <c r="M2395" s="101"/>
      <c r="N2395" s="101"/>
      <c r="O2395" s="94"/>
      <c r="P2395" s="101"/>
      <c r="Q2395" s="101">
        <v>1</v>
      </c>
      <c r="R2395" s="101"/>
      <c r="S2395" s="101"/>
      <c r="T2395" s="101"/>
      <c r="U2395" s="101"/>
      <c r="V2395" s="101"/>
      <c r="W2395" s="101"/>
      <c r="X2395" s="101"/>
      <c r="Y2395" s="101"/>
      <c r="Z2395" s="101"/>
      <c r="AA2395" s="101"/>
      <c r="AB2395" s="101"/>
      <c r="AC2395" s="101"/>
      <c r="AD2395" s="101"/>
      <c r="AE2395" s="101"/>
      <c r="AF2395" s="101"/>
      <c r="AG2395" s="101"/>
      <c r="AH2395" s="101"/>
      <c r="AI2395" s="101"/>
      <c r="AJ2395" s="101"/>
      <c r="AK2395" s="101"/>
      <c r="AL2395" s="101"/>
      <c r="AM2395" s="101"/>
      <c r="AN2395" s="101"/>
      <c r="AO2395" s="101"/>
      <c r="AP2395" s="101"/>
      <c r="AQ2395" s="101"/>
      <c r="AR2395" s="101"/>
      <c r="AS2395" s="101"/>
      <c r="AT2395" s="101"/>
      <c r="AU2395" s="101"/>
      <c r="AV2395" s="101"/>
      <c r="AW2395" s="101"/>
      <c r="AX2395" s="101"/>
      <c r="AY2395" s="101"/>
      <c r="AZ2395" s="101"/>
      <c r="BA2395" s="101"/>
      <c r="BB2395" s="101"/>
      <c r="BC2395" s="101"/>
      <c r="BD2395" s="101"/>
      <c r="BE2395" s="101"/>
      <c r="BF2395" s="101"/>
      <c r="BG2395" s="101"/>
      <c r="BH2395" s="101"/>
      <c r="BI2395" s="101"/>
      <c r="BJ2395" s="101"/>
      <c r="BK2395" s="101"/>
      <c r="BL2395" s="101"/>
      <c r="BM2395" s="101"/>
      <c r="BN2395" s="101"/>
      <c r="BO2395" s="101"/>
      <c r="BP2395" s="101"/>
      <c r="BQ2395" s="101"/>
      <c r="BR2395" s="101"/>
      <c r="BS2395" s="101"/>
      <c r="BT2395" s="101"/>
      <c r="BU2395" s="101"/>
      <c r="BV2395" s="101"/>
      <c r="BW2395" s="101"/>
    </row>
    <row r="2396" spans="1:75" x14ac:dyDescent="0.2">
      <c r="A2396" s="110" t="str">
        <f t="shared" si="156"/>
        <v>19-</v>
      </c>
      <c r="B2396" s="101"/>
      <c r="C2396" s="102">
        <v>5</v>
      </c>
      <c r="D2396" s="71" t="str">
        <f>IF(C2396=1,K!$D$1,IF(C2396=2,K!$D$2,IF(C2396=3,K!$D$3,IF(C2396=4,K!$D$4,IF(C2396=5,K!$D$5,IF(C2396=6,K!$D$6,IF(C2396=7,K!$D$7,IF(C2396=8,K!$D$8))))))))</f>
        <v>Muud maap.ehit.projektid</v>
      </c>
      <c r="E2396" s="103" t="s">
        <v>333</v>
      </c>
      <c r="F2396" s="106" t="str">
        <f>LOOKUP(E2396,K!$A$1:$B$19)</f>
        <v>Ülenurme vald</v>
      </c>
      <c r="G2396" s="98" t="str">
        <f t="shared" si="157"/>
        <v>PP-1370</v>
      </c>
      <c r="H2396" s="103" t="s">
        <v>11</v>
      </c>
      <c r="I2396" s="102">
        <v>1370</v>
      </c>
      <c r="J2396" s="104" t="s">
        <v>1290</v>
      </c>
      <c r="K2396" s="104"/>
      <c r="L2396" s="111" t="str">
        <f t="shared" si="155"/>
        <v>19</v>
      </c>
      <c r="M2396" s="101"/>
      <c r="N2396" s="101"/>
      <c r="O2396" s="94" t="s">
        <v>1006</v>
      </c>
      <c r="P2396" s="101">
        <v>74370</v>
      </c>
      <c r="Q2396" s="101">
        <v>1</v>
      </c>
      <c r="R2396" s="101"/>
      <c r="S2396" s="101"/>
      <c r="T2396" s="101"/>
      <c r="U2396" s="101"/>
      <c r="V2396" s="101"/>
      <c r="W2396" s="101"/>
      <c r="X2396" s="101"/>
      <c r="Y2396" s="101"/>
      <c r="Z2396" s="101"/>
      <c r="AA2396" s="101"/>
      <c r="AB2396" s="101"/>
      <c r="AC2396" s="101"/>
      <c r="AD2396" s="101"/>
      <c r="AE2396" s="101"/>
      <c r="AF2396" s="101"/>
      <c r="AG2396" s="101"/>
      <c r="AH2396" s="101"/>
      <c r="AI2396" s="101"/>
      <c r="AJ2396" s="101"/>
      <c r="AK2396" s="101"/>
      <c r="AL2396" s="101"/>
      <c r="AM2396" s="101"/>
      <c r="AN2396" s="101"/>
      <c r="AO2396" s="101"/>
      <c r="AP2396" s="101"/>
      <c r="AQ2396" s="101"/>
      <c r="AR2396" s="101"/>
      <c r="AS2396" s="101"/>
      <c r="AT2396" s="101"/>
      <c r="AU2396" s="101"/>
      <c r="AV2396" s="101"/>
      <c r="AW2396" s="101"/>
      <c r="AX2396" s="101"/>
      <c r="AY2396" s="101"/>
      <c r="AZ2396" s="101"/>
      <c r="BA2396" s="101"/>
      <c r="BB2396" s="101"/>
      <c r="BC2396" s="101"/>
      <c r="BD2396" s="101"/>
      <c r="BE2396" s="101"/>
      <c r="BF2396" s="101"/>
      <c r="BG2396" s="101"/>
      <c r="BH2396" s="101"/>
      <c r="BI2396" s="101"/>
      <c r="BJ2396" s="101"/>
      <c r="BK2396" s="101"/>
      <c r="BL2396" s="101"/>
      <c r="BM2396" s="101"/>
      <c r="BN2396" s="101"/>
      <c r="BO2396" s="101"/>
      <c r="BP2396" s="101"/>
      <c r="BQ2396" s="101"/>
      <c r="BR2396" s="101"/>
      <c r="BS2396" s="101"/>
      <c r="BT2396" s="101"/>
      <c r="BU2396" s="101"/>
      <c r="BV2396" s="101"/>
      <c r="BW2396" s="101"/>
    </row>
    <row r="2397" spans="1:75" x14ac:dyDescent="0.2">
      <c r="A2397" s="110" t="str">
        <f t="shared" si="156"/>
        <v>19-</v>
      </c>
      <c r="B2397" s="101"/>
      <c r="C2397" s="102">
        <v>5</v>
      </c>
      <c r="D2397" s="71" t="str">
        <f>IF(C2397=1,K!$D$1,IF(C2397=2,K!$D$2,IF(C2397=3,K!$D$3,IF(C2397=4,K!$D$4,IF(C2397=5,K!$D$5,IF(C2397=6,K!$D$6,IF(C2397=7,K!$D$7,IF(C2397=8,K!$D$8))))))))</f>
        <v>Muud maap.ehit.projektid</v>
      </c>
      <c r="E2397" s="103" t="s">
        <v>333</v>
      </c>
      <c r="F2397" s="106" t="str">
        <f>LOOKUP(E2397,K!$A$1:$B$19)</f>
        <v>Ülenurme vald</v>
      </c>
      <c r="G2397" s="98" t="str">
        <f t="shared" si="157"/>
        <v>PP-1534</v>
      </c>
      <c r="H2397" s="103" t="s">
        <v>11</v>
      </c>
      <c r="I2397" s="102">
        <v>1534</v>
      </c>
      <c r="J2397" s="104" t="s">
        <v>1078</v>
      </c>
      <c r="K2397" s="104"/>
      <c r="L2397" s="111" t="str">
        <f t="shared" si="155"/>
        <v>19</v>
      </c>
      <c r="M2397" s="101"/>
      <c r="N2397" s="101"/>
      <c r="O2397" s="94"/>
      <c r="P2397" s="101"/>
      <c r="Q2397" s="101">
        <v>7</v>
      </c>
      <c r="R2397" s="101" t="s">
        <v>5211</v>
      </c>
      <c r="S2397" s="101"/>
      <c r="T2397" s="101"/>
      <c r="U2397" s="101"/>
      <c r="V2397" s="101"/>
      <c r="W2397" s="101"/>
      <c r="X2397" s="101"/>
      <c r="Y2397" s="101"/>
      <c r="Z2397" s="101"/>
      <c r="AA2397" s="101"/>
      <c r="AB2397" s="101"/>
      <c r="AC2397" s="101"/>
      <c r="AD2397" s="101"/>
      <c r="AE2397" s="101"/>
      <c r="AF2397" s="101"/>
      <c r="AG2397" s="101"/>
      <c r="AH2397" s="101"/>
      <c r="AI2397" s="101"/>
      <c r="AJ2397" s="101"/>
      <c r="AK2397" s="101"/>
      <c r="AL2397" s="101"/>
      <c r="AM2397" s="101"/>
      <c r="AN2397" s="101"/>
      <c r="AO2397" s="101"/>
      <c r="AP2397" s="101"/>
      <c r="AQ2397" s="101"/>
      <c r="AR2397" s="101"/>
      <c r="AS2397" s="101"/>
      <c r="AT2397" s="101"/>
      <c r="AU2397" s="101"/>
      <c r="AV2397" s="101"/>
      <c r="AW2397" s="101"/>
      <c r="AX2397" s="101"/>
      <c r="AY2397" s="101"/>
      <c r="AZ2397" s="101"/>
      <c r="BA2397" s="101"/>
      <c r="BB2397" s="101"/>
      <c r="BC2397" s="101"/>
      <c r="BD2397" s="101"/>
      <c r="BE2397" s="101"/>
      <c r="BF2397" s="101"/>
      <c r="BG2397" s="101"/>
      <c r="BH2397" s="101"/>
      <c r="BI2397" s="101"/>
      <c r="BJ2397" s="101"/>
      <c r="BK2397" s="101"/>
      <c r="BL2397" s="101"/>
      <c r="BM2397" s="101"/>
      <c r="BN2397" s="101"/>
      <c r="BO2397" s="101"/>
      <c r="BP2397" s="101"/>
      <c r="BQ2397" s="101"/>
      <c r="BR2397" s="101"/>
      <c r="BS2397" s="101"/>
      <c r="BT2397" s="101"/>
      <c r="BU2397" s="101"/>
      <c r="BV2397" s="101"/>
      <c r="BW2397" s="101"/>
    </row>
    <row r="2398" spans="1:75" x14ac:dyDescent="0.2">
      <c r="A2398" s="110" t="str">
        <f t="shared" si="156"/>
        <v>19-</v>
      </c>
      <c r="B2398" s="101"/>
      <c r="C2398" s="102">
        <v>5</v>
      </c>
      <c r="D2398" s="71" t="str">
        <f>IF(C2398=1,K!$D$1,IF(C2398=2,K!$D$2,IF(C2398=3,K!$D$3,IF(C2398=4,K!$D$4,IF(C2398=5,K!$D$5,IF(C2398=6,K!$D$6,IF(C2398=7,K!$D$7,IF(C2398=8,K!$D$8))))))))</f>
        <v>Muud maap.ehit.projektid</v>
      </c>
      <c r="E2398" s="103" t="s">
        <v>333</v>
      </c>
      <c r="F2398" s="106" t="str">
        <f>LOOKUP(E2398,K!$A$1:$B$19)</f>
        <v>Ülenurme vald</v>
      </c>
      <c r="G2398" s="98" t="str">
        <f t="shared" si="157"/>
        <v>PP-1535</v>
      </c>
      <c r="H2398" s="103" t="s">
        <v>11</v>
      </c>
      <c r="I2398" s="102">
        <v>1535</v>
      </c>
      <c r="J2398" s="104" t="s">
        <v>1417</v>
      </c>
      <c r="K2398" s="104"/>
      <c r="L2398" s="111" t="str">
        <f t="shared" si="155"/>
        <v>19</v>
      </c>
      <c r="M2398" s="101"/>
      <c r="N2398" s="101"/>
      <c r="O2398" s="94" t="s">
        <v>5208</v>
      </c>
      <c r="P2398" s="101" t="s">
        <v>5217</v>
      </c>
      <c r="Q2398" s="101"/>
      <c r="R2398" s="101"/>
      <c r="S2398" s="101"/>
      <c r="T2398" s="101"/>
      <c r="U2398" s="101"/>
      <c r="V2398" s="101"/>
      <c r="W2398" s="101"/>
      <c r="X2398" s="101"/>
      <c r="Y2398" s="101"/>
      <c r="Z2398" s="101"/>
      <c r="AA2398" s="101"/>
      <c r="AB2398" s="101"/>
      <c r="AC2398" s="101"/>
      <c r="AD2398" s="101"/>
      <c r="AE2398" s="101"/>
      <c r="AF2398" s="101"/>
      <c r="AG2398" s="101"/>
      <c r="AH2398" s="101"/>
      <c r="AI2398" s="101"/>
      <c r="AJ2398" s="101"/>
      <c r="AK2398" s="101"/>
      <c r="AL2398" s="101"/>
      <c r="AM2398" s="101"/>
      <c r="AN2398" s="101"/>
      <c r="AO2398" s="101"/>
      <c r="AP2398" s="101"/>
      <c r="AQ2398" s="101"/>
      <c r="AR2398" s="101"/>
      <c r="AS2398" s="101"/>
      <c r="AT2398" s="101"/>
      <c r="AU2398" s="101"/>
      <c r="AV2398" s="101"/>
      <c r="AW2398" s="101"/>
      <c r="AX2398" s="101"/>
      <c r="AY2398" s="101"/>
      <c r="AZ2398" s="101"/>
      <c r="BA2398" s="101"/>
      <c r="BB2398" s="101"/>
      <c r="BC2398" s="101"/>
      <c r="BD2398" s="101"/>
      <c r="BE2398" s="101"/>
      <c r="BF2398" s="101"/>
      <c r="BG2398" s="101"/>
      <c r="BH2398" s="101"/>
      <c r="BI2398" s="101"/>
      <c r="BJ2398" s="101"/>
      <c r="BK2398" s="101"/>
      <c r="BL2398" s="101"/>
      <c r="BM2398" s="101"/>
      <c r="BN2398" s="101"/>
      <c r="BO2398" s="101"/>
      <c r="BP2398" s="101"/>
      <c r="BQ2398" s="101"/>
      <c r="BR2398" s="101"/>
      <c r="BS2398" s="101"/>
      <c r="BT2398" s="101"/>
      <c r="BU2398" s="101"/>
      <c r="BV2398" s="101"/>
      <c r="BW2398" s="101"/>
    </row>
    <row r="2399" spans="1:75" x14ac:dyDescent="0.2">
      <c r="A2399" s="110" t="str">
        <f t="shared" si="156"/>
        <v>19-</v>
      </c>
      <c r="B2399" s="101"/>
      <c r="C2399" s="102">
        <v>5</v>
      </c>
      <c r="D2399" s="71" t="str">
        <f>IF(C2399=1,K!$D$1,IF(C2399=2,K!$D$2,IF(C2399=3,K!$D$3,IF(C2399=4,K!$D$4,IF(C2399=5,K!$D$5,IF(C2399=6,K!$D$6,IF(C2399=7,K!$D$7,IF(C2399=8,K!$D$8))))))))</f>
        <v>Muud maap.ehit.projektid</v>
      </c>
      <c r="E2399" s="103" t="s">
        <v>333</v>
      </c>
      <c r="F2399" s="106" t="str">
        <f>LOOKUP(E2399,K!$A$1:$B$19)</f>
        <v>Ülenurme vald</v>
      </c>
      <c r="G2399" s="98" t="str">
        <f t="shared" si="157"/>
        <v>PP-1665</v>
      </c>
      <c r="H2399" s="103" t="s">
        <v>11</v>
      </c>
      <c r="I2399" s="102">
        <v>1665</v>
      </c>
      <c r="J2399" s="104" t="s">
        <v>1422</v>
      </c>
      <c r="K2399" s="104"/>
      <c r="L2399" s="111" t="str">
        <f t="shared" ref="L2399:L2462" si="158">E2399</f>
        <v>19</v>
      </c>
      <c r="M2399" s="101"/>
      <c r="N2399" s="101"/>
      <c r="O2399" s="94" t="s">
        <v>5208</v>
      </c>
      <c r="P2399" s="101">
        <v>1221802</v>
      </c>
      <c r="Q2399" s="101">
        <v>4</v>
      </c>
      <c r="R2399" s="101"/>
      <c r="S2399" s="101"/>
      <c r="T2399" s="101"/>
      <c r="U2399" s="101"/>
      <c r="V2399" s="101"/>
      <c r="W2399" s="101"/>
      <c r="X2399" s="101"/>
      <c r="Y2399" s="101"/>
      <c r="Z2399" s="101"/>
      <c r="AA2399" s="101"/>
      <c r="AB2399" s="101"/>
      <c r="AC2399" s="101"/>
      <c r="AD2399" s="101"/>
      <c r="AE2399" s="101"/>
      <c r="AF2399" s="101"/>
      <c r="AG2399" s="101"/>
      <c r="AH2399" s="101"/>
      <c r="AI2399" s="101"/>
      <c r="AJ2399" s="101"/>
      <c r="AK2399" s="101"/>
      <c r="AL2399" s="101"/>
      <c r="AM2399" s="101"/>
      <c r="AN2399" s="101"/>
      <c r="AO2399" s="101"/>
      <c r="AP2399" s="101"/>
      <c r="AQ2399" s="101"/>
      <c r="AR2399" s="101"/>
      <c r="AS2399" s="101"/>
      <c r="AT2399" s="101"/>
      <c r="AU2399" s="101"/>
      <c r="AV2399" s="101"/>
      <c r="AW2399" s="101"/>
      <c r="AX2399" s="101"/>
      <c r="AY2399" s="101"/>
      <c r="AZ2399" s="101"/>
      <c r="BA2399" s="101"/>
      <c r="BB2399" s="101"/>
      <c r="BC2399" s="101"/>
      <c r="BD2399" s="101"/>
      <c r="BE2399" s="101"/>
      <c r="BF2399" s="101"/>
      <c r="BG2399" s="101"/>
      <c r="BH2399" s="101"/>
      <c r="BI2399" s="101"/>
      <c r="BJ2399" s="101"/>
      <c r="BK2399" s="101"/>
      <c r="BL2399" s="101"/>
      <c r="BM2399" s="101"/>
      <c r="BN2399" s="101"/>
      <c r="BO2399" s="101"/>
      <c r="BP2399" s="101"/>
      <c r="BQ2399" s="101"/>
      <c r="BR2399" s="101"/>
      <c r="BS2399" s="101"/>
      <c r="BT2399" s="101"/>
      <c r="BU2399" s="101"/>
      <c r="BV2399" s="101"/>
      <c r="BW2399" s="101"/>
    </row>
    <row r="2400" spans="1:75" x14ac:dyDescent="0.2">
      <c r="A2400" s="110" t="str">
        <f t="shared" si="156"/>
        <v>19-</v>
      </c>
      <c r="B2400" s="101"/>
      <c r="C2400" s="102">
        <v>5</v>
      </c>
      <c r="D2400" s="71" t="str">
        <f>IF(C2400=1,K!$D$1,IF(C2400=2,K!$D$2,IF(C2400=3,K!$D$3,IF(C2400=4,K!$D$4,IF(C2400=5,K!$D$5,IF(C2400=6,K!$D$6,IF(C2400=7,K!$D$7,IF(C2400=8,K!$D$8))))))))</f>
        <v>Muud maap.ehit.projektid</v>
      </c>
      <c r="E2400" s="103" t="s">
        <v>333</v>
      </c>
      <c r="F2400" s="106" t="str">
        <f>LOOKUP(E2400,K!$A$1:$B$19)</f>
        <v>Ülenurme vald</v>
      </c>
      <c r="G2400" s="98" t="str">
        <f t="shared" si="157"/>
        <v>PP-1645</v>
      </c>
      <c r="H2400" s="103" t="s">
        <v>11</v>
      </c>
      <c r="I2400" s="102">
        <v>1645</v>
      </c>
      <c r="J2400" s="104" t="s">
        <v>1112</v>
      </c>
      <c r="K2400" s="104"/>
      <c r="L2400" s="111" t="str">
        <f t="shared" si="158"/>
        <v>19</v>
      </c>
      <c r="M2400" s="101"/>
      <c r="N2400" s="101"/>
      <c r="O2400" s="94"/>
      <c r="P2400" s="101"/>
      <c r="Q2400" s="101"/>
      <c r="R2400" s="101"/>
      <c r="S2400" s="101"/>
      <c r="T2400" s="101"/>
      <c r="U2400" s="101"/>
      <c r="V2400" s="101"/>
      <c r="W2400" s="101"/>
      <c r="X2400" s="101"/>
      <c r="Y2400" s="101"/>
      <c r="Z2400" s="101"/>
      <c r="AA2400" s="101"/>
      <c r="AB2400" s="101"/>
      <c r="AC2400" s="101"/>
      <c r="AD2400" s="101"/>
      <c r="AE2400" s="101"/>
      <c r="AF2400" s="101"/>
      <c r="AG2400" s="101"/>
      <c r="AH2400" s="101"/>
      <c r="AI2400" s="101"/>
      <c r="AJ2400" s="101"/>
      <c r="AK2400" s="101"/>
      <c r="AL2400" s="101"/>
      <c r="AM2400" s="101"/>
      <c r="AN2400" s="101"/>
      <c r="AO2400" s="101"/>
      <c r="AP2400" s="101"/>
      <c r="AQ2400" s="101"/>
      <c r="AR2400" s="101"/>
      <c r="AS2400" s="101"/>
      <c r="AT2400" s="101"/>
      <c r="AU2400" s="101"/>
      <c r="AV2400" s="101"/>
      <c r="AW2400" s="101"/>
      <c r="AX2400" s="101"/>
      <c r="AY2400" s="101"/>
      <c r="AZ2400" s="101"/>
      <c r="BA2400" s="101"/>
      <c r="BB2400" s="101"/>
      <c r="BC2400" s="101"/>
      <c r="BD2400" s="101"/>
      <c r="BE2400" s="101"/>
      <c r="BF2400" s="101"/>
      <c r="BG2400" s="101"/>
      <c r="BH2400" s="101"/>
      <c r="BI2400" s="101"/>
      <c r="BJ2400" s="101"/>
      <c r="BK2400" s="101"/>
      <c r="BL2400" s="101"/>
      <c r="BM2400" s="101"/>
      <c r="BN2400" s="101"/>
      <c r="BO2400" s="101"/>
      <c r="BP2400" s="101"/>
      <c r="BQ2400" s="101"/>
      <c r="BR2400" s="101"/>
      <c r="BS2400" s="101"/>
      <c r="BT2400" s="101"/>
      <c r="BU2400" s="101"/>
      <c r="BV2400" s="101"/>
      <c r="BW2400" s="101"/>
    </row>
    <row r="2401" spans="1:75" x14ac:dyDescent="0.2">
      <c r="A2401" s="110" t="str">
        <f t="shared" si="156"/>
        <v>19-</v>
      </c>
      <c r="B2401" s="101"/>
      <c r="C2401" s="102">
        <v>5</v>
      </c>
      <c r="D2401" s="71" t="str">
        <f>IF(C2401=1,K!$D$1,IF(C2401=2,K!$D$2,IF(C2401=3,K!$D$3,IF(C2401=4,K!$D$4,IF(C2401=5,K!$D$5,IF(C2401=6,K!$D$6,IF(C2401=7,K!$D$7,IF(C2401=8,K!$D$8))))))))</f>
        <v>Muud maap.ehit.projektid</v>
      </c>
      <c r="E2401" s="103" t="s">
        <v>333</v>
      </c>
      <c r="F2401" s="106" t="str">
        <f>LOOKUP(E2401,K!$A$1:$B$19)</f>
        <v>Ülenurme vald</v>
      </c>
      <c r="G2401" s="98" t="str">
        <f t="shared" si="157"/>
        <v>PP-1646</v>
      </c>
      <c r="H2401" s="103" t="s">
        <v>11</v>
      </c>
      <c r="I2401" s="102">
        <v>1646</v>
      </c>
      <c r="J2401" s="104" t="s">
        <v>1113</v>
      </c>
      <c r="K2401" s="104"/>
      <c r="L2401" s="111" t="str">
        <f t="shared" si="158"/>
        <v>19</v>
      </c>
      <c r="M2401" s="101"/>
      <c r="N2401" s="101"/>
      <c r="O2401" s="94"/>
      <c r="P2401" s="101">
        <v>71055</v>
      </c>
      <c r="Q2401" s="101">
        <v>3</v>
      </c>
      <c r="R2401" s="101"/>
      <c r="S2401" s="101"/>
      <c r="T2401" s="101"/>
      <c r="U2401" s="101"/>
      <c r="V2401" s="101"/>
      <c r="W2401" s="101"/>
      <c r="X2401" s="101"/>
      <c r="Y2401" s="101"/>
      <c r="Z2401" s="101"/>
      <c r="AA2401" s="101"/>
      <c r="AB2401" s="101"/>
      <c r="AC2401" s="101"/>
      <c r="AD2401" s="101"/>
      <c r="AE2401" s="101"/>
      <c r="AF2401" s="101"/>
      <c r="AG2401" s="101"/>
      <c r="AH2401" s="101"/>
      <c r="AI2401" s="101"/>
      <c r="AJ2401" s="101"/>
      <c r="AK2401" s="101"/>
      <c r="AL2401" s="101"/>
      <c r="AM2401" s="101"/>
      <c r="AN2401" s="101"/>
      <c r="AO2401" s="101"/>
      <c r="AP2401" s="101"/>
      <c r="AQ2401" s="101"/>
      <c r="AR2401" s="101"/>
      <c r="AS2401" s="101"/>
      <c r="AT2401" s="101"/>
      <c r="AU2401" s="101"/>
      <c r="AV2401" s="101"/>
      <c r="AW2401" s="101"/>
      <c r="AX2401" s="101"/>
      <c r="AY2401" s="101"/>
      <c r="AZ2401" s="101"/>
      <c r="BA2401" s="101"/>
      <c r="BB2401" s="101"/>
      <c r="BC2401" s="101"/>
      <c r="BD2401" s="101"/>
      <c r="BE2401" s="101"/>
      <c r="BF2401" s="101"/>
      <c r="BG2401" s="101"/>
      <c r="BH2401" s="101"/>
      <c r="BI2401" s="101"/>
      <c r="BJ2401" s="101"/>
      <c r="BK2401" s="101"/>
      <c r="BL2401" s="101"/>
      <c r="BM2401" s="101"/>
      <c r="BN2401" s="101"/>
      <c r="BO2401" s="101"/>
      <c r="BP2401" s="101"/>
      <c r="BQ2401" s="101"/>
      <c r="BR2401" s="101"/>
      <c r="BS2401" s="101"/>
      <c r="BT2401" s="101"/>
      <c r="BU2401" s="101"/>
      <c r="BV2401" s="101"/>
      <c r="BW2401" s="101"/>
    </row>
    <row r="2402" spans="1:75" x14ac:dyDescent="0.2">
      <c r="A2402" s="110" t="str">
        <f t="shared" si="156"/>
        <v>19-</v>
      </c>
      <c r="B2402" s="101"/>
      <c r="C2402" s="102">
        <v>5</v>
      </c>
      <c r="D2402" s="71" t="str">
        <f>IF(C2402=1,K!$D$1,IF(C2402=2,K!$D$2,IF(C2402=3,K!$D$3,IF(C2402=4,K!$D$4,IF(C2402=5,K!$D$5,IF(C2402=6,K!$D$6,IF(C2402=7,K!$D$7,IF(C2402=8,K!$D$8))))))))</f>
        <v>Muud maap.ehit.projektid</v>
      </c>
      <c r="E2402" s="103" t="s">
        <v>333</v>
      </c>
      <c r="F2402" s="106" t="str">
        <f>LOOKUP(E2402,K!$A$1:$B$19)</f>
        <v>Ülenurme vald</v>
      </c>
      <c r="G2402" s="98" t="str">
        <f t="shared" si="157"/>
        <v>PP-1647</v>
      </c>
      <c r="H2402" s="103" t="s">
        <v>11</v>
      </c>
      <c r="I2402" s="102">
        <v>1647</v>
      </c>
      <c r="J2402" s="104" t="s">
        <v>1114</v>
      </c>
      <c r="K2402" s="104"/>
      <c r="L2402" s="111" t="str">
        <f t="shared" si="158"/>
        <v>19</v>
      </c>
      <c r="M2402" s="101"/>
      <c r="N2402" s="101"/>
      <c r="O2402" s="94">
        <v>1221801</v>
      </c>
      <c r="P2402" s="101" t="s">
        <v>5243</v>
      </c>
      <c r="Q2402" s="101"/>
      <c r="R2402" s="101"/>
      <c r="S2402" s="101"/>
      <c r="T2402" s="101"/>
      <c r="U2402" s="101"/>
      <c r="V2402" s="101"/>
      <c r="W2402" s="101"/>
      <c r="X2402" s="101"/>
      <c r="Y2402" s="101"/>
      <c r="Z2402" s="101"/>
      <c r="AA2402" s="101"/>
      <c r="AB2402" s="101"/>
      <c r="AC2402" s="101"/>
      <c r="AD2402" s="101"/>
      <c r="AE2402" s="101"/>
      <c r="AF2402" s="101"/>
      <c r="AG2402" s="101"/>
      <c r="AH2402" s="101"/>
      <c r="AI2402" s="101"/>
      <c r="AJ2402" s="101"/>
      <c r="AK2402" s="101"/>
      <c r="AL2402" s="101"/>
      <c r="AM2402" s="101"/>
      <c r="AN2402" s="101"/>
      <c r="AO2402" s="101"/>
      <c r="AP2402" s="101"/>
      <c r="AQ2402" s="101"/>
      <c r="AR2402" s="101"/>
      <c r="AS2402" s="101"/>
      <c r="AT2402" s="101"/>
      <c r="AU2402" s="101"/>
      <c r="AV2402" s="101"/>
      <c r="AW2402" s="101"/>
      <c r="AX2402" s="101"/>
      <c r="AY2402" s="101"/>
      <c r="AZ2402" s="101"/>
      <c r="BA2402" s="101"/>
      <c r="BB2402" s="101"/>
      <c r="BC2402" s="101"/>
      <c r="BD2402" s="101"/>
      <c r="BE2402" s="101"/>
      <c r="BF2402" s="101"/>
      <c r="BG2402" s="101"/>
      <c r="BH2402" s="101"/>
      <c r="BI2402" s="101"/>
      <c r="BJ2402" s="101"/>
      <c r="BK2402" s="101"/>
      <c r="BL2402" s="101"/>
      <c r="BM2402" s="101"/>
      <c r="BN2402" s="101"/>
      <c r="BO2402" s="101"/>
      <c r="BP2402" s="101"/>
      <c r="BQ2402" s="101"/>
      <c r="BR2402" s="101"/>
      <c r="BS2402" s="101"/>
      <c r="BT2402" s="101"/>
      <c r="BU2402" s="101"/>
      <c r="BV2402" s="101"/>
      <c r="BW2402" s="101"/>
    </row>
    <row r="2403" spans="1:75" x14ac:dyDescent="0.2">
      <c r="A2403" s="110" t="str">
        <f t="shared" si="156"/>
        <v>16-1</v>
      </c>
      <c r="B2403" s="101">
        <v>1</v>
      </c>
      <c r="C2403" s="102">
        <v>5</v>
      </c>
      <c r="D2403" s="71" t="str">
        <f>IF(C2403=1,K!$D$1,IF(C2403=2,K!$D$2,IF(C2403=3,K!$D$3,IF(C2403=4,K!$D$4,IF(C2403=5,K!$D$5,IF(C2403=6,K!$D$6,IF(C2403=7,K!$D$7,IF(C2403=8,K!$D$8))))))))</f>
        <v>Muud maap.ehit.projektid</v>
      </c>
      <c r="E2403" s="103" t="s">
        <v>330</v>
      </c>
      <c r="F2403" s="106" t="str">
        <f>LOOKUP(E2403,K!$A$1:$B$19)</f>
        <v>Tähtvere vald</v>
      </c>
      <c r="G2403" s="98" t="str">
        <f t="shared" si="157"/>
        <v>MV-430</v>
      </c>
      <c r="H2403" s="103" t="s">
        <v>32</v>
      </c>
      <c r="I2403" s="102">
        <v>430</v>
      </c>
      <c r="J2403" s="104" t="s">
        <v>7253</v>
      </c>
      <c r="K2403" s="104" t="s">
        <v>7254</v>
      </c>
      <c r="L2403" s="111" t="str">
        <f t="shared" si="158"/>
        <v>16</v>
      </c>
      <c r="M2403" s="101">
        <v>1965</v>
      </c>
      <c r="N2403" s="101">
        <v>2</v>
      </c>
      <c r="O2403" s="94">
        <v>1221801</v>
      </c>
      <c r="P2403" s="101" t="s">
        <v>5243</v>
      </c>
      <c r="Q2403" s="101"/>
      <c r="R2403" s="101"/>
      <c r="S2403" s="101"/>
      <c r="T2403" s="101"/>
      <c r="U2403" s="101"/>
      <c r="V2403" s="101"/>
      <c r="W2403" s="101"/>
      <c r="X2403" s="101"/>
      <c r="Y2403" s="101"/>
      <c r="Z2403" s="101"/>
      <c r="AA2403" s="101"/>
      <c r="AB2403" s="101"/>
      <c r="AC2403" s="101"/>
      <c r="AD2403" s="101"/>
      <c r="AE2403" s="101"/>
      <c r="AF2403" s="101"/>
      <c r="AG2403" s="101"/>
      <c r="AH2403" s="101"/>
      <c r="AI2403" s="101"/>
      <c r="AJ2403" s="101"/>
      <c r="AK2403" s="101"/>
      <c r="AL2403" s="101"/>
      <c r="AM2403" s="101"/>
      <c r="AN2403" s="101"/>
      <c r="AO2403" s="101"/>
      <c r="AP2403" s="101"/>
      <c r="AQ2403" s="101"/>
      <c r="AR2403" s="101"/>
      <c r="AS2403" s="101"/>
      <c r="AT2403" s="101"/>
      <c r="AU2403" s="101"/>
      <c r="AV2403" s="101"/>
      <c r="AW2403" s="101"/>
      <c r="AX2403" s="101"/>
      <c r="AY2403" s="101"/>
      <c r="AZ2403" s="101"/>
      <c r="BA2403" s="101"/>
      <c r="BB2403" s="101"/>
      <c r="BC2403" s="101"/>
      <c r="BD2403" s="101"/>
      <c r="BE2403" s="101"/>
      <c r="BF2403" s="101"/>
      <c r="BG2403" s="101"/>
      <c r="BH2403" s="101"/>
      <c r="BI2403" s="101"/>
      <c r="BJ2403" s="101"/>
      <c r="BK2403" s="101"/>
      <c r="BL2403" s="101"/>
      <c r="BM2403" s="101"/>
      <c r="BN2403" s="101"/>
      <c r="BO2403" s="101"/>
      <c r="BP2403" s="101"/>
      <c r="BQ2403" s="101"/>
      <c r="BR2403" s="101"/>
      <c r="BS2403" s="101"/>
      <c r="BT2403" s="101"/>
      <c r="BU2403" s="101"/>
      <c r="BV2403" s="101"/>
      <c r="BW2403" s="101"/>
    </row>
    <row r="2404" spans="1:75" x14ac:dyDescent="0.2">
      <c r="A2404" s="110" t="str">
        <f t="shared" si="156"/>
        <v>19-</v>
      </c>
      <c r="B2404" s="101"/>
      <c r="C2404" s="102">
        <v>5</v>
      </c>
      <c r="D2404" s="71" t="str">
        <f>IF(C2404=1,K!$D$1,IF(C2404=2,K!$D$2,IF(C2404=3,K!$D$3,IF(C2404=4,K!$D$4,IF(C2404=5,K!$D$5,IF(C2404=6,K!$D$6,IF(C2404=7,K!$D$7,IF(C2404=8,K!$D$8))))))))</f>
        <v>Muud maap.ehit.projektid</v>
      </c>
      <c r="E2404" s="103" t="s">
        <v>333</v>
      </c>
      <c r="F2404" s="106" t="str">
        <f>LOOKUP(E2404,K!$A$1:$B$19)</f>
        <v>Ülenurme vald</v>
      </c>
      <c r="G2404" s="98" t="str">
        <f t="shared" si="157"/>
        <v>MV-753</v>
      </c>
      <c r="H2404" s="103" t="s">
        <v>32</v>
      </c>
      <c r="I2404" s="102">
        <v>753</v>
      </c>
      <c r="J2404" s="104" t="s">
        <v>1302</v>
      </c>
      <c r="K2404" s="104"/>
      <c r="L2404" s="111" t="str">
        <f t="shared" si="158"/>
        <v>19</v>
      </c>
      <c r="M2404" s="101"/>
      <c r="N2404" s="101"/>
      <c r="O2404" s="94"/>
      <c r="P2404" s="101">
        <v>71202</v>
      </c>
      <c r="Q2404" s="101"/>
      <c r="R2404" s="101"/>
      <c r="S2404" s="101"/>
      <c r="T2404" s="101"/>
      <c r="U2404" s="101"/>
      <c r="V2404" s="101"/>
      <c r="W2404" s="101"/>
      <c r="X2404" s="101"/>
      <c r="Y2404" s="101"/>
      <c r="Z2404" s="101"/>
      <c r="AA2404" s="101"/>
      <c r="AB2404" s="101"/>
      <c r="AC2404" s="101"/>
      <c r="AD2404" s="101"/>
      <c r="AE2404" s="101"/>
      <c r="AF2404" s="101"/>
      <c r="AG2404" s="101"/>
      <c r="AH2404" s="101"/>
      <c r="AI2404" s="101"/>
      <c r="AJ2404" s="101"/>
      <c r="AK2404" s="101"/>
      <c r="AL2404" s="101"/>
      <c r="AM2404" s="101"/>
      <c r="AN2404" s="101"/>
      <c r="AO2404" s="101"/>
      <c r="AP2404" s="101"/>
      <c r="AQ2404" s="101"/>
      <c r="AR2404" s="101"/>
      <c r="AS2404" s="101"/>
      <c r="AT2404" s="101"/>
      <c r="AU2404" s="101"/>
      <c r="AV2404" s="101"/>
      <c r="AW2404" s="101"/>
      <c r="AX2404" s="101"/>
      <c r="AY2404" s="101"/>
      <c r="AZ2404" s="101"/>
      <c r="BA2404" s="101"/>
      <c r="BB2404" s="101"/>
      <c r="BC2404" s="101"/>
      <c r="BD2404" s="101"/>
      <c r="BE2404" s="101"/>
      <c r="BF2404" s="101"/>
      <c r="BG2404" s="101"/>
      <c r="BH2404" s="101"/>
      <c r="BI2404" s="101"/>
      <c r="BJ2404" s="101"/>
      <c r="BK2404" s="101"/>
      <c r="BL2404" s="101"/>
      <c r="BM2404" s="101"/>
      <c r="BN2404" s="101"/>
      <c r="BO2404" s="101"/>
      <c r="BP2404" s="101"/>
      <c r="BQ2404" s="101"/>
      <c r="BR2404" s="101"/>
      <c r="BS2404" s="101"/>
      <c r="BT2404" s="101"/>
      <c r="BU2404" s="101"/>
      <c r="BV2404" s="101"/>
      <c r="BW2404" s="101"/>
    </row>
    <row r="2405" spans="1:75" ht="12.75" customHeight="1" x14ac:dyDescent="0.2">
      <c r="A2405" s="110" t="str">
        <f t="shared" si="156"/>
        <v>16-19</v>
      </c>
      <c r="B2405" s="101">
        <v>19</v>
      </c>
      <c r="C2405" s="102">
        <v>1</v>
      </c>
      <c r="D2405" s="71" t="str">
        <f>IF(C2405=1,K!$D$1,IF(C2405=2,K!$D$2,IF(C2405=3,K!$D$3,IF(C2405=4,K!$D$4,IF(C2405=5,K!$D$5,IF(C2405=6,K!$D$6,IF(C2405=7,K!$D$7,IF(C2405=8,K!$D$8))))))))</f>
        <v>Maaparandus</v>
      </c>
      <c r="E2405" s="178" t="s">
        <v>330</v>
      </c>
      <c r="F2405" s="106" t="str">
        <f>LOOKUP(E2405,K!$A$1:$B$19)</f>
        <v>Tähtvere vald</v>
      </c>
      <c r="G2405" s="98" t="str">
        <f t="shared" si="157"/>
        <v>PP-870</v>
      </c>
      <c r="H2405" s="178" t="s">
        <v>11</v>
      </c>
      <c r="I2405" s="102">
        <v>870</v>
      </c>
      <c r="J2405" s="179" t="s">
        <v>7382</v>
      </c>
      <c r="K2405" s="179" t="s">
        <v>7379</v>
      </c>
      <c r="L2405" s="111" t="str">
        <f t="shared" si="158"/>
        <v>16</v>
      </c>
      <c r="M2405" s="101">
        <v>1972</v>
      </c>
      <c r="N2405" s="101">
        <v>9</v>
      </c>
      <c r="O2405" s="94"/>
      <c r="P2405" s="180" t="s">
        <v>7383</v>
      </c>
      <c r="Q2405" s="101"/>
      <c r="R2405" s="180" t="s">
        <v>7384</v>
      </c>
      <c r="S2405" s="101"/>
      <c r="T2405" s="101"/>
      <c r="U2405" s="101"/>
      <c r="V2405" s="101"/>
      <c r="W2405" s="101"/>
      <c r="X2405" s="101"/>
      <c r="Y2405" s="101"/>
      <c r="Z2405" s="101"/>
      <c r="AA2405" s="101"/>
      <c r="AB2405" s="101"/>
      <c r="AC2405" s="101"/>
      <c r="AD2405" s="101"/>
      <c r="AE2405" s="101"/>
      <c r="AF2405" s="101"/>
      <c r="AG2405" s="101"/>
      <c r="AH2405" s="101"/>
      <c r="AI2405" s="101"/>
      <c r="AJ2405" s="101"/>
      <c r="AK2405" s="101"/>
      <c r="AL2405" s="101"/>
      <c r="AM2405" s="101"/>
      <c r="AN2405" s="101"/>
      <c r="AO2405" s="101"/>
      <c r="AP2405" s="101"/>
      <c r="AQ2405" s="101"/>
      <c r="AR2405" s="101"/>
      <c r="AS2405" s="101"/>
      <c r="AT2405" s="101"/>
      <c r="AU2405" s="101"/>
      <c r="AV2405" s="101"/>
      <c r="AW2405" s="101"/>
      <c r="AX2405" s="101"/>
      <c r="AY2405" s="101"/>
      <c r="AZ2405" s="101"/>
      <c r="BA2405" s="101"/>
      <c r="BB2405" s="101"/>
      <c r="BC2405" s="101"/>
      <c r="BD2405" s="101"/>
      <c r="BE2405" s="101"/>
      <c r="BF2405" s="101"/>
      <c r="BG2405" s="101"/>
      <c r="BH2405" s="101"/>
      <c r="BI2405" s="101"/>
      <c r="BJ2405" s="101"/>
      <c r="BK2405" s="101"/>
      <c r="BL2405" s="101"/>
      <c r="BM2405" s="101"/>
      <c r="BN2405" s="101"/>
      <c r="BO2405" s="101"/>
      <c r="BP2405" s="101"/>
      <c r="BQ2405" s="101"/>
      <c r="BR2405" s="101"/>
      <c r="BS2405" s="101"/>
      <c r="BT2405" s="101"/>
      <c r="BU2405" s="101"/>
      <c r="BV2405" s="101"/>
      <c r="BW2405" s="101"/>
    </row>
    <row r="2406" spans="1:75" s="58" customFormat="1" ht="12.75" customHeight="1" x14ac:dyDescent="0.2">
      <c r="A2406" s="110" t="str">
        <f t="shared" si="156"/>
        <v>19-</v>
      </c>
      <c r="B2406" s="101"/>
      <c r="C2406" s="102">
        <v>5</v>
      </c>
      <c r="D2406" s="71" t="str">
        <f>IF(C2406=1,K!$D$1,IF(C2406=2,K!$D$2,IF(C2406=3,K!$D$3,IF(C2406=4,K!$D$4,IF(C2406=5,K!$D$5,IF(C2406=6,K!$D$6,IF(C2406=7,K!$D$7,IF(C2406=8,K!$D$8))))))))</f>
        <v>Muud maap.ehit.projektid</v>
      </c>
      <c r="E2406" s="103" t="s">
        <v>333</v>
      </c>
      <c r="F2406" s="106" t="str">
        <f>LOOKUP(E2406,K!$A$1:$B$19)</f>
        <v>Ülenurme vald</v>
      </c>
      <c r="G2406" s="98" t="str">
        <f t="shared" si="157"/>
        <v>MV-977</v>
      </c>
      <c r="H2406" s="103" t="s">
        <v>32</v>
      </c>
      <c r="I2406" s="102">
        <v>977</v>
      </c>
      <c r="J2406" s="104" t="s">
        <v>1309</v>
      </c>
      <c r="K2406" s="104"/>
      <c r="L2406" s="111" t="str">
        <f t="shared" si="158"/>
        <v>19</v>
      </c>
      <c r="M2406" s="101"/>
      <c r="N2406" s="101"/>
      <c r="O2406" s="94"/>
      <c r="P2406" s="101"/>
      <c r="Q2406" s="101">
        <v>6</v>
      </c>
      <c r="R2406" s="101"/>
      <c r="S2406" s="101"/>
      <c r="T2406" s="101"/>
      <c r="U2406" s="101"/>
      <c r="V2406" s="101"/>
      <c r="W2406" s="101"/>
      <c r="X2406" s="101"/>
      <c r="Y2406" s="101"/>
      <c r="Z2406" s="101"/>
      <c r="AA2406" s="101"/>
      <c r="AB2406" s="101"/>
      <c r="AC2406" s="101"/>
      <c r="AD2406" s="101"/>
      <c r="AE2406" s="101"/>
      <c r="AF2406" s="101"/>
      <c r="AG2406" s="101"/>
      <c r="AH2406" s="101"/>
      <c r="AI2406" s="101"/>
      <c r="AJ2406" s="101"/>
      <c r="AK2406" s="101"/>
      <c r="AL2406" s="101"/>
      <c r="AM2406" s="101"/>
      <c r="AN2406" s="101"/>
      <c r="AO2406" s="101"/>
      <c r="AP2406" s="101"/>
      <c r="AQ2406" s="101"/>
      <c r="AR2406" s="101"/>
      <c r="AS2406" s="101"/>
      <c r="AT2406" s="105"/>
      <c r="AU2406" s="105"/>
      <c r="AV2406" s="105"/>
      <c r="AW2406" s="105"/>
      <c r="AX2406" s="105"/>
      <c r="AY2406" s="105"/>
      <c r="AZ2406" s="105"/>
      <c r="BA2406" s="105"/>
      <c r="BB2406" s="105"/>
      <c r="BC2406" s="105"/>
      <c r="BD2406" s="105"/>
      <c r="BE2406" s="105"/>
      <c r="BF2406" s="105"/>
      <c r="BG2406" s="105"/>
      <c r="BH2406" s="105"/>
      <c r="BI2406" s="105"/>
      <c r="BJ2406" s="105"/>
      <c r="BK2406" s="105"/>
      <c r="BL2406" s="105"/>
      <c r="BM2406" s="105"/>
      <c r="BN2406" s="105"/>
      <c r="BO2406" s="105"/>
      <c r="BP2406" s="105"/>
      <c r="BQ2406" s="105"/>
      <c r="BR2406" s="105"/>
      <c r="BS2406" s="105"/>
      <c r="BT2406" s="105"/>
      <c r="BU2406" s="105"/>
      <c r="BV2406" s="105"/>
      <c r="BW2406" s="105"/>
    </row>
    <row r="2407" spans="1:75" ht="12.75" customHeight="1" x14ac:dyDescent="0.2">
      <c r="A2407" s="110" t="str">
        <f t="shared" si="156"/>
        <v>19-</v>
      </c>
      <c r="B2407" s="101"/>
      <c r="C2407" s="102">
        <v>5</v>
      </c>
      <c r="D2407" s="71" t="str">
        <f>IF(C2407=1,K!$D$1,IF(C2407=2,K!$D$2,IF(C2407=3,K!$D$3,IF(C2407=4,K!$D$4,IF(C2407=5,K!$D$5,IF(C2407=6,K!$D$6,IF(C2407=7,K!$D$7,IF(C2407=8,K!$D$8))))))))</f>
        <v>Muud maap.ehit.projektid</v>
      </c>
      <c r="E2407" s="103" t="s">
        <v>333</v>
      </c>
      <c r="F2407" s="106" t="str">
        <f>LOOKUP(E2407,K!$A$1:$B$19)</f>
        <v>Ülenurme vald</v>
      </c>
      <c r="G2407" s="98" t="str">
        <f t="shared" si="157"/>
        <v>MV-1048</v>
      </c>
      <c r="H2407" s="103" t="s">
        <v>32</v>
      </c>
      <c r="I2407" s="102">
        <v>1048</v>
      </c>
      <c r="J2407" s="104" t="s">
        <v>1312</v>
      </c>
      <c r="K2407" s="104"/>
      <c r="L2407" s="111" t="str">
        <f t="shared" si="158"/>
        <v>19</v>
      </c>
      <c r="M2407" s="101"/>
      <c r="N2407" s="101"/>
      <c r="O2407" s="94"/>
      <c r="P2407" s="101" t="s">
        <v>5280</v>
      </c>
      <c r="Q2407" s="101"/>
      <c r="R2407" s="101"/>
      <c r="S2407" s="101"/>
      <c r="T2407" s="101"/>
      <c r="U2407" s="101"/>
      <c r="V2407" s="101"/>
      <c r="W2407" s="101"/>
      <c r="X2407" s="101"/>
      <c r="Y2407" s="101"/>
      <c r="Z2407" s="101"/>
      <c r="AA2407" s="101"/>
      <c r="AB2407" s="101"/>
      <c r="AC2407" s="101"/>
      <c r="AD2407" s="101"/>
      <c r="AE2407" s="101"/>
      <c r="AF2407" s="101"/>
      <c r="AG2407" s="101"/>
      <c r="AH2407" s="101"/>
      <c r="AI2407" s="101"/>
      <c r="AJ2407" s="101"/>
      <c r="AK2407" s="101"/>
      <c r="AL2407" s="101"/>
      <c r="AM2407" s="101"/>
      <c r="AN2407" s="101"/>
      <c r="AO2407" s="101"/>
      <c r="AP2407" s="101"/>
      <c r="AQ2407" s="101"/>
      <c r="AR2407" s="101"/>
      <c r="AS2407" s="101"/>
      <c r="AT2407" s="101"/>
      <c r="AU2407" s="101"/>
      <c r="AV2407" s="101"/>
      <c r="AW2407" s="101"/>
      <c r="AX2407" s="101"/>
      <c r="AY2407" s="101"/>
      <c r="AZ2407" s="101"/>
      <c r="BA2407" s="101"/>
      <c r="BB2407" s="101"/>
      <c r="BC2407" s="101"/>
      <c r="BD2407" s="101"/>
      <c r="BE2407" s="101"/>
      <c r="BF2407" s="101"/>
      <c r="BG2407" s="101"/>
      <c r="BH2407" s="101"/>
      <c r="BI2407" s="101"/>
      <c r="BJ2407" s="101"/>
      <c r="BK2407" s="101"/>
      <c r="BL2407" s="101"/>
      <c r="BM2407" s="101"/>
      <c r="BN2407" s="101"/>
      <c r="BO2407" s="101"/>
      <c r="BP2407" s="101"/>
      <c r="BQ2407" s="101"/>
      <c r="BR2407" s="101"/>
      <c r="BS2407" s="101"/>
      <c r="BT2407" s="101"/>
      <c r="BU2407" s="101"/>
      <c r="BV2407" s="101"/>
      <c r="BW2407" s="101"/>
    </row>
    <row r="2408" spans="1:75" ht="12.75" customHeight="1" x14ac:dyDescent="0.2">
      <c r="A2408" s="110" t="str">
        <f t="shared" si="156"/>
        <v>19-</v>
      </c>
      <c r="B2408" s="101"/>
      <c r="C2408" s="102">
        <v>5</v>
      </c>
      <c r="D2408" s="71" t="str">
        <f>IF(C2408=1,K!$D$1,IF(C2408=2,K!$D$2,IF(C2408=3,K!$D$3,IF(C2408=4,K!$D$4,IF(C2408=5,K!$D$5,IF(C2408=6,K!$D$6,IF(C2408=7,K!$D$7,IF(C2408=8,K!$D$8))))))))</f>
        <v>Muud maap.ehit.projektid</v>
      </c>
      <c r="E2408" s="103" t="s">
        <v>333</v>
      </c>
      <c r="F2408" s="106" t="str">
        <f>LOOKUP(E2408,K!$A$1:$B$19)</f>
        <v>Ülenurme vald</v>
      </c>
      <c r="G2408" s="98" t="str">
        <f t="shared" si="157"/>
        <v>MV-1410</v>
      </c>
      <c r="H2408" s="103" t="s">
        <v>32</v>
      </c>
      <c r="I2408" s="102">
        <v>1410</v>
      </c>
      <c r="J2408" s="104" t="s">
        <v>1027</v>
      </c>
      <c r="K2408" s="104"/>
      <c r="L2408" s="111" t="str">
        <f t="shared" si="158"/>
        <v>19</v>
      </c>
      <c r="M2408" s="101"/>
      <c r="N2408" s="101"/>
      <c r="O2408" s="94"/>
      <c r="P2408" s="101"/>
      <c r="Q2408" s="101"/>
      <c r="R2408" s="101"/>
      <c r="S2408" s="101"/>
      <c r="T2408" s="101"/>
      <c r="U2408" s="101"/>
      <c r="V2408" s="101"/>
      <c r="W2408" s="101"/>
      <c r="X2408" s="101"/>
      <c r="Y2408" s="101"/>
      <c r="Z2408" s="101"/>
      <c r="AA2408" s="101"/>
      <c r="AB2408" s="101"/>
      <c r="AC2408" s="101"/>
      <c r="AD2408" s="101"/>
      <c r="AE2408" s="101"/>
      <c r="AF2408" s="101"/>
      <c r="AG2408" s="101"/>
      <c r="AH2408" s="101"/>
      <c r="AI2408" s="101"/>
      <c r="AJ2408" s="101"/>
      <c r="AK2408" s="101"/>
      <c r="AL2408" s="101"/>
      <c r="AM2408" s="101"/>
      <c r="AN2408" s="101"/>
      <c r="AO2408" s="101"/>
      <c r="AP2408" s="101"/>
      <c r="AQ2408" s="101"/>
      <c r="AR2408" s="101"/>
      <c r="AS2408" s="101"/>
      <c r="AT2408" s="101"/>
      <c r="AU2408" s="101"/>
      <c r="AV2408" s="101"/>
      <c r="AW2408" s="101"/>
      <c r="AX2408" s="101"/>
      <c r="AY2408" s="101"/>
      <c r="AZ2408" s="101"/>
      <c r="BA2408" s="101"/>
      <c r="BB2408" s="101"/>
      <c r="BC2408" s="101"/>
      <c r="BD2408" s="101"/>
      <c r="BE2408" s="101"/>
      <c r="BF2408" s="101"/>
      <c r="BG2408" s="101"/>
      <c r="BH2408" s="101"/>
      <c r="BI2408" s="101"/>
      <c r="BJ2408" s="101"/>
      <c r="BK2408" s="101"/>
      <c r="BL2408" s="101"/>
      <c r="BM2408" s="101"/>
      <c r="BN2408" s="101"/>
      <c r="BO2408" s="101"/>
      <c r="BP2408" s="101"/>
      <c r="BQ2408" s="101"/>
      <c r="BR2408" s="101"/>
      <c r="BS2408" s="101"/>
      <c r="BT2408" s="101"/>
      <c r="BU2408" s="101"/>
      <c r="BV2408" s="101"/>
      <c r="BW2408" s="101"/>
    </row>
    <row r="2409" spans="1:75" ht="12.75" customHeight="1" x14ac:dyDescent="0.2">
      <c r="A2409" s="110" t="str">
        <f t="shared" si="156"/>
        <v>19-</v>
      </c>
      <c r="B2409" s="101"/>
      <c r="C2409" s="102">
        <v>5</v>
      </c>
      <c r="D2409" s="71" t="str">
        <f>IF(C2409=1,K!$D$1,IF(C2409=2,K!$D$2,IF(C2409=3,K!$D$3,IF(C2409=4,K!$D$4,IF(C2409=5,K!$D$5,IF(C2409=6,K!$D$6,IF(C2409=7,K!$D$7,IF(C2409=8,K!$D$8))))))))</f>
        <v>Muud maap.ehit.projektid</v>
      </c>
      <c r="E2409" s="103" t="s">
        <v>333</v>
      </c>
      <c r="F2409" s="106" t="str">
        <f>LOOKUP(E2409,K!$A$1:$B$19)</f>
        <v>Ülenurme vald</v>
      </c>
      <c r="G2409" s="98" t="str">
        <f t="shared" si="157"/>
        <v>MV-301</v>
      </c>
      <c r="H2409" s="103" t="s">
        <v>32</v>
      </c>
      <c r="I2409" s="102">
        <v>301</v>
      </c>
      <c r="J2409" s="104" t="s">
        <v>1222</v>
      </c>
      <c r="K2409" s="104"/>
      <c r="L2409" s="111" t="str">
        <f t="shared" si="158"/>
        <v>19</v>
      </c>
      <c r="M2409" s="101"/>
      <c r="N2409" s="101"/>
      <c r="O2409" s="94" t="s">
        <v>5285</v>
      </c>
      <c r="P2409" s="101" t="s">
        <v>5289</v>
      </c>
      <c r="Q2409" s="101"/>
      <c r="R2409" s="101"/>
      <c r="S2409" s="101"/>
      <c r="T2409" s="101"/>
      <c r="U2409" s="101"/>
      <c r="V2409" s="101"/>
      <c r="W2409" s="101"/>
      <c r="X2409" s="101"/>
      <c r="Y2409" s="101"/>
      <c r="Z2409" s="101"/>
      <c r="AA2409" s="101"/>
      <c r="AB2409" s="101"/>
      <c r="AC2409" s="101"/>
      <c r="AD2409" s="101"/>
      <c r="AE2409" s="101"/>
      <c r="AF2409" s="101"/>
      <c r="AG2409" s="101"/>
      <c r="AH2409" s="101"/>
      <c r="AI2409" s="101"/>
      <c r="AJ2409" s="101"/>
      <c r="AK2409" s="101"/>
      <c r="AL2409" s="101"/>
      <c r="AM2409" s="101"/>
      <c r="AN2409" s="101"/>
      <c r="AO2409" s="101"/>
      <c r="AP2409" s="101"/>
      <c r="AQ2409" s="101"/>
      <c r="AR2409" s="101"/>
      <c r="AS2409" s="101"/>
      <c r="AT2409" s="101"/>
      <c r="AU2409" s="101"/>
      <c r="AV2409" s="101"/>
      <c r="AW2409" s="101"/>
      <c r="AX2409" s="101"/>
      <c r="AY2409" s="101"/>
      <c r="AZ2409" s="101"/>
      <c r="BA2409" s="101"/>
      <c r="BB2409" s="101"/>
      <c r="BC2409" s="101"/>
      <c r="BD2409" s="101"/>
      <c r="BE2409" s="101"/>
      <c r="BF2409" s="101"/>
      <c r="BG2409" s="101"/>
      <c r="BH2409" s="101"/>
      <c r="BI2409" s="101"/>
      <c r="BJ2409" s="101"/>
      <c r="BK2409" s="101"/>
      <c r="BL2409" s="101"/>
      <c r="BM2409" s="101"/>
      <c r="BN2409" s="101"/>
      <c r="BO2409" s="101"/>
      <c r="BP2409" s="101"/>
      <c r="BQ2409" s="101"/>
      <c r="BR2409" s="101"/>
      <c r="BS2409" s="101"/>
      <c r="BT2409" s="101"/>
      <c r="BU2409" s="101"/>
      <c r="BV2409" s="101"/>
      <c r="BW2409" s="101"/>
    </row>
    <row r="2410" spans="1:75" ht="12.75" customHeight="1" x14ac:dyDescent="0.2">
      <c r="A2410" s="110" t="str">
        <f t="shared" si="156"/>
        <v>19-</v>
      </c>
      <c r="B2410" s="101"/>
      <c r="C2410" s="102">
        <v>5</v>
      </c>
      <c r="D2410" s="71" t="str">
        <f>IF(C2410=1,K!$D$1,IF(C2410=2,K!$D$2,IF(C2410=3,K!$D$3,IF(C2410=4,K!$D$4,IF(C2410=5,K!$D$5,IF(C2410=6,K!$D$6,IF(C2410=7,K!$D$7,IF(C2410=8,K!$D$8))))))))</f>
        <v>Muud maap.ehit.projektid</v>
      </c>
      <c r="E2410" s="103" t="s">
        <v>333</v>
      </c>
      <c r="F2410" s="106" t="str">
        <f>LOOKUP(E2410,K!$A$1:$B$19)</f>
        <v>Ülenurme vald</v>
      </c>
      <c r="G2410" s="98" t="str">
        <f t="shared" si="157"/>
        <v>PP-1565</v>
      </c>
      <c r="H2410" s="103" t="s">
        <v>11</v>
      </c>
      <c r="I2410" s="102">
        <v>1565</v>
      </c>
      <c r="J2410" s="104" t="s">
        <v>1554</v>
      </c>
      <c r="K2410" s="104"/>
      <c r="L2410" s="111" t="str">
        <f t="shared" si="158"/>
        <v>19</v>
      </c>
      <c r="M2410" s="101"/>
      <c r="N2410" s="101"/>
      <c r="O2410" s="94" t="s">
        <v>5285</v>
      </c>
      <c r="P2410" s="101" t="s">
        <v>5289</v>
      </c>
      <c r="Q2410" s="101"/>
      <c r="R2410" s="101"/>
      <c r="S2410" s="101"/>
      <c r="T2410" s="101"/>
      <c r="U2410" s="101"/>
      <c r="V2410" s="101"/>
      <c r="W2410" s="101"/>
      <c r="X2410" s="101"/>
      <c r="Y2410" s="101"/>
      <c r="Z2410" s="101"/>
      <c r="AA2410" s="101"/>
      <c r="AB2410" s="101"/>
      <c r="AC2410" s="101"/>
      <c r="AD2410" s="101"/>
      <c r="AE2410" s="101"/>
      <c r="AF2410" s="101"/>
      <c r="AG2410" s="101"/>
      <c r="AH2410" s="101"/>
      <c r="AI2410" s="101"/>
      <c r="AJ2410" s="101"/>
      <c r="AK2410" s="101"/>
      <c r="AL2410" s="101"/>
      <c r="AM2410" s="101"/>
      <c r="AN2410" s="101"/>
      <c r="AO2410" s="101"/>
      <c r="AP2410" s="101"/>
      <c r="AQ2410" s="101"/>
      <c r="AR2410" s="101"/>
      <c r="AS2410" s="101"/>
      <c r="AT2410" s="101"/>
      <c r="AU2410" s="101"/>
      <c r="AV2410" s="101"/>
      <c r="AW2410" s="101"/>
      <c r="AX2410" s="101"/>
      <c r="AY2410" s="101"/>
      <c r="AZ2410" s="101"/>
      <c r="BA2410" s="101"/>
      <c r="BB2410" s="101"/>
      <c r="BC2410" s="101"/>
      <c r="BD2410" s="101"/>
      <c r="BE2410" s="101"/>
      <c r="BF2410" s="101"/>
      <c r="BG2410" s="101"/>
      <c r="BH2410" s="101"/>
      <c r="BI2410" s="101"/>
      <c r="BJ2410" s="101"/>
      <c r="BK2410" s="101"/>
      <c r="BL2410" s="101"/>
      <c r="BM2410" s="101"/>
      <c r="BN2410" s="101"/>
      <c r="BO2410" s="101"/>
      <c r="BP2410" s="101"/>
      <c r="BQ2410" s="101"/>
      <c r="BR2410" s="101"/>
      <c r="BS2410" s="101"/>
      <c r="BT2410" s="101"/>
      <c r="BU2410" s="101"/>
      <c r="BV2410" s="101"/>
      <c r="BW2410" s="101"/>
    </row>
    <row r="2411" spans="1:75" x14ac:dyDescent="0.2">
      <c r="A2411" s="110" t="str">
        <f t="shared" si="156"/>
        <v>19-</v>
      </c>
      <c r="B2411" s="101"/>
      <c r="C2411" s="102">
        <v>5</v>
      </c>
      <c r="D2411" s="71" t="str">
        <f>IF(C2411=1,K!$D$1,IF(C2411=2,K!$D$2,IF(C2411=3,K!$D$3,IF(C2411=4,K!$D$4,IF(C2411=5,K!$D$5,IF(C2411=6,K!$D$6,IF(C2411=7,K!$D$7,IF(C2411=8,K!$D$8))))))))</f>
        <v>Muud maap.ehit.projektid</v>
      </c>
      <c r="E2411" s="103" t="s">
        <v>333</v>
      </c>
      <c r="F2411" s="106" t="str">
        <f>LOOKUP(E2411,K!$A$1:$B$19)</f>
        <v>Ülenurme vald</v>
      </c>
      <c r="G2411" s="98" t="str">
        <f t="shared" si="157"/>
        <v>PP-608</v>
      </c>
      <c r="H2411" s="103" t="s">
        <v>11</v>
      </c>
      <c r="I2411" s="102">
        <v>608</v>
      </c>
      <c r="J2411" s="104" t="s">
        <v>1435</v>
      </c>
      <c r="K2411" s="104"/>
      <c r="L2411" s="111" t="str">
        <f t="shared" si="158"/>
        <v>19</v>
      </c>
      <c r="M2411" s="101"/>
      <c r="N2411" s="101"/>
      <c r="O2411" s="94"/>
      <c r="P2411" s="101" t="s">
        <v>5295</v>
      </c>
      <c r="Q2411" s="101"/>
      <c r="R2411" s="101"/>
      <c r="S2411" s="101"/>
      <c r="T2411" s="101"/>
      <c r="U2411" s="101"/>
      <c r="V2411" s="101"/>
      <c r="W2411" s="101"/>
      <c r="X2411" s="101"/>
      <c r="Y2411" s="101"/>
      <c r="Z2411" s="101"/>
      <c r="AA2411" s="101"/>
      <c r="AB2411" s="101"/>
      <c r="AC2411" s="101"/>
      <c r="AD2411" s="101"/>
      <c r="AE2411" s="101"/>
      <c r="AF2411" s="101"/>
      <c r="AG2411" s="101"/>
      <c r="AH2411" s="101"/>
      <c r="AI2411" s="101"/>
      <c r="AJ2411" s="101"/>
      <c r="AK2411" s="101"/>
      <c r="AL2411" s="101"/>
      <c r="AM2411" s="101"/>
      <c r="AN2411" s="101"/>
      <c r="AO2411" s="101"/>
      <c r="AP2411" s="101"/>
      <c r="AQ2411" s="101"/>
      <c r="AR2411" s="101"/>
      <c r="AS2411" s="101"/>
      <c r="AT2411" s="101"/>
      <c r="AU2411" s="101"/>
      <c r="AV2411" s="101"/>
      <c r="AW2411" s="101"/>
      <c r="AX2411" s="101"/>
      <c r="AY2411" s="101"/>
      <c r="AZ2411" s="101"/>
      <c r="BA2411" s="101"/>
      <c r="BB2411" s="101"/>
      <c r="BC2411" s="101"/>
      <c r="BD2411" s="101"/>
      <c r="BE2411" s="101"/>
      <c r="BF2411" s="101"/>
      <c r="BG2411" s="101"/>
      <c r="BH2411" s="101"/>
      <c r="BI2411" s="101"/>
      <c r="BJ2411" s="101"/>
      <c r="BK2411" s="101"/>
      <c r="BL2411" s="101"/>
      <c r="BM2411" s="101"/>
      <c r="BN2411" s="101"/>
      <c r="BO2411" s="101"/>
      <c r="BP2411" s="101"/>
      <c r="BQ2411" s="101"/>
      <c r="BR2411" s="101"/>
      <c r="BS2411" s="101"/>
      <c r="BT2411" s="101"/>
      <c r="BU2411" s="101"/>
      <c r="BV2411" s="101"/>
      <c r="BW2411" s="101"/>
    </row>
    <row r="2412" spans="1:75" x14ac:dyDescent="0.2">
      <c r="A2412" s="110" t="str">
        <f t="shared" si="156"/>
        <v>19-</v>
      </c>
      <c r="B2412" s="101"/>
      <c r="C2412" s="102">
        <v>6</v>
      </c>
      <c r="D2412" s="71" t="str">
        <f>IF(C2412=1,K!$D$1,IF(C2412=2,K!$D$2,IF(C2412=3,K!$D$3,IF(C2412=4,K!$D$4,IF(C2412=5,K!$D$5,IF(C2412=6,K!$D$6,IF(C2412=7,K!$D$7,IF(C2412=8,K!$D$8))))))))</f>
        <v>Kultuurtehnikaprojektid</v>
      </c>
      <c r="E2412" s="103" t="s">
        <v>333</v>
      </c>
      <c r="F2412" s="106" t="str">
        <f>LOOKUP(E2412,K!$A$1:$B$19)</f>
        <v>Ülenurme vald</v>
      </c>
      <c r="G2412" s="98" t="str">
        <f t="shared" si="157"/>
        <v>MV-833</v>
      </c>
      <c r="H2412" s="103" t="s">
        <v>32</v>
      </c>
      <c r="I2412" s="102">
        <v>833</v>
      </c>
      <c r="J2412" s="104" t="s">
        <v>1304</v>
      </c>
      <c r="K2412" s="104"/>
      <c r="L2412" s="111" t="str">
        <f t="shared" si="158"/>
        <v>19</v>
      </c>
      <c r="M2412" s="101"/>
      <c r="N2412" s="101"/>
      <c r="O2412" s="94"/>
      <c r="P2412" s="101"/>
      <c r="Q2412" s="101"/>
      <c r="R2412" s="101"/>
      <c r="S2412" s="101"/>
      <c r="T2412" s="101"/>
      <c r="U2412" s="101"/>
      <c r="V2412" s="101"/>
      <c r="W2412" s="101"/>
      <c r="X2412" s="101"/>
      <c r="Y2412" s="101"/>
      <c r="Z2412" s="101"/>
      <c r="AA2412" s="101"/>
      <c r="AB2412" s="101"/>
      <c r="AC2412" s="101"/>
      <c r="AD2412" s="101"/>
      <c r="AE2412" s="101"/>
      <c r="AF2412" s="101"/>
      <c r="AG2412" s="101"/>
      <c r="AH2412" s="101"/>
      <c r="AI2412" s="101"/>
      <c r="AJ2412" s="101"/>
      <c r="AK2412" s="101"/>
      <c r="AL2412" s="101"/>
      <c r="AM2412" s="101"/>
      <c r="AN2412" s="101"/>
      <c r="AO2412" s="101"/>
      <c r="AP2412" s="101"/>
      <c r="AQ2412" s="101"/>
      <c r="AR2412" s="101"/>
      <c r="AS2412" s="101"/>
      <c r="AT2412" s="101"/>
      <c r="AU2412" s="101"/>
      <c r="AV2412" s="101"/>
      <c r="AW2412" s="101"/>
      <c r="AX2412" s="101"/>
      <c r="AY2412" s="101"/>
      <c r="AZ2412" s="101"/>
      <c r="BA2412" s="101"/>
      <c r="BB2412" s="101"/>
      <c r="BC2412" s="101"/>
      <c r="BD2412" s="101"/>
      <c r="BE2412" s="101"/>
      <c r="BF2412" s="101"/>
      <c r="BG2412" s="101"/>
      <c r="BH2412" s="101"/>
      <c r="BI2412" s="101"/>
      <c r="BJ2412" s="101"/>
      <c r="BK2412" s="101"/>
      <c r="BL2412" s="101"/>
      <c r="BM2412" s="101"/>
      <c r="BN2412" s="101"/>
      <c r="BO2412" s="101"/>
      <c r="BP2412" s="101"/>
      <c r="BQ2412" s="101"/>
      <c r="BR2412" s="101"/>
      <c r="BS2412" s="101"/>
      <c r="BT2412" s="101"/>
      <c r="BU2412" s="101"/>
      <c r="BV2412" s="101"/>
      <c r="BW2412" s="101"/>
    </row>
    <row r="2413" spans="1:75" x14ac:dyDescent="0.2">
      <c r="A2413" s="110" t="str">
        <f t="shared" si="156"/>
        <v>19-</v>
      </c>
      <c r="B2413" s="101"/>
      <c r="C2413" s="102">
        <v>6</v>
      </c>
      <c r="D2413" s="71" t="str">
        <f>IF(C2413=1,K!$D$1,IF(C2413=2,K!$D$2,IF(C2413=3,K!$D$3,IF(C2413=4,K!$D$4,IF(C2413=5,K!$D$5,IF(C2413=6,K!$D$6,IF(C2413=7,K!$D$7,IF(C2413=8,K!$D$8))))))))</f>
        <v>Kultuurtehnikaprojektid</v>
      </c>
      <c r="E2413" s="103" t="s">
        <v>333</v>
      </c>
      <c r="F2413" s="106" t="str">
        <f>LOOKUP(E2413,K!$A$1:$B$19)</f>
        <v>Ülenurme vald</v>
      </c>
      <c r="G2413" s="98" t="str">
        <f t="shared" si="157"/>
        <v>MV-836</v>
      </c>
      <c r="H2413" s="103" t="s">
        <v>32</v>
      </c>
      <c r="I2413" s="102">
        <v>836</v>
      </c>
      <c r="J2413" s="104" t="s">
        <v>1305</v>
      </c>
      <c r="K2413" s="104"/>
      <c r="L2413" s="111" t="str">
        <f t="shared" si="158"/>
        <v>19</v>
      </c>
      <c r="M2413" s="101"/>
      <c r="N2413" s="101"/>
      <c r="O2413" s="94"/>
      <c r="P2413" s="101"/>
      <c r="Q2413" s="101"/>
      <c r="R2413" s="101"/>
      <c r="S2413" s="101"/>
      <c r="T2413" s="101"/>
      <c r="U2413" s="101"/>
      <c r="V2413" s="101"/>
      <c r="W2413" s="101"/>
      <c r="X2413" s="101"/>
      <c r="Y2413" s="101"/>
      <c r="Z2413" s="101"/>
      <c r="AA2413" s="101"/>
      <c r="AB2413" s="101"/>
      <c r="AC2413" s="101"/>
      <c r="AD2413" s="101"/>
      <c r="AE2413" s="101"/>
      <c r="AF2413" s="101"/>
      <c r="AG2413" s="101"/>
      <c r="AH2413" s="101"/>
      <c r="AI2413" s="101"/>
      <c r="AJ2413" s="101"/>
      <c r="AK2413" s="101"/>
      <c r="AL2413" s="101"/>
      <c r="AM2413" s="101"/>
      <c r="AN2413" s="101"/>
      <c r="AO2413" s="101"/>
      <c r="AP2413" s="101"/>
      <c r="AQ2413" s="101"/>
      <c r="AR2413" s="101"/>
      <c r="AS2413" s="101"/>
      <c r="AT2413" s="101"/>
      <c r="AU2413" s="101"/>
      <c r="AV2413" s="101"/>
      <c r="AW2413" s="101"/>
      <c r="AX2413" s="101"/>
      <c r="AY2413" s="101"/>
      <c r="AZ2413" s="101"/>
      <c r="BA2413" s="101"/>
      <c r="BB2413" s="101"/>
      <c r="BC2413" s="101"/>
      <c r="BD2413" s="101"/>
      <c r="BE2413" s="101"/>
      <c r="BF2413" s="101"/>
      <c r="BG2413" s="101"/>
      <c r="BH2413" s="101"/>
      <c r="BI2413" s="101"/>
      <c r="BJ2413" s="101"/>
      <c r="BK2413" s="101"/>
      <c r="BL2413" s="101"/>
      <c r="BM2413" s="101"/>
      <c r="BN2413" s="101"/>
      <c r="BO2413" s="101"/>
      <c r="BP2413" s="101"/>
      <c r="BQ2413" s="101"/>
      <c r="BR2413" s="101"/>
      <c r="BS2413" s="101"/>
      <c r="BT2413" s="101"/>
      <c r="BU2413" s="101"/>
      <c r="BV2413" s="101"/>
      <c r="BW2413" s="101"/>
    </row>
    <row r="2414" spans="1:75" x14ac:dyDescent="0.2">
      <c r="A2414" s="110" t="str">
        <f t="shared" si="156"/>
        <v>19-</v>
      </c>
      <c r="B2414" s="101"/>
      <c r="C2414" s="102">
        <v>6</v>
      </c>
      <c r="D2414" s="71" t="str">
        <f>IF(C2414=1,K!$D$1,IF(C2414=2,K!$D$2,IF(C2414=3,K!$D$3,IF(C2414=4,K!$D$4,IF(C2414=5,K!$D$5,IF(C2414=6,K!$D$6,IF(C2414=7,K!$D$7,IF(C2414=8,K!$D$8))))))))</f>
        <v>Kultuurtehnikaprojektid</v>
      </c>
      <c r="E2414" s="103" t="s">
        <v>333</v>
      </c>
      <c r="F2414" s="106" t="str">
        <f>LOOKUP(E2414,K!$A$1:$B$19)</f>
        <v>Ülenurme vald</v>
      </c>
      <c r="G2414" s="98" t="str">
        <f t="shared" si="157"/>
        <v>MV-1025</v>
      </c>
      <c r="H2414" s="103" t="s">
        <v>32</v>
      </c>
      <c r="I2414" s="102">
        <v>1025</v>
      </c>
      <c r="J2414" s="104" t="s">
        <v>1308</v>
      </c>
      <c r="K2414" s="104"/>
      <c r="L2414" s="111" t="str">
        <f t="shared" si="158"/>
        <v>19</v>
      </c>
      <c r="M2414" s="101"/>
      <c r="N2414" s="101"/>
      <c r="O2414" s="94">
        <v>12021911</v>
      </c>
      <c r="P2414" s="101">
        <v>12021911</v>
      </c>
      <c r="Q2414" s="101"/>
      <c r="R2414" s="101"/>
      <c r="S2414" s="101"/>
      <c r="T2414" s="101"/>
      <c r="U2414" s="101"/>
      <c r="V2414" s="101"/>
      <c r="W2414" s="101"/>
      <c r="X2414" s="101"/>
      <c r="Y2414" s="101"/>
      <c r="Z2414" s="101"/>
      <c r="AA2414" s="101"/>
      <c r="AB2414" s="101"/>
      <c r="AC2414" s="101"/>
      <c r="AD2414" s="101"/>
      <c r="AE2414" s="101"/>
      <c r="AF2414" s="101"/>
      <c r="AG2414" s="101"/>
      <c r="AH2414" s="101"/>
      <c r="AI2414" s="101"/>
      <c r="AJ2414" s="101"/>
      <c r="AK2414" s="101"/>
      <c r="AL2414" s="101"/>
      <c r="AM2414" s="101"/>
      <c r="AN2414" s="101"/>
      <c r="AO2414" s="101"/>
      <c r="AP2414" s="101"/>
      <c r="AQ2414" s="101"/>
      <c r="AR2414" s="101"/>
      <c r="AS2414" s="101"/>
      <c r="AT2414" s="101"/>
      <c r="AU2414" s="101"/>
      <c r="AV2414" s="101"/>
      <c r="AW2414" s="101"/>
      <c r="AX2414" s="101"/>
      <c r="AY2414" s="101"/>
      <c r="AZ2414" s="101"/>
      <c r="BA2414" s="101"/>
      <c r="BB2414" s="101"/>
      <c r="BC2414" s="101"/>
      <c r="BD2414" s="101"/>
      <c r="BE2414" s="101"/>
      <c r="BF2414" s="101"/>
      <c r="BG2414" s="101"/>
      <c r="BH2414" s="101"/>
      <c r="BI2414" s="101"/>
      <c r="BJ2414" s="101"/>
      <c r="BK2414" s="101"/>
      <c r="BL2414" s="101"/>
      <c r="BM2414" s="101"/>
      <c r="BN2414" s="101"/>
      <c r="BO2414" s="101"/>
      <c r="BP2414" s="101"/>
      <c r="BQ2414" s="101"/>
      <c r="BR2414" s="101"/>
      <c r="BS2414" s="101"/>
      <c r="BT2414" s="101"/>
      <c r="BU2414" s="101"/>
      <c r="BV2414" s="101"/>
      <c r="BW2414" s="101"/>
    </row>
    <row r="2415" spans="1:75" x14ac:dyDescent="0.2">
      <c r="A2415" s="110" t="str">
        <f t="shared" si="156"/>
        <v>19-</v>
      </c>
      <c r="B2415" s="101"/>
      <c r="C2415" s="102">
        <v>6</v>
      </c>
      <c r="D2415" s="71" t="str">
        <f>IF(C2415=1,K!$D$1,IF(C2415=2,K!$D$2,IF(C2415=3,K!$D$3,IF(C2415=4,K!$D$4,IF(C2415=5,K!$D$5,IF(C2415=6,K!$D$6,IF(C2415=7,K!$D$7,IF(C2415=8,K!$D$8))))))))</f>
        <v>Kultuurtehnikaprojektid</v>
      </c>
      <c r="E2415" s="103" t="s">
        <v>333</v>
      </c>
      <c r="F2415" s="106" t="str">
        <f>LOOKUP(E2415,K!$A$1:$B$19)</f>
        <v>Ülenurme vald</v>
      </c>
      <c r="G2415" s="98" t="str">
        <f t="shared" si="157"/>
        <v>MV-1064</v>
      </c>
      <c r="H2415" s="103" t="s">
        <v>32</v>
      </c>
      <c r="I2415" s="102">
        <v>1064</v>
      </c>
      <c r="J2415" s="104" t="s">
        <v>1198</v>
      </c>
      <c r="K2415" s="104"/>
      <c r="L2415" s="111" t="str">
        <f t="shared" si="158"/>
        <v>19</v>
      </c>
      <c r="M2415" s="101"/>
      <c r="N2415" s="101"/>
      <c r="O2415" s="94"/>
      <c r="P2415" s="101">
        <v>299871</v>
      </c>
      <c r="Q2415" s="101"/>
      <c r="R2415" s="101"/>
      <c r="S2415" s="101"/>
      <c r="T2415" s="101"/>
      <c r="U2415" s="101"/>
      <c r="V2415" s="101"/>
      <c r="W2415" s="101"/>
      <c r="X2415" s="101"/>
      <c r="Y2415" s="101"/>
      <c r="Z2415" s="101"/>
      <c r="AA2415" s="101"/>
      <c r="AB2415" s="101"/>
      <c r="AC2415" s="101"/>
      <c r="AD2415" s="101"/>
      <c r="AE2415" s="101"/>
      <c r="AF2415" s="101"/>
      <c r="AG2415" s="101"/>
      <c r="AH2415" s="101"/>
      <c r="AI2415" s="101"/>
      <c r="AJ2415" s="101"/>
      <c r="AK2415" s="101"/>
      <c r="AL2415" s="101"/>
      <c r="AM2415" s="101"/>
      <c r="AN2415" s="101"/>
      <c r="AO2415" s="101"/>
      <c r="AP2415" s="101"/>
      <c r="AQ2415" s="101"/>
      <c r="AR2415" s="101"/>
      <c r="AS2415" s="101"/>
      <c r="AT2415" s="101"/>
      <c r="AU2415" s="101"/>
      <c r="AV2415" s="101"/>
      <c r="AW2415" s="101"/>
      <c r="AX2415" s="101"/>
      <c r="AY2415" s="101"/>
      <c r="AZ2415" s="101"/>
      <c r="BA2415" s="101"/>
      <c r="BB2415" s="101"/>
      <c r="BC2415" s="101"/>
      <c r="BD2415" s="101"/>
      <c r="BE2415" s="101"/>
      <c r="BF2415" s="101"/>
      <c r="BG2415" s="101"/>
      <c r="BH2415" s="101"/>
      <c r="BI2415" s="101"/>
      <c r="BJ2415" s="101"/>
      <c r="BK2415" s="101"/>
      <c r="BL2415" s="101"/>
      <c r="BM2415" s="101"/>
      <c r="BN2415" s="101"/>
      <c r="BO2415" s="101"/>
      <c r="BP2415" s="101"/>
      <c r="BQ2415" s="101"/>
      <c r="BR2415" s="101"/>
      <c r="BS2415" s="101"/>
      <c r="BT2415" s="101"/>
      <c r="BU2415" s="101"/>
      <c r="BV2415" s="101"/>
      <c r="BW2415" s="101"/>
    </row>
    <row r="2416" spans="1:75" x14ac:dyDescent="0.2">
      <c r="A2416" s="110" t="str">
        <f t="shared" si="156"/>
        <v>19-</v>
      </c>
      <c r="B2416" s="101"/>
      <c r="C2416" s="102">
        <v>6</v>
      </c>
      <c r="D2416" s="71" t="str">
        <f>IF(C2416=1,K!$D$1,IF(C2416=2,K!$D$2,IF(C2416=3,K!$D$3,IF(C2416=4,K!$D$4,IF(C2416=5,K!$D$5,IF(C2416=6,K!$D$6,IF(C2416=7,K!$D$7,IF(C2416=8,K!$D$8))))))))</f>
        <v>Kultuurtehnikaprojektid</v>
      </c>
      <c r="E2416" s="103" t="s">
        <v>333</v>
      </c>
      <c r="F2416" s="106" t="str">
        <f>LOOKUP(E2416,K!$A$1:$B$19)</f>
        <v>Ülenurme vald</v>
      </c>
      <c r="G2416" s="98" t="str">
        <f t="shared" si="157"/>
        <v>MV-1063</v>
      </c>
      <c r="H2416" s="103" t="s">
        <v>32</v>
      </c>
      <c r="I2416" s="102">
        <v>1063</v>
      </c>
      <c r="J2416" s="104" t="s">
        <v>1199</v>
      </c>
      <c r="K2416" s="104"/>
      <c r="L2416" s="111" t="str">
        <f t="shared" si="158"/>
        <v>19</v>
      </c>
      <c r="M2416" s="101"/>
      <c r="N2416" s="101"/>
      <c r="O2416" s="94"/>
      <c r="P2416" s="101">
        <v>299871</v>
      </c>
      <c r="Q2416" s="101"/>
      <c r="R2416" s="101"/>
      <c r="S2416" s="101"/>
      <c r="T2416" s="101"/>
      <c r="U2416" s="101"/>
      <c r="V2416" s="101"/>
      <c r="W2416" s="101"/>
      <c r="X2416" s="101"/>
      <c r="Y2416" s="101"/>
      <c r="Z2416" s="101"/>
      <c r="AA2416" s="101"/>
      <c r="AB2416" s="101"/>
      <c r="AC2416" s="101"/>
      <c r="AD2416" s="101"/>
      <c r="AE2416" s="101"/>
      <c r="AF2416" s="101"/>
      <c r="AG2416" s="101"/>
      <c r="AH2416" s="101"/>
      <c r="AI2416" s="101"/>
      <c r="AJ2416" s="101"/>
      <c r="AK2416" s="101"/>
      <c r="AL2416" s="101"/>
      <c r="AM2416" s="101"/>
      <c r="AN2416" s="101"/>
      <c r="AO2416" s="101"/>
      <c r="AP2416" s="101"/>
      <c r="AQ2416" s="101"/>
      <c r="AR2416" s="101"/>
      <c r="AS2416" s="101"/>
      <c r="AT2416" s="101"/>
      <c r="AU2416" s="101"/>
      <c r="AV2416" s="101"/>
      <c r="AW2416" s="101"/>
      <c r="AX2416" s="101"/>
      <c r="AY2416" s="101"/>
      <c r="AZ2416" s="101"/>
      <c r="BA2416" s="101"/>
      <c r="BB2416" s="101"/>
      <c r="BC2416" s="101"/>
      <c r="BD2416" s="101"/>
      <c r="BE2416" s="101"/>
      <c r="BF2416" s="101"/>
      <c r="BG2416" s="101"/>
      <c r="BH2416" s="101"/>
      <c r="BI2416" s="101"/>
      <c r="BJ2416" s="101"/>
      <c r="BK2416" s="101"/>
      <c r="BL2416" s="101"/>
      <c r="BM2416" s="101"/>
      <c r="BN2416" s="101"/>
      <c r="BO2416" s="101"/>
      <c r="BP2416" s="101"/>
      <c r="BQ2416" s="101"/>
      <c r="BR2416" s="101"/>
      <c r="BS2416" s="101"/>
      <c r="BT2416" s="101"/>
      <c r="BU2416" s="101"/>
      <c r="BV2416" s="101"/>
      <c r="BW2416" s="101"/>
    </row>
    <row r="2417" spans="1:75" x14ac:dyDescent="0.2">
      <c r="A2417" s="110" t="str">
        <f t="shared" si="156"/>
        <v>19-</v>
      </c>
      <c r="B2417" s="101"/>
      <c r="C2417" s="102">
        <v>6</v>
      </c>
      <c r="D2417" s="71" t="str">
        <f>IF(C2417=1,K!$D$1,IF(C2417=2,K!$D$2,IF(C2417=3,K!$D$3,IF(C2417=4,K!$D$4,IF(C2417=5,K!$D$5,IF(C2417=6,K!$D$6,IF(C2417=7,K!$D$7,IF(C2417=8,K!$D$8))))))))</f>
        <v>Kultuurtehnikaprojektid</v>
      </c>
      <c r="E2417" s="103" t="s">
        <v>333</v>
      </c>
      <c r="F2417" s="106" t="str">
        <f>LOOKUP(E2417,K!$A$1:$B$19)</f>
        <v>Ülenurme vald</v>
      </c>
      <c r="G2417" s="98" t="str">
        <f t="shared" si="157"/>
        <v>MV-1160</v>
      </c>
      <c r="H2417" s="103" t="s">
        <v>32</v>
      </c>
      <c r="I2417" s="102">
        <v>1160</v>
      </c>
      <c r="J2417" s="104" t="s">
        <v>1200</v>
      </c>
      <c r="K2417" s="104"/>
      <c r="L2417" s="111" t="str">
        <f t="shared" si="158"/>
        <v>19</v>
      </c>
      <c r="M2417" s="101"/>
      <c r="N2417" s="101"/>
      <c r="O2417" s="94"/>
      <c r="P2417" s="101">
        <v>72301</v>
      </c>
      <c r="Q2417" s="101"/>
      <c r="R2417" s="101"/>
      <c r="S2417" s="101"/>
      <c r="T2417" s="101"/>
      <c r="U2417" s="101"/>
      <c r="V2417" s="101"/>
      <c r="W2417" s="101"/>
      <c r="X2417" s="101"/>
      <c r="Y2417" s="101"/>
      <c r="Z2417" s="101"/>
      <c r="AA2417" s="101"/>
      <c r="AB2417" s="101"/>
      <c r="AC2417" s="101"/>
      <c r="AD2417" s="101"/>
      <c r="AE2417" s="101"/>
      <c r="AF2417" s="101"/>
      <c r="AG2417" s="101"/>
      <c r="AH2417" s="101"/>
      <c r="AI2417" s="101"/>
      <c r="AJ2417" s="101"/>
      <c r="AK2417" s="101"/>
      <c r="AL2417" s="101"/>
      <c r="AM2417" s="101"/>
      <c r="AN2417" s="101"/>
      <c r="AO2417" s="101"/>
      <c r="AP2417" s="101"/>
      <c r="AQ2417" s="101"/>
      <c r="AR2417" s="101"/>
      <c r="AS2417" s="101"/>
      <c r="AT2417" s="101"/>
      <c r="AU2417" s="101"/>
      <c r="AV2417" s="101"/>
      <c r="AW2417" s="101"/>
      <c r="AX2417" s="101"/>
      <c r="AY2417" s="101"/>
      <c r="AZ2417" s="101"/>
      <c r="BA2417" s="101"/>
      <c r="BB2417" s="101"/>
      <c r="BC2417" s="101"/>
      <c r="BD2417" s="101"/>
      <c r="BE2417" s="101"/>
      <c r="BF2417" s="101"/>
      <c r="BG2417" s="101"/>
      <c r="BH2417" s="101"/>
      <c r="BI2417" s="101"/>
      <c r="BJ2417" s="101"/>
      <c r="BK2417" s="101"/>
      <c r="BL2417" s="101"/>
      <c r="BM2417" s="101"/>
      <c r="BN2417" s="101"/>
      <c r="BO2417" s="101"/>
      <c r="BP2417" s="101"/>
      <c r="BQ2417" s="101"/>
      <c r="BR2417" s="101"/>
      <c r="BS2417" s="101"/>
      <c r="BT2417" s="101"/>
      <c r="BU2417" s="101"/>
      <c r="BV2417" s="101"/>
      <c r="BW2417" s="101"/>
    </row>
    <row r="2418" spans="1:75" x14ac:dyDescent="0.2">
      <c r="A2418" s="110" t="str">
        <f t="shared" si="156"/>
        <v>19-</v>
      </c>
      <c r="B2418" s="101"/>
      <c r="C2418" s="102">
        <v>6</v>
      </c>
      <c r="D2418" s="71" t="str">
        <f>IF(C2418=1,K!$D$1,IF(C2418=2,K!$D$2,IF(C2418=3,K!$D$3,IF(C2418=4,K!$D$4,IF(C2418=5,K!$D$5,IF(C2418=6,K!$D$6,IF(C2418=7,K!$D$7,IF(C2418=8,K!$D$8))))))))</f>
        <v>Kultuurtehnikaprojektid</v>
      </c>
      <c r="E2418" s="103" t="s">
        <v>333</v>
      </c>
      <c r="F2418" s="106" t="str">
        <f>LOOKUP(E2418,K!$A$1:$B$19)</f>
        <v>Ülenurme vald</v>
      </c>
      <c r="G2418" s="98" t="str">
        <f t="shared" si="157"/>
        <v>MV-1121</v>
      </c>
      <c r="H2418" s="103" t="s">
        <v>32</v>
      </c>
      <c r="I2418" s="102">
        <v>1121</v>
      </c>
      <c r="J2418" s="104" t="s">
        <v>1201</v>
      </c>
      <c r="K2418" s="104"/>
      <c r="L2418" s="111" t="str">
        <f t="shared" si="158"/>
        <v>19</v>
      </c>
      <c r="M2418" s="101"/>
      <c r="N2418" s="101"/>
      <c r="O2418" s="94"/>
      <c r="P2418" s="101"/>
      <c r="Q2418" s="101"/>
      <c r="R2418" s="101"/>
      <c r="S2418" s="101"/>
      <c r="T2418" s="101"/>
      <c r="U2418" s="101"/>
      <c r="V2418" s="101"/>
      <c r="W2418" s="101"/>
      <c r="X2418" s="101"/>
      <c r="Y2418" s="101"/>
      <c r="Z2418" s="101"/>
      <c r="AA2418" s="101"/>
      <c r="AB2418" s="101"/>
      <c r="AC2418" s="101"/>
      <c r="AD2418" s="101"/>
      <c r="AE2418" s="101"/>
      <c r="AF2418" s="101"/>
      <c r="AG2418" s="101"/>
      <c r="AH2418" s="101"/>
      <c r="AI2418" s="101"/>
      <c r="AJ2418" s="101"/>
      <c r="AK2418" s="101"/>
      <c r="AL2418" s="101"/>
      <c r="AM2418" s="101"/>
      <c r="AN2418" s="101"/>
      <c r="AO2418" s="101"/>
      <c r="AP2418" s="101"/>
      <c r="AQ2418" s="101"/>
      <c r="AR2418" s="101"/>
      <c r="AS2418" s="101"/>
      <c r="AT2418" s="101"/>
      <c r="AU2418" s="101"/>
      <c r="AV2418" s="101"/>
      <c r="AW2418" s="101"/>
      <c r="AX2418" s="101"/>
      <c r="AY2418" s="101"/>
      <c r="AZ2418" s="101"/>
      <c r="BA2418" s="101"/>
      <c r="BB2418" s="101"/>
      <c r="BC2418" s="101"/>
      <c r="BD2418" s="101"/>
      <c r="BE2418" s="101"/>
      <c r="BF2418" s="101"/>
      <c r="BG2418" s="101"/>
      <c r="BH2418" s="101"/>
      <c r="BI2418" s="101"/>
      <c r="BJ2418" s="101"/>
      <c r="BK2418" s="101"/>
      <c r="BL2418" s="101"/>
      <c r="BM2418" s="101"/>
      <c r="BN2418" s="101"/>
      <c r="BO2418" s="101"/>
      <c r="BP2418" s="101"/>
      <c r="BQ2418" s="101"/>
      <c r="BR2418" s="101"/>
      <c r="BS2418" s="101"/>
      <c r="BT2418" s="101"/>
      <c r="BU2418" s="101"/>
      <c r="BV2418" s="101"/>
      <c r="BW2418" s="101"/>
    </row>
    <row r="2419" spans="1:75" ht="25.5" x14ac:dyDescent="0.2">
      <c r="A2419" s="110" t="str">
        <f t="shared" si="156"/>
        <v>19-</v>
      </c>
      <c r="B2419" s="101"/>
      <c r="C2419" s="102">
        <v>6</v>
      </c>
      <c r="D2419" s="71" t="str">
        <f>IF(C2419=1,K!$D$1,IF(C2419=2,K!$D$2,IF(C2419=3,K!$D$3,IF(C2419=4,K!$D$4,IF(C2419=5,K!$D$5,IF(C2419=6,K!$D$6,IF(C2419=7,K!$D$7,IF(C2419=8,K!$D$8))))))))</f>
        <v>Kultuurtehnikaprojektid</v>
      </c>
      <c r="E2419" s="103" t="s">
        <v>333</v>
      </c>
      <c r="F2419" s="106" t="str">
        <f>LOOKUP(E2419,K!$A$1:$B$19)</f>
        <v>Ülenurme vald</v>
      </c>
      <c r="G2419" s="98" t="str">
        <f t="shared" si="157"/>
        <v>MV-1166</v>
      </c>
      <c r="H2419" s="103" t="s">
        <v>32</v>
      </c>
      <c r="I2419" s="102">
        <v>1166</v>
      </c>
      <c r="J2419" s="104" t="s">
        <v>1204</v>
      </c>
      <c r="K2419" s="104"/>
      <c r="L2419" s="111" t="str">
        <f t="shared" si="158"/>
        <v>19</v>
      </c>
      <c r="M2419" s="101"/>
      <c r="N2419" s="101"/>
      <c r="O2419" s="94"/>
      <c r="P2419" s="101">
        <v>72301</v>
      </c>
      <c r="Q2419" s="101">
        <v>1</v>
      </c>
      <c r="R2419" s="101" t="s">
        <v>5324</v>
      </c>
      <c r="S2419" s="101"/>
      <c r="T2419" s="101"/>
      <c r="U2419" s="101"/>
      <c r="V2419" s="101"/>
      <c r="W2419" s="101"/>
      <c r="X2419" s="101"/>
      <c r="Y2419" s="101"/>
      <c r="Z2419" s="101"/>
      <c r="AA2419" s="101"/>
      <c r="AB2419" s="101"/>
      <c r="AC2419" s="101"/>
      <c r="AD2419" s="101"/>
      <c r="AE2419" s="101"/>
      <c r="AF2419" s="101"/>
      <c r="AG2419" s="101"/>
      <c r="AH2419" s="101"/>
      <c r="AI2419" s="101"/>
      <c r="AJ2419" s="101"/>
      <c r="AK2419" s="101"/>
      <c r="AL2419" s="101"/>
      <c r="AM2419" s="101"/>
      <c r="AN2419" s="101"/>
      <c r="AO2419" s="101"/>
      <c r="AP2419" s="101"/>
      <c r="AQ2419" s="101"/>
      <c r="AR2419" s="101"/>
      <c r="AS2419" s="101"/>
      <c r="AT2419" s="101"/>
      <c r="AU2419" s="101"/>
      <c r="AV2419" s="101"/>
      <c r="AW2419" s="101"/>
      <c r="AX2419" s="101"/>
      <c r="AY2419" s="101"/>
      <c r="AZ2419" s="101"/>
      <c r="BA2419" s="101"/>
      <c r="BB2419" s="101"/>
      <c r="BC2419" s="101"/>
      <c r="BD2419" s="101"/>
      <c r="BE2419" s="101"/>
      <c r="BF2419" s="101"/>
      <c r="BG2419" s="101"/>
      <c r="BH2419" s="101"/>
      <c r="BI2419" s="101"/>
      <c r="BJ2419" s="101"/>
      <c r="BK2419" s="101"/>
      <c r="BL2419" s="101"/>
      <c r="BM2419" s="101"/>
      <c r="BN2419" s="101"/>
      <c r="BO2419" s="101"/>
      <c r="BP2419" s="101"/>
      <c r="BQ2419" s="101"/>
      <c r="BR2419" s="101"/>
      <c r="BS2419" s="101"/>
      <c r="BT2419" s="101"/>
      <c r="BU2419" s="101"/>
      <c r="BV2419" s="101"/>
      <c r="BW2419" s="101"/>
    </row>
    <row r="2420" spans="1:75" ht="25.5" x14ac:dyDescent="0.2">
      <c r="A2420" s="110" t="str">
        <f t="shared" si="156"/>
        <v>16-21</v>
      </c>
      <c r="B2420" s="101">
        <v>21</v>
      </c>
      <c r="C2420" s="102">
        <v>7</v>
      </c>
      <c r="D2420" s="71" t="str">
        <f>IF(C2420=1,K!$D$1,IF(C2420=2,K!$D$2,IF(C2420=3,K!$D$3,IF(C2420=4,K!$D$4,IF(C2420=5,K!$D$5,IF(C2420=6,K!$D$6,IF(C2420=7,K!$D$7,IF(C2420=8,K!$D$8))))))))</f>
        <v>Ehitusgeoloogia aruanne</v>
      </c>
      <c r="E2420" s="178" t="s">
        <v>330</v>
      </c>
      <c r="F2420" s="106" t="str">
        <f>LOOKUP(E2420,K!$A$1:$B$19)</f>
        <v>Tähtvere vald</v>
      </c>
      <c r="G2420" s="98" t="str">
        <f t="shared" si="157"/>
        <v>G-192</v>
      </c>
      <c r="H2420" s="178" t="s">
        <v>1682</v>
      </c>
      <c r="I2420" s="102">
        <v>192</v>
      </c>
      <c r="J2420" s="179" t="s">
        <v>7394</v>
      </c>
      <c r="K2420" s="179" t="s">
        <v>7393</v>
      </c>
      <c r="L2420" s="111" t="str">
        <f t="shared" si="158"/>
        <v>16</v>
      </c>
      <c r="M2420" s="101">
        <v>1976</v>
      </c>
      <c r="N2420" s="101"/>
      <c r="O2420" s="94"/>
      <c r="P2420" s="101">
        <v>75065</v>
      </c>
      <c r="Q2420" s="101"/>
      <c r="R2420" s="101"/>
      <c r="S2420" s="101"/>
      <c r="T2420" s="101"/>
      <c r="U2420" s="101"/>
      <c r="V2420" s="101"/>
      <c r="W2420" s="101"/>
      <c r="X2420" s="101"/>
      <c r="Y2420" s="101"/>
      <c r="Z2420" s="101"/>
      <c r="AA2420" s="101"/>
      <c r="AB2420" s="101"/>
      <c r="AC2420" s="101"/>
      <c r="AD2420" s="101"/>
      <c r="AE2420" s="101"/>
      <c r="AF2420" s="101"/>
      <c r="AG2420" s="101"/>
      <c r="AH2420" s="101"/>
      <c r="AI2420" s="101"/>
      <c r="AJ2420" s="101"/>
      <c r="AK2420" s="101"/>
      <c r="AL2420" s="101"/>
      <c r="AM2420" s="101"/>
      <c r="AN2420" s="101"/>
      <c r="AO2420" s="101"/>
      <c r="AP2420" s="101"/>
      <c r="AQ2420" s="101"/>
      <c r="AR2420" s="101"/>
      <c r="AS2420" s="101"/>
      <c r="AT2420" s="101"/>
      <c r="AU2420" s="101"/>
      <c r="AV2420" s="101"/>
      <c r="AW2420" s="101"/>
      <c r="AX2420" s="101"/>
      <c r="AY2420" s="101"/>
      <c r="AZ2420" s="101"/>
      <c r="BA2420" s="101"/>
      <c r="BB2420" s="101"/>
      <c r="BC2420" s="101"/>
      <c r="BD2420" s="101"/>
      <c r="BE2420" s="101"/>
      <c r="BF2420" s="101"/>
      <c r="BG2420" s="101"/>
      <c r="BH2420" s="101"/>
      <c r="BI2420" s="101"/>
      <c r="BJ2420" s="101"/>
      <c r="BK2420" s="101"/>
      <c r="BL2420" s="101"/>
      <c r="BM2420" s="101"/>
      <c r="BN2420" s="101"/>
      <c r="BO2420" s="101"/>
      <c r="BP2420" s="101"/>
      <c r="BQ2420" s="101"/>
      <c r="BR2420" s="101"/>
      <c r="BS2420" s="101"/>
      <c r="BT2420" s="101"/>
      <c r="BU2420" s="101"/>
      <c r="BV2420" s="101"/>
      <c r="BW2420" s="101"/>
    </row>
    <row r="2421" spans="1:75" x14ac:dyDescent="0.2">
      <c r="A2421" s="110" t="str">
        <f t="shared" si="156"/>
        <v>19-</v>
      </c>
      <c r="B2421" s="101"/>
      <c r="C2421" s="102">
        <v>6</v>
      </c>
      <c r="D2421" s="71" t="str">
        <f>IF(C2421=1,K!$D$1,IF(C2421=2,K!$D$2,IF(C2421=3,K!$D$3,IF(C2421=4,K!$D$4,IF(C2421=5,K!$D$5,IF(C2421=6,K!$D$6,IF(C2421=7,K!$D$7,IF(C2421=8,K!$D$8))))))))</f>
        <v>Kultuurtehnikaprojektid</v>
      </c>
      <c r="E2421" s="103" t="s">
        <v>333</v>
      </c>
      <c r="F2421" s="106" t="str">
        <f>LOOKUP(E2421,K!$A$1:$B$19)</f>
        <v>Ülenurme vald</v>
      </c>
      <c r="G2421" s="98" t="str">
        <f t="shared" si="157"/>
        <v>MV-1191</v>
      </c>
      <c r="H2421" s="103" t="s">
        <v>32</v>
      </c>
      <c r="I2421" s="102">
        <v>1191</v>
      </c>
      <c r="J2421" s="104" t="s">
        <v>1206</v>
      </c>
      <c r="K2421" s="104"/>
      <c r="L2421" s="111" t="str">
        <f t="shared" si="158"/>
        <v>19</v>
      </c>
      <c r="M2421" s="101"/>
      <c r="N2421" s="101"/>
      <c r="O2421" s="94"/>
      <c r="P2421" s="101" t="s">
        <v>5331</v>
      </c>
      <c r="Q2421" s="101"/>
      <c r="R2421" s="101"/>
      <c r="S2421" s="101"/>
      <c r="T2421" s="101"/>
      <c r="U2421" s="101"/>
      <c r="V2421" s="101"/>
      <c r="W2421" s="101"/>
      <c r="X2421" s="101"/>
      <c r="Y2421" s="101"/>
      <c r="Z2421" s="101"/>
      <c r="AA2421" s="101"/>
      <c r="AB2421" s="101"/>
      <c r="AC2421" s="101"/>
      <c r="AD2421" s="101"/>
      <c r="AE2421" s="101"/>
      <c r="AF2421" s="101"/>
      <c r="AG2421" s="101"/>
      <c r="AH2421" s="101"/>
      <c r="AI2421" s="101"/>
      <c r="AJ2421" s="101"/>
      <c r="AK2421" s="101"/>
      <c r="AL2421" s="101"/>
      <c r="AM2421" s="101"/>
      <c r="AN2421" s="101"/>
      <c r="AO2421" s="101"/>
      <c r="AP2421" s="101"/>
      <c r="AQ2421" s="101"/>
      <c r="AR2421" s="101"/>
      <c r="AS2421" s="101"/>
      <c r="AT2421" s="101"/>
      <c r="AU2421" s="101"/>
      <c r="AV2421" s="101"/>
      <c r="AW2421" s="101"/>
      <c r="AX2421" s="101"/>
      <c r="AY2421" s="101"/>
      <c r="AZ2421" s="101"/>
      <c r="BA2421" s="101"/>
      <c r="BB2421" s="101"/>
      <c r="BC2421" s="101"/>
      <c r="BD2421" s="101"/>
      <c r="BE2421" s="101"/>
      <c r="BF2421" s="101"/>
      <c r="BG2421" s="101"/>
      <c r="BH2421" s="101"/>
      <c r="BI2421" s="101"/>
      <c r="BJ2421" s="101"/>
      <c r="BK2421" s="101"/>
      <c r="BL2421" s="101"/>
      <c r="BM2421" s="101"/>
      <c r="BN2421" s="101"/>
      <c r="BO2421" s="101"/>
      <c r="BP2421" s="101"/>
      <c r="BQ2421" s="101"/>
      <c r="BR2421" s="101"/>
      <c r="BS2421" s="101"/>
      <c r="BT2421" s="101"/>
      <c r="BU2421" s="101"/>
      <c r="BV2421" s="101"/>
      <c r="BW2421" s="101"/>
    </row>
    <row r="2422" spans="1:75" x14ac:dyDescent="0.2">
      <c r="A2422" s="110" t="str">
        <f t="shared" si="156"/>
        <v>19-</v>
      </c>
      <c r="B2422" s="101"/>
      <c r="C2422" s="102">
        <v>6</v>
      </c>
      <c r="D2422" s="71" t="str">
        <f>IF(C2422=1,K!$D$1,IF(C2422=2,K!$D$2,IF(C2422=3,K!$D$3,IF(C2422=4,K!$D$4,IF(C2422=5,K!$D$5,IF(C2422=6,K!$D$6,IF(C2422=7,K!$D$7,IF(C2422=8,K!$D$8))))))))</f>
        <v>Kultuurtehnikaprojektid</v>
      </c>
      <c r="E2422" s="103" t="s">
        <v>333</v>
      </c>
      <c r="F2422" s="106" t="str">
        <f>LOOKUP(E2422,K!$A$1:$B$19)</f>
        <v>Ülenurme vald</v>
      </c>
      <c r="G2422" s="98" t="str">
        <f t="shared" si="157"/>
        <v>MV-1212</v>
      </c>
      <c r="H2422" s="103" t="s">
        <v>32</v>
      </c>
      <c r="I2422" s="102">
        <v>1212</v>
      </c>
      <c r="J2422" s="104" t="s">
        <v>1198</v>
      </c>
      <c r="K2422" s="104"/>
      <c r="L2422" s="111" t="str">
        <f t="shared" si="158"/>
        <v>19</v>
      </c>
      <c r="M2422" s="101"/>
      <c r="N2422" s="101"/>
      <c r="O2422" s="94"/>
      <c r="P2422" s="101" t="s">
        <v>5331</v>
      </c>
      <c r="Q2422" s="101"/>
      <c r="R2422" s="101"/>
      <c r="S2422" s="101"/>
      <c r="T2422" s="101"/>
      <c r="U2422" s="101"/>
      <c r="V2422" s="101"/>
      <c r="W2422" s="101"/>
      <c r="X2422" s="101"/>
      <c r="Y2422" s="101"/>
      <c r="Z2422" s="101"/>
      <c r="AA2422" s="101"/>
      <c r="AB2422" s="101"/>
      <c r="AC2422" s="101"/>
      <c r="AD2422" s="101"/>
      <c r="AE2422" s="101"/>
      <c r="AF2422" s="101"/>
      <c r="AG2422" s="101"/>
      <c r="AH2422" s="101"/>
      <c r="AI2422" s="101"/>
      <c r="AJ2422" s="101"/>
      <c r="AK2422" s="101"/>
      <c r="AL2422" s="101"/>
      <c r="AM2422" s="101"/>
      <c r="AN2422" s="101"/>
      <c r="AO2422" s="101"/>
      <c r="AP2422" s="101"/>
      <c r="AQ2422" s="101"/>
      <c r="AR2422" s="101"/>
      <c r="AS2422" s="101"/>
      <c r="AT2422" s="101"/>
      <c r="AU2422" s="101"/>
      <c r="AV2422" s="101"/>
      <c r="AW2422" s="101"/>
      <c r="AX2422" s="101"/>
      <c r="AY2422" s="101"/>
      <c r="AZ2422" s="101"/>
      <c r="BA2422" s="101"/>
      <c r="BB2422" s="101"/>
      <c r="BC2422" s="101"/>
      <c r="BD2422" s="101"/>
      <c r="BE2422" s="101"/>
      <c r="BF2422" s="101"/>
      <c r="BG2422" s="101"/>
      <c r="BH2422" s="101"/>
      <c r="BI2422" s="101"/>
      <c r="BJ2422" s="101"/>
      <c r="BK2422" s="101"/>
      <c r="BL2422" s="101"/>
      <c r="BM2422" s="101"/>
      <c r="BN2422" s="101"/>
      <c r="BO2422" s="101"/>
      <c r="BP2422" s="101"/>
      <c r="BQ2422" s="101"/>
      <c r="BR2422" s="101"/>
      <c r="BS2422" s="101"/>
      <c r="BT2422" s="101"/>
      <c r="BU2422" s="101"/>
      <c r="BV2422" s="101"/>
      <c r="BW2422" s="101"/>
    </row>
    <row r="2423" spans="1:75" x14ac:dyDescent="0.2">
      <c r="A2423" s="110" t="str">
        <f t="shared" si="156"/>
        <v>19-</v>
      </c>
      <c r="B2423" s="101"/>
      <c r="C2423" s="102">
        <v>6</v>
      </c>
      <c r="D2423" s="71" t="str">
        <f>IF(C2423=1,K!$D$1,IF(C2423=2,K!$D$2,IF(C2423=3,K!$D$3,IF(C2423=4,K!$D$4,IF(C2423=5,K!$D$5,IF(C2423=6,K!$D$6,IF(C2423=7,K!$D$7,IF(C2423=8,K!$D$8))))))))</f>
        <v>Kultuurtehnikaprojektid</v>
      </c>
      <c r="E2423" s="103" t="s">
        <v>333</v>
      </c>
      <c r="F2423" s="106" t="str">
        <f>LOOKUP(E2423,K!$A$1:$B$19)</f>
        <v>Ülenurme vald</v>
      </c>
      <c r="G2423" s="98" t="str">
        <f t="shared" si="157"/>
        <v>MV-1243</v>
      </c>
      <c r="H2423" s="103" t="s">
        <v>32</v>
      </c>
      <c r="I2423" s="102">
        <v>1243</v>
      </c>
      <c r="J2423" s="104" t="s">
        <v>1208</v>
      </c>
      <c r="K2423" s="104"/>
      <c r="L2423" s="111" t="str">
        <f t="shared" si="158"/>
        <v>19</v>
      </c>
      <c r="M2423" s="101"/>
      <c r="N2423" s="101"/>
      <c r="O2423" s="94"/>
      <c r="P2423" s="101"/>
      <c r="Q2423" s="101"/>
      <c r="R2423" s="101"/>
      <c r="S2423" s="101"/>
      <c r="T2423" s="101"/>
      <c r="U2423" s="101"/>
      <c r="V2423" s="101"/>
      <c r="W2423" s="101"/>
      <c r="X2423" s="101"/>
      <c r="Y2423" s="101"/>
      <c r="Z2423" s="101"/>
      <c r="AA2423" s="101"/>
      <c r="AB2423" s="101"/>
      <c r="AC2423" s="101"/>
      <c r="AD2423" s="101"/>
      <c r="AE2423" s="101"/>
      <c r="AF2423" s="101"/>
      <c r="AG2423" s="101"/>
      <c r="AH2423" s="101"/>
      <c r="AI2423" s="101"/>
      <c r="AJ2423" s="101"/>
      <c r="AK2423" s="101"/>
      <c r="AL2423" s="101"/>
      <c r="AM2423" s="101"/>
      <c r="AN2423" s="101"/>
      <c r="AO2423" s="101"/>
      <c r="AP2423" s="101"/>
      <c r="AQ2423" s="101"/>
      <c r="AR2423" s="101"/>
      <c r="AS2423" s="101"/>
      <c r="AT2423" s="101"/>
      <c r="AU2423" s="101"/>
      <c r="AV2423" s="101"/>
      <c r="AW2423" s="101"/>
      <c r="AX2423" s="101"/>
      <c r="AY2423" s="101"/>
      <c r="AZ2423" s="101"/>
      <c r="BA2423" s="101"/>
      <c r="BB2423" s="101"/>
      <c r="BC2423" s="101"/>
      <c r="BD2423" s="101"/>
      <c r="BE2423" s="101"/>
      <c r="BF2423" s="101"/>
      <c r="BG2423" s="101"/>
      <c r="BH2423" s="101"/>
      <c r="BI2423" s="101"/>
      <c r="BJ2423" s="101"/>
      <c r="BK2423" s="101"/>
      <c r="BL2423" s="101"/>
      <c r="BM2423" s="101"/>
      <c r="BN2423" s="101"/>
      <c r="BO2423" s="101"/>
      <c r="BP2423" s="101"/>
      <c r="BQ2423" s="101"/>
      <c r="BR2423" s="101"/>
      <c r="BS2423" s="101"/>
      <c r="BT2423" s="101"/>
      <c r="BU2423" s="101"/>
      <c r="BV2423" s="101"/>
      <c r="BW2423" s="101"/>
    </row>
    <row r="2424" spans="1:75" customFormat="1" x14ac:dyDescent="0.2">
      <c r="A2424" s="110" t="str">
        <f t="shared" si="156"/>
        <v>19-</v>
      </c>
      <c r="B2424" s="101"/>
      <c r="C2424" s="102">
        <v>6</v>
      </c>
      <c r="D2424" s="71" t="str">
        <f>IF(C2424=1,K!$D$1,IF(C2424=2,K!$D$2,IF(C2424=3,K!$D$3,IF(C2424=4,K!$D$4,IF(C2424=5,K!$D$5,IF(C2424=6,K!$D$6,IF(C2424=7,K!$D$7,IF(C2424=8,K!$D$8))))))))</f>
        <v>Kultuurtehnikaprojektid</v>
      </c>
      <c r="E2424" s="103" t="s">
        <v>333</v>
      </c>
      <c r="F2424" s="106" t="str">
        <f>LOOKUP(E2424,K!$A$1:$B$19)</f>
        <v>Ülenurme vald</v>
      </c>
      <c r="G2424" s="98" t="str">
        <f t="shared" si="157"/>
        <v>MV-1244</v>
      </c>
      <c r="H2424" s="103" t="s">
        <v>32</v>
      </c>
      <c r="I2424" s="102">
        <v>1244</v>
      </c>
      <c r="J2424" s="104" t="s">
        <v>1209</v>
      </c>
      <c r="K2424" s="104"/>
      <c r="L2424" s="111" t="str">
        <f t="shared" si="158"/>
        <v>19</v>
      </c>
      <c r="M2424" s="101"/>
      <c r="N2424" s="101"/>
      <c r="O2424" s="94"/>
      <c r="P2424" s="101"/>
      <c r="Q2424" s="101"/>
      <c r="R2424" s="101"/>
      <c r="S2424" s="101"/>
      <c r="T2424" s="101"/>
      <c r="U2424" s="101"/>
      <c r="V2424" s="101"/>
      <c r="W2424" s="101"/>
      <c r="X2424" s="101"/>
      <c r="Y2424" s="101"/>
      <c r="Z2424" s="101"/>
      <c r="AA2424" s="101"/>
      <c r="AB2424" s="101"/>
      <c r="AC2424" s="101"/>
      <c r="AD2424" s="101"/>
      <c r="AE2424" s="101"/>
      <c r="AF2424" s="101"/>
      <c r="AG2424" s="101"/>
      <c r="AH2424" s="101"/>
      <c r="AI2424" s="101"/>
      <c r="AJ2424" s="101"/>
      <c r="AK2424" s="101"/>
      <c r="AL2424" s="101"/>
      <c r="AM2424" s="101"/>
      <c r="AN2424" s="101"/>
      <c r="AO2424" s="101"/>
      <c r="AP2424" s="101"/>
      <c r="AQ2424" s="101"/>
      <c r="AR2424" s="101"/>
      <c r="AS2424" s="101"/>
      <c r="AT2424" s="94"/>
      <c r="AU2424" s="94"/>
      <c r="AV2424" s="94"/>
      <c r="AW2424" s="94"/>
      <c r="AX2424" s="94"/>
      <c r="AY2424" s="94"/>
      <c r="AZ2424" s="94"/>
      <c r="BA2424" s="94"/>
      <c r="BB2424" s="94"/>
      <c r="BC2424" s="94"/>
      <c r="BD2424" s="94"/>
      <c r="BE2424" s="94"/>
      <c r="BF2424" s="94"/>
      <c r="BG2424" s="94"/>
      <c r="BH2424" s="94"/>
      <c r="BI2424" s="94"/>
      <c r="BJ2424" s="94"/>
      <c r="BK2424" s="94"/>
      <c r="BL2424" s="94"/>
      <c r="BM2424" s="94"/>
      <c r="BN2424" s="94"/>
      <c r="BO2424" s="94"/>
      <c r="BP2424" s="94"/>
      <c r="BQ2424" s="94"/>
      <c r="BR2424" s="94"/>
      <c r="BS2424" s="94"/>
      <c r="BT2424" s="94"/>
      <c r="BU2424" s="94"/>
      <c r="BV2424" s="94"/>
      <c r="BW2424" s="94"/>
    </row>
    <row r="2425" spans="1:75" customFormat="1" x14ac:dyDescent="0.2">
      <c r="A2425" s="110" t="str">
        <f t="shared" si="156"/>
        <v>19-</v>
      </c>
      <c r="B2425" s="101"/>
      <c r="C2425" s="102">
        <v>6</v>
      </c>
      <c r="D2425" s="71" t="str">
        <f>IF(C2425=1,K!$D$1,IF(C2425=2,K!$D$2,IF(C2425=3,K!$D$3,IF(C2425=4,K!$D$4,IF(C2425=5,K!$D$5,IF(C2425=6,K!$D$6,IF(C2425=7,K!$D$7,IF(C2425=8,K!$D$8))))))))</f>
        <v>Kultuurtehnikaprojektid</v>
      </c>
      <c r="E2425" s="103" t="s">
        <v>333</v>
      </c>
      <c r="F2425" s="106" t="str">
        <f>LOOKUP(E2425,K!$A$1:$B$19)</f>
        <v>Ülenurme vald</v>
      </c>
      <c r="G2425" s="98" t="str">
        <f t="shared" si="157"/>
        <v>MV-1245</v>
      </c>
      <c r="H2425" s="103" t="s">
        <v>32</v>
      </c>
      <c r="I2425" s="102">
        <v>1245</v>
      </c>
      <c r="J2425" s="104" t="s">
        <v>1210</v>
      </c>
      <c r="K2425" s="104"/>
      <c r="L2425" s="111" t="str">
        <f t="shared" si="158"/>
        <v>19</v>
      </c>
      <c r="M2425" s="101"/>
      <c r="N2425" s="101"/>
      <c r="O2425" s="94"/>
      <c r="P2425" s="101"/>
      <c r="Q2425" s="101"/>
      <c r="R2425" s="101"/>
      <c r="S2425" s="101"/>
      <c r="T2425" s="101"/>
      <c r="U2425" s="101"/>
      <c r="V2425" s="101"/>
      <c r="W2425" s="101"/>
      <c r="X2425" s="101"/>
      <c r="Y2425" s="101"/>
      <c r="Z2425" s="101"/>
      <c r="AA2425" s="101"/>
      <c r="AB2425" s="101"/>
      <c r="AC2425" s="101"/>
      <c r="AD2425" s="101"/>
      <c r="AE2425" s="101"/>
      <c r="AF2425" s="101"/>
      <c r="AG2425" s="101"/>
      <c r="AH2425" s="101"/>
      <c r="AI2425" s="101"/>
      <c r="AJ2425" s="101"/>
      <c r="AK2425" s="101"/>
      <c r="AL2425" s="101"/>
      <c r="AM2425" s="101"/>
      <c r="AN2425" s="101"/>
      <c r="AO2425" s="101"/>
      <c r="AP2425" s="101"/>
      <c r="AQ2425" s="101"/>
      <c r="AR2425" s="101"/>
      <c r="AS2425" s="101"/>
      <c r="AT2425" s="94"/>
      <c r="AU2425" s="94"/>
      <c r="AV2425" s="94"/>
      <c r="AW2425" s="94"/>
      <c r="AX2425" s="94"/>
      <c r="AY2425" s="94"/>
      <c r="AZ2425" s="94"/>
      <c r="BA2425" s="94"/>
      <c r="BB2425" s="94"/>
      <c r="BC2425" s="94"/>
      <c r="BD2425" s="94"/>
      <c r="BE2425" s="94"/>
      <c r="BF2425" s="94"/>
      <c r="BG2425" s="94"/>
      <c r="BH2425" s="94"/>
      <c r="BI2425" s="94"/>
      <c r="BJ2425" s="94"/>
      <c r="BK2425" s="94"/>
      <c r="BL2425" s="94"/>
      <c r="BM2425" s="94"/>
      <c r="BN2425" s="94"/>
      <c r="BO2425" s="94"/>
      <c r="BP2425" s="94"/>
      <c r="BQ2425" s="94"/>
      <c r="BR2425" s="94"/>
      <c r="BS2425" s="94"/>
      <c r="BT2425" s="94"/>
      <c r="BU2425" s="94"/>
      <c r="BV2425" s="94"/>
      <c r="BW2425" s="94"/>
    </row>
    <row r="2426" spans="1:75" customFormat="1" x14ac:dyDescent="0.2">
      <c r="A2426" s="152" t="str">
        <f t="shared" si="156"/>
        <v>19-</v>
      </c>
      <c r="B2426" s="163"/>
      <c r="C2426" s="165">
        <v>6</v>
      </c>
      <c r="D2426" s="71" t="str">
        <f>IF(C2426=1,K!$D$1,IF(C2426=2,K!$D$2,IF(C2426=3,K!$D$3,IF(C2426=4,K!$D$4,IF(C2426=5,K!$D$5,IF(C2426=6,K!$D$6,IF(C2426=7,K!$D$7,IF(C2426=8,K!$D$8))))))))</f>
        <v>Kultuurtehnikaprojektid</v>
      </c>
      <c r="E2426" s="167" t="s">
        <v>333</v>
      </c>
      <c r="F2426" s="168" t="str">
        <f>LOOKUP(E2426,K!$A$1:$B$19)</f>
        <v>Ülenurme vald</v>
      </c>
      <c r="G2426" s="154" t="str">
        <f t="shared" si="157"/>
        <v>MV-1291</v>
      </c>
      <c r="H2426" s="167" t="s">
        <v>32</v>
      </c>
      <c r="I2426" s="165">
        <v>1291</v>
      </c>
      <c r="J2426" s="171" t="s">
        <v>1214</v>
      </c>
      <c r="K2426" s="171"/>
      <c r="L2426" s="173" t="str">
        <f t="shared" si="158"/>
        <v>19</v>
      </c>
      <c r="M2426" s="163"/>
      <c r="N2426" s="163"/>
      <c r="O2426" s="94"/>
      <c r="P2426" s="174"/>
      <c r="Q2426" s="174"/>
      <c r="R2426" s="174"/>
      <c r="S2426" s="174"/>
      <c r="T2426" s="174"/>
      <c r="U2426" s="174"/>
      <c r="V2426" s="174"/>
      <c r="W2426" s="174"/>
      <c r="X2426" s="174"/>
      <c r="Y2426" s="174"/>
      <c r="Z2426" s="174"/>
      <c r="AA2426" s="174"/>
      <c r="AB2426" s="174"/>
      <c r="AC2426" s="174"/>
      <c r="AD2426" s="174"/>
      <c r="AE2426" s="174"/>
      <c r="AF2426" s="174"/>
      <c r="AG2426" s="174"/>
      <c r="AH2426" s="174"/>
      <c r="AI2426" s="174"/>
      <c r="AJ2426" s="174"/>
      <c r="AK2426" s="174"/>
      <c r="AL2426" s="174"/>
      <c r="AM2426" s="174"/>
      <c r="AN2426" s="174"/>
      <c r="AO2426" s="174"/>
      <c r="AP2426" s="174"/>
      <c r="AQ2426" s="174"/>
      <c r="AR2426" s="174"/>
      <c r="AS2426" s="174"/>
      <c r="AT2426" s="153"/>
      <c r="AU2426" s="153"/>
      <c r="AV2426" s="153"/>
      <c r="AW2426" s="153"/>
      <c r="AX2426" s="153"/>
      <c r="AY2426" s="153"/>
      <c r="AZ2426" s="153"/>
      <c r="BA2426" s="153"/>
      <c r="BB2426" s="153"/>
      <c r="BC2426" s="153"/>
      <c r="BD2426" s="153"/>
      <c r="BE2426" s="153"/>
      <c r="BF2426" s="153"/>
      <c r="BG2426" s="153"/>
      <c r="BH2426" s="153"/>
      <c r="BI2426" s="153"/>
      <c r="BJ2426" s="153"/>
      <c r="BK2426" s="153"/>
      <c r="BL2426" s="153"/>
      <c r="BM2426" s="153"/>
      <c r="BN2426" s="153"/>
      <c r="BO2426" s="153"/>
      <c r="BP2426" s="153"/>
      <c r="BQ2426" s="153"/>
      <c r="BR2426" s="153"/>
      <c r="BS2426" s="153"/>
      <c r="BT2426" s="153"/>
      <c r="BU2426" s="153"/>
      <c r="BV2426" s="153"/>
      <c r="BW2426" s="153"/>
    </row>
    <row r="2427" spans="1:75" customFormat="1" x14ac:dyDescent="0.2">
      <c r="A2427" s="69" t="str">
        <f t="shared" si="156"/>
        <v>19-</v>
      </c>
      <c r="B2427" s="52"/>
      <c r="C2427" s="70">
        <v>6</v>
      </c>
      <c r="D2427" s="71" t="str">
        <f>IF(C2427=1,K!$D$1,IF(C2427=2,K!$D$2,IF(C2427=3,K!$D$3,IF(C2427=4,K!$D$4,IF(C2427=5,K!$D$5,IF(C2427=6,K!$D$6,IF(C2427=7,K!$D$7,IF(C2427=8,K!$D$8))))))))</f>
        <v>Kultuurtehnikaprojektid</v>
      </c>
      <c r="E2427" s="72" t="s">
        <v>333</v>
      </c>
      <c r="F2427" s="73" t="str">
        <f>LOOKUP(E2427,K!$A$1:$B$19)</f>
        <v>Ülenurme vald</v>
      </c>
      <c r="G2427" s="74" t="str">
        <f t="shared" si="157"/>
        <v>MV-1340</v>
      </c>
      <c r="H2427" s="72" t="s">
        <v>32</v>
      </c>
      <c r="I2427" s="70">
        <v>1340</v>
      </c>
      <c r="J2427" s="75" t="s">
        <v>1215</v>
      </c>
      <c r="K2427" s="75"/>
      <c r="L2427" s="90" t="str">
        <f t="shared" si="158"/>
        <v>19</v>
      </c>
      <c r="M2427" s="52"/>
      <c r="N2427" s="52"/>
      <c r="O2427" s="150"/>
      <c r="P2427" s="52"/>
      <c r="Q2427" s="52"/>
      <c r="R2427" s="52"/>
      <c r="S2427" s="52"/>
      <c r="T2427" s="52"/>
      <c r="U2427" s="52"/>
      <c r="V2427" s="52"/>
      <c r="W2427" s="52"/>
      <c r="X2427" s="52"/>
      <c r="Y2427" s="52"/>
      <c r="Z2427" s="52"/>
      <c r="AA2427" s="52"/>
      <c r="AB2427" s="52"/>
      <c r="AC2427" s="52"/>
      <c r="AD2427" s="52"/>
      <c r="AE2427" s="52"/>
      <c r="AF2427" s="52"/>
      <c r="AG2427" s="52"/>
      <c r="AH2427" s="52"/>
      <c r="AI2427" s="52"/>
      <c r="AJ2427" s="52"/>
      <c r="AK2427" s="52"/>
      <c r="AL2427" s="52"/>
      <c r="AM2427" s="52"/>
      <c r="AN2427" s="52"/>
      <c r="AO2427" s="52"/>
      <c r="AP2427" s="52"/>
      <c r="AQ2427" s="52"/>
      <c r="AR2427" s="52"/>
      <c r="AS2427" s="52"/>
    </row>
    <row r="2428" spans="1:75" customFormat="1" x14ac:dyDescent="0.2">
      <c r="A2428" s="69" t="str">
        <f t="shared" si="156"/>
        <v>19-</v>
      </c>
      <c r="B2428" s="52"/>
      <c r="C2428" s="70">
        <v>6</v>
      </c>
      <c r="D2428" s="71" t="str">
        <f>IF(C2428=1,K!$D$1,IF(C2428=2,K!$D$2,IF(C2428=3,K!$D$3,IF(C2428=4,K!$D$4,IF(C2428=5,K!$D$5,IF(C2428=6,K!$D$6,IF(C2428=7,K!$D$7,IF(C2428=8,K!$D$8))))))))</f>
        <v>Kultuurtehnikaprojektid</v>
      </c>
      <c r="E2428" s="72" t="s">
        <v>333</v>
      </c>
      <c r="F2428" s="73" t="str">
        <f>LOOKUP(E2428,K!$A$1:$B$19)</f>
        <v>Ülenurme vald</v>
      </c>
      <c r="G2428" s="74" t="str">
        <f t="shared" si="157"/>
        <v>MV-1341</v>
      </c>
      <c r="H2428" s="72" t="s">
        <v>32</v>
      </c>
      <c r="I2428" s="70">
        <v>1341</v>
      </c>
      <c r="J2428" s="75" t="s">
        <v>1023</v>
      </c>
      <c r="K2428" s="75"/>
      <c r="L2428" s="90" t="str">
        <f t="shared" si="158"/>
        <v>19</v>
      </c>
      <c r="M2428" s="52"/>
      <c r="N2428" s="52"/>
      <c r="O2428" s="150"/>
      <c r="P2428" s="52"/>
      <c r="Q2428" s="52"/>
      <c r="R2428" s="52"/>
      <c r="S2428" s="52"/>
      <c r="T2428" s="52"/>
      <c r="U2428" s="52"/>
      <c r="V2428" s="52"/>
      <c r="W2428" s="52"/>
      <c r="X2428" s="52"/>
      <c r="Y2428" s="52"/>
      <c r="Z2428" s="52"/>
      <c r="AA2428" s="52"/>
      <c r="AB2428" s="52"/>
      <c r="AC2428" s="52"/>
      <c r="AD2428" s="52"/>
      <c r="AE2428" s="52"/>
      <c r="AF2428" s="52"/>
      <c r="AG2428" s="52"/>
      <c r="AH2428" s="52"/>
      <c r="AI2428" s="52"/>
      <c r="AJ2428" s="52"/>
      <c r="AK2428" s="52"/>
      <c r="AL2428" s="52"/>
      <c r="AM2428" s="52"/>
      <c r="AN2428" s="52"/>
      <c r="AO2428" s="52"/>
      <c r="AP2428" s="52"/>
      <c r="AQ2428" s="52"/>
      <c r="AR2428" s="52"/>
      <c r="AS2428" s="52"/>
    </row>
    <row r="2429" spans="1:75" customFormat="1" x14ac:dyDescent="0.2">
      <c r="A2429" s="69" t="str">
        <f t="shared" si="156"/>
        <v>19-</v>
      </c>
      <c r="B2429" s="52"/>
      <c r="C2429" s="70">
        <v>6</v>
      </c>
      <c r="D2429" s="71" t="str">
        <f>IF(C2429=1,K!$D$1,IF(C2429=2,K!$D$2,IF(C2429=3,K!$D$3,IF(C2429=4,K!$D$4,IF(C2429=5,K!$D$5,IF(C2429=6,K!$D$6,IF(C2429=7,K!$D$7,IF(C2429=8,K!$D$8))))))))</f>
        <v>Kultuurtehnikaprojektid</v>
      </c>
      <c r="E2429" s="72" t="s">
        <v>333</v>
      </c>
      <c r="F2429" s="73" t="str">
        <f>LOOKUP(E2429,K!$A$1:$B$19)</f>
        <v>Ülenurme vald</v>
      </c>
      <c r="G2429" s="74" t="str">
        <f t="shared" si="157"/>
        <v>MV-1385</v>
      </c>
      <c r="H2429" s="72" t="s">
        <v>32</v>
      </c>
      <c r="I2429" s="70">
        <v>1385</v>
      </c>
      <c r="J2429" s="75" t="s">
        <v>1025</v>
      </c>
      <c r="K2429" s="75"/>
      <c r="L2429" s="90" t="str">
        <f t="shared" si="158"/>
        <v>19</v>
      </c>
      <c r="M2429" s="52"/>
      <c r="N2429" s="52"/>
      <c r="O2429" s="150"/>
      <c r="P2429" s="52">
        <v>77306</v>
      </c>
      <c r="Q2429" s="52"/>
      <c r="R2429" s="52"/>
      <c r="S2429" s="52"/>
      <c r="T2429" s="52"/>
      <c r="U2429" s="52"/>
      <c r="V2429" s="52"/>
      <c r="W2429" s="52"/>
      <c r="X2429" s="52"/>
      <c r="Y2429" s="52"/>
      <c r="Z2429" s="52"/>
      <c r="AA2429" s="52"/>
      <c r="AB2429" s="52"/>
      <c r="AC2429" s="52"/>
      <c r="AD2429" s="52"/>
      <c r="AE2429" s="52"/>
      <c r="AF2429" s="52"/>
      <c r="AG2429" s="52"/>
      <c r="AH2429" s="52"/>
      <c r="AI2429" s="52"/>
      <c r="AJ2429" s="52"/>
      <c r="AK2429" s="52"/>
      <c r="AL2429" s="52"/>
      <c r="AM2429" s="52"/>
      <c r="AN2429" s="52"/>
      <c r="AO2429" s="52"/>
      <c r="AP2429" s="52"/>
      <c r="AQ2429" s="52"/>
      <c r="AR2429" s="52"/>
      <c r="AS2429" s="52"/>
    </row>
    <row r="2430" spans="1:75" customFormat="1" x14ac:dyDescent="0.2">
      <c r="A2430" s="69" t="str">
        <f t="shared" si="156"/>
        <v>19-</v>
      </c>
      <c r="B2430" s="52"/>
      <c r="C2430" s="70">
        <v>6</v>
      </c>
      <c r="D2430" s="71" t="str">
        <f>IF(C2430=1,K!$D$1,IF(C2430=2,K!$D$2,IF(C2430=3,K!$D$3,IF(C2430=4,K!$D$4,IF(C2430=5,K!$D$5,IF(C2430=6,K!$D$6,IF(C2430=7,K!$D$7,IF(C2430=8,K!$D$8))))))))</f>
        <v>Kultuurtehnikaprojektid</v>
      </c>
      <c r="E2430" s="72" t="s">
        <v>333</v>
      </c>
      <c r="F2430" s="73" t="str">
        <f>LOOKUP(E2430,K!$A$1:$B$19)</f>
        <v>Ülenurme vald</v>
      </c>
      <c r="G2430" s="74" t="str">
        <f t="shared" si="157"/>
        <v>MV-1399</v>
      </c>
      <c r="H2430" s="72" t="s">
        <v>32</v>
      </c>
      <c r="I2430" s="70">
        <v>1399</v>
      </c>
      <c r="J2430" s="75" t="s">
        <v>1026</v>
      </c>
      <c r="K2430" s="75"/>
      <c r="L2430" s="90" t="str">
        <f t="shared" si="158"/>
        <v>19</v>
      </c>
      <c r="M2430" s="52"/>
      <c r="N2430" s="52"/>
      <c r="O2430" s="150"/>
      <c r="P2430" s="52"/>
      <c r="Q2430" s="52"/>
      <c r="R2430" s="52"/>
      <c r="S2430" s="52"/>
      <c r="T2430" s="52"/>
      <c r="U2430" s="52"/>
      <c r="V2430" s="52"/>
      <c r="W2430" s="52"/>
      <c r="X2430" s="52"/>
      <c r="Y2430" s="52"/>
      <c r="Z2430" s="52"/>
      <c r="AA2430" s="52"/>
      <c r="AB2430" s="52"/>
      <c r="AC2430" s="52"/>
      <c r="AD2430" s="52"/>
      <c r="AE2430" s="52"/>
      <c r="AF2430" s="52"/>
      <c r="AG2430" s="52"/>
      <c r="AH2430" s="52"/>
      <c r="AI2430" s="52"/>
      <c r="AJ2430" s="52"/>
      <c r="AK2430" s="52"/>
      <c r="AL2430" s="52"/>
      <c r="AM2430" s="52"/>
      <c r="AN2430" s="52"/>
      <c r="AO2430" s="52"/>
      <c r="AP2430" s="52"/>
      <c r="AQ2430" s="52"/>
      <c r="AR2430" s="52"/>
      <c r="AS2430" s="52"/>
    </row>
    <row r="2431" spans="1:75" customFormat="1" x14ac:dyDescent="0.2">
      <c r="A2431" s="69" t="str">
        <f t="shared" si="156"/>
        <v>19-</v>
      </c>
      <c r="B2431" s="52"/>
      <c r="C2431" s="70">
        <v>6</v>
      </c>
      <c r="D2431" s="71" t="str">
        <f>IF(C2431=1,K!$D$1,IF(C2431=2,K!$D$2,IF(C2431=3,K!$D$3,IF(C2431=4,K!$D$4,IF(C2431=5,K!$D$5,IF(C2431=6,K!$D$6,IF(C2431=7,K!$D$7,IF(C2431=8,K!$D$8))))))))</f>
        <v>Kultuurtehnikaprojektid</v>
      </c>
      <c r="E2431" s="72" t="s">
        <v>333</v>
      </c>
      <c r="F2431" s="73" t="str">
        <f>LOOKUP(E2431,K!$A$1:$B$19)</f>
        <v>Ülenurme vald</v>
      </c>
      <c r="G2431" s="74" t="str">
        <f t="shared" si="157"/>
        <v>MV-1638</v>
      </c>
      <c r="H2431" s="72" t="s">
        <v>32</v>
      </c>
      <c r="I2431" s="70">
        <v>1638</v>
      </c>
      <c r="J2431" s="75" t="s">
        <v>1039</v>
      </c>
      <c r="K2431" s="75"/>
      <c r="L2431" s="90" t="str">
        <f t="shared" si="158"/>
        <v>19</v>
      </c>
      <c r="M2431" s="52"/>
      <c r="N2431" s="52"/>
      <c r="O2431" s="150"/>
      <c r="P2431" s="52"/>
      <c r="Q2431" s="52"/>
      <c r="R2431" s="52"/>
      <c r="S2431" s="52"/>
      <c r="T2431" s="52"/>
      <c r="U2431" s="52"/>
      <c r="V2431" s="52"/>
      <c r="W2431" s="52"/>
      <c r="X2431" s="52"/>
      <c r="Y2431" s="52"/>
      <c r="Z2431" s="52"/>
      <c r="AA2431" s="52"/>
      <c r="AB2431" s="52"/>
      <c r="AC2431" s="52"/>
      <c r="AD2431" s="52"/>
      <c r="AE2431" s="52"/>
      <c r="AF2431" s="52"/>
      <c r="AG2431" s="52"/>
      <c r="AH2431" s="52"/>
      <c r="AI2431" s="52"/>
      <c r="AJ2431" s="52"/>
      <c r="AK2431" s="52"/>
      <c r="AL2431" s="52"/>
      <c r="AM2431" s="52"/>
      <c r="AN2431" s="52"/>
      <c r="AO2431" s="52"/>
      <c r="AP2431" s="52"/>
      <c r="AQ2431" s="52"/>
      <c r="AR2431" s="52"/>
      <c r="AS2431" s="52"/>
    </row>
    <row r="2432" spans="1:75" customFormat="1" x14ac:dyDescent="0.2">
      <c r="A2432" s="69" t="str">
        <f t="shared" si="156"/>
        <v>19-</v>
      </c>
      <c r="B2432" s="52"/>
      <c r="C2432" s="70">
        <v>6</v>
      </c>
      <c r="D2432" s="71" t="str">
        <f>IF(C2432=1,K!$D$1,IF(C2432=2,K!$D$2,IF(C2432=3,K!$D$3,IF(C2432=4,K!$D$4,IF(C2432=5,K!$D$5,IF(C2432=6,K!$D$6,IF(C2432=7,K!$D$7,IF(C2432=8,K!$D$8))))))))</f>
        <v>Kultuurtehnikaprojektid</v>
      </c>
      <c r="E2432" s="72" t="s">
        <v>333</v>
      </c>
      <c r="F2432" s="73" t="str">
        <f>LOOKUP(E2432,K!$A$1:$B$19)</f>
        <v>Ülenurme vald</v>
      </c>
      <c r="G2432" s="74" t="str">
        <f t="shared" si="157"/>
        <v>MV-1844</v>
      </c>
      <c r="H2432" s="72" t="s">
        <v>32</v>
      </c>
      <c r="I2432" s="70">
        <v>1844</v>
      </c>
      <c r="J2432" s="75" t="s">
        <v>655</v>
      </c>
      <c r="K2432" s="75"/>
      <c r="L2432" s="90" t="str">
        <f t="shared" si="158"/>
        <v>19</v>
      </c>
      <c r="M2432" s="52"/>
      <c r="N2432" s="52"/>
      <c r="O2432" s="150"/>
      <c r="P2432" s="52"/>
      <c r="Q2432" s="52"/>
      <c r="R2432" s="52"/>
      <c r="S2432" s="52"/>
      <c r="T2432" s="52"/>
      <c r="U2432" s="52"/>
      <c r="V2432" s="52"/>
      <c r="W2432" s="52"/>
      <c r="X2432" s="52"/>
      <c r="Y2432" s="52"/>
      <c r="Z2432" s="52"/>
      <c r="AA2432" s="52"/>
      <c r="AB2432" s="52"/>
      <c r="AC2432" s="52"/>
      <c r="AD2432" s="52"/>
      <c r="AE2432" s="52"/>
      <c r="AF2432" s="52"/>
      <c r="AG2432" s="52"/>
      <c r="AH2432" s="52"/>
      <c r="AI2432" s="52"/>
      <c r="AJ2432" s="52"/>
      <c r="AK2432" s="52"/>
      <c r="AL2432" s="52"/>
      <c r="AM2432" s="52"/>
      <c r="AN2432" s="52"/>
      <c r="AO2432" s="52"/>
      <c r="AP2432" s="52"/>
      <c r="AQ2432" s="52"/>
      <c r="AR2432" s="52"/>
      <c r="AS2432" s="52"/>
    </row>
    <row r="2433" spans="1:45" customFormat="1" x14ac:dyDescent="0.2">
      <c r="A2433" s="69" t="str">
        <f t="shared" si="156"/>
        <v>19-</v>
      </c>
      <c r="B2433" s="52"/>
      <c r="C2433" s="70">
        <v>6</v>
      </c>
      <c r="D2433" s="71" t="str">
        <f>IF(C2433=1,K!$D$1,IF(C2433=2,K!$D$2,IF(C2433=3,K!$D$3,IF(C2433=4,K!$D$4,IF(C2433=5,K!$D$5,IF(C2433=6,K!$D$6,IF(C2433=7,K!$D$7,IF(C2433=8,K!$D$8))))))))</f>
        <v>Kultuurtehnikaprojektid</v>
      </c>
      <c r="E2433" s="72" t="s">
        <v>333</v>
      </c>
      <c r="F2433" s="73" t="str">
        <f>LOOKUP(E2433,K!$A$1:$B$19)</f>
        <v>Ülenurme vald</v>
      </c>
      <c r="G2433" s="74" t="str">
        <f t="shared" si="157"/>
        <v>MV-831</v>
      </c>
      <c r="H2433" s="72" t="s">
        <v>32</v>
      </c>
      <c r="I2433" s="70">
        <v>831</v>
      </c>
      <c r="J2433" s="75" t="s">
        <v>496</v>
      </c>
      <c r="K2433" s="75"/>
      <c r="L2433" s="90" t="str">
        <f t="shared" si="158"/>
        <v>19</v>
      </c>
      <c r="M2433" s="52"/>
      <c r="N2433" s="52"/>
      <c r="O2433" s="150"/>
      <c r="P2433" s="52" t="s">
        <v>5365</v>
      </c>
      <c r="Q2433" s="52"/>
      <c r="R2433" s="52"/>
      <c r="S2433" s="52"/>
      <c r="T2433" s="52"/>
      <c r="U2433" s="52"/>
      <c r="V2433" s="52"/>
      <c r="W2433" s="52"/>
      <c r="X2433" s="52"/>
      <c r="Y2433" s="52"/>
      <c r="Z2433" s="52"/>
      <c r="AA2433" s="52"/>
      <c r="AB2433" s="52"/>
      <c r="AC2433" s="52"/>
      <c r="AD2433" s="52"/>
      <c r="AE2433" s="52"/>
      <c r="AF2433" s="52"/>
      <c r="AG2433" s="52"/>
      <c r="AH2433" s="52"/>
      <c r="AI2433" s="52"/>
      <c r="AJ2433" s="52"/>
      <c r="AK2433" s="52"/>
      <c r="AL2433" s="52"/>
      <c r="AM2433" s="52"/>
      <c r="AN2433" s="52"/>
      <c r="AO2433" s="52"/>
      <c r="AP2433" s="52"/>
      <c r="AQ2433" s="52"/>
      <c r="AR2433" s="52"/>
      <c r="AS2433" s="52"/>
    </row>
    <row r="2434" spans="1:45" customFormat="1" x14ac:dyDescent="0.2">
      <c r="A2434" s="69" t="str">
        <f t="shared" si="156"/>
        <v>19-</v>
      </c>
      <c r="B2434" s="52"/>
      <c r="C2434" s="70">
        <v>6</v>
      </c>
      <c r="D2434" s="71" t="str">
        <f>IF(C2434=1,K!$D$1,IF(C2434=2,K!$D$2,IF(C2434=3,K!$D$3,IF(C2434=4,K!$D$4,IF(C2434=5,K!$D$5,IF(C2434=6,K!$D$6,IF(C2434=7,K!$D$7,IF(C2434=8,K!$D$8))))))))</f>
        <v>Kultuurtehnikaprojektid</v>
      </c>
      <c r="E2434" s="72" t="s">
        <v>333</v>
      </c>
      <c r="F2434" s="73" t="str">
        <f>LOOKUP(E2434,K!$A$1:$B$19)</f>
        <v>Ülenurme vald</v>
      </c>
      <c r="G2434" s="74" t="str">
        <f t="shared" si="157"/>
        <v>MV-642</v>
      </c>
      <c r="H2434" s="72" t="s">
        <v>32</v>
      </c>
      <c r="I2434" s="70">
        <v>642</v>
      </c>
      <c r="J2434" s="75" t="s">
        <v>1509</v>
      </c>
      <c r="K2434" s="75"/>
      <c r="L2434" s="90" t="str">
        <f t="shared" si="158"/>
        <v>19</v>
      </c>
      <c r="M2434" s="52"/>
      <c r="N2434" s="52"/>
      <c r="O2434" s="150"/>
      <c r="P2434" s="52"/>
      <c r="Q2434" s="52"/>
      <c r="R2434" s="52"/>
      <c r="S2434" s="52"/>
      <c r="T2434" s="52"/>
      <c r="U2434" s="52"/>
      <c r="V2434" s="52"/>
      <c r="W2434" s="52"/>
      <c r="X2434" s="52"/>
      <c r="Y2434" s="52"/>
      <c r="Z2434" s="52"/>
      <c r="AA2434" s="52"/>
      <c r="AB2434" s="52"/>
      <c r="AC2434" s="52"/>
      <c r="AD2434" s="52"/>
      <c r="AE2434" s="52"/>
      <c r="AF2434" s="52"/>
      <c r="AG2434" s="52"/>
      <c r="AH2434" s="52"/>
      <c r="AI2434" s="52"/>
      <c r="AJ2434" s="52"/>
      <c r="AK2434" s="52"/>
      <c r="AL2434" s="52"/>
      <c r="AM2434" s="52"/>
      <c r="AN2434" s="52"/>
      <c r="AO2434" s="52"/>
      <c r="AP2434" s="52"/>
      <c r="AQ2434" s="52"/>
      <c r="AR2434" s="52"/>
      <c r="AS2434" s="52"/>
    </row>
    <row r="2435" spans="1:45" x14ac:dyDescent="0.2">
      <c r="A2435" s="69" t="str">
        <f t="shared" si="156"/>
        <v>19-</v>
      </c>
      <c r="C2435" s="70">
        <v>6</v>
      </c>
      <c r="D2435" s="71" t="str">
        <f>IF(C2435=1,K!$D$1,IF(C2435=2,K!$D$2,IF(C2435=3,K!$D$3,IF(C2435=4,K!$D$4,IF(C2435=5,K!$D$5,IF(C2435=6,K!$D$6,IF(C2435=7,K!$D$7,IF(C2435=8,K!$D$8))))))))</f>
        <v>Kultuurtehnikaprojektid</v>
      </c>
      <c r="E2435" s="72" t="s">
        <v>333</v>
      </c>
      <c r="F2435" s="73" t="str">
        <f>LOOKUP(E2435,K!$A$1:$B$19)</f>
        <v>Ülenurme vald</v>
      </c>
      <c r="G2435" s="74" t="str">
        <f t="shared" si="157"/>
        <v>MV-570</v>
      </c>
      <c r="H2435" s="72" t="s">
        <v>32</v>
      </c>
      <c r="I2435" s="70">
        <v>570</v>
      </c>
      <c r="J2435" s="75" t="s">
        <v>244</v>
      </c>
      <c r="L2435" s="90" t="str">
        <f t="shared" si="158"/>
        <v>19</v>
      </c>
      <c r="P2435" s="58" t="s">
        <v>5374</v>
      </c>
    </row>
    <row r="2436" spans="1:45" x14ac:dyDescent="0.2">
      <c r="A2436" s="69" t="str">
        <f t="shared" si="156"/>
        <v>19-</v>
      </c>
      <c r="C2436" s="70">
        <v>6</v>
      </c>
      <c r="D2436" s="71" t="str">
        <f>IF(C2436=1,K!$D$1,IF(C2436=2,K!$D$2,IF(C2436=3,K!$D$3,IF(C2436=4,K!$D$4,IF(C2436=5,K!$D$5,IF(C2436=6,K!$D$6,IF(C2436=7,K!$D$7,IF(C2436=8,K!$D$8))))))))</f>
        <v>Kultuurtehnikaprojektid</v>
      </c>
      <c r="E2436" s="72" t="s">
        <v>333</v>
      </c>
      <c r="F2436" s="73" t="str">
        <f>LOOKUP(E2436,K!$A$1:$B$19)</f>
        <v>Ülenurme vald</v>
      </c>
      <c r="G2436" s="74" t="str">
        <f t="shared" si="157"/>
        <v>MV-619</v>
      </c>
      <c r="H2436" s="72" t="s">
        <v>32</v>
      </c>
      <c r="I2436" s="70">
        <v>619</v>
      </c>
      <c r="J2436" s="75" t="s">
        <v>249</v>
      </c>
      <c r="L2436" s="90" t="str">
        <f t="shared" si="158"/>
        <v>19</v>
      </c>
      <c r="O2436" s="150"/>
      <c r="P2436" s="52">
        <v>122781</v>
      </c>
    </row>
    <row r="2437" spans="1:45" x14ac:dyDescent="0.2">
      <c r="A2437" s="69" t="str">
        <f t="shared" si="156"/>
        <v>19-</v>
      </c>
      <c r="C2437" s="70">
        <v>6</v>
      </c>
      <c r="D2437" s="71" t="str">
        <f>IF(C2437=1,K!$D$1,IF(C2437=2,K!$D$2,IF(C2437=3,K!$D$3,IF(C2437=4,K!$D$4,IF(C2437=5,K!$D$5,IF(C2437=6,K!$D$6,IF(C2437=7,K!$D$7,IF(C2437=8,K!$D$8))))))))</f>
        <v>Kultuurtehnikaprojektid</v>
      </c>
      <c r="E2437" s="72" t="s">
        <v>333</v>
      </c>
      <c r="F2437" s="73" t="str">
        <f>LOOKUP(E2437,K!$A$1:$B$19)</f>
        <v>Ülenurme vald</v>
      </c>
      <c r="G2437" s="74" t="str">
        <f t="shared" si="157"/>
        <v>MV-711</v>
      </c>
      <c r="H2437" s="72" t="s">
        <v>32</v>
      </c>
      <c r="I2437" s="70">
        <v>711</v>
      </c>
      <c r="J2437" s="75" t="s">
        <v>244</v>
      </c>
      <c r="L2437" s="90" t="str">
        <f t="shared" si="158"/>
        <v>19</v>
      </c>
      <c r="O2437" s="150"/>
    </row>
    <row r="2438" spans="1:45" x14ac:dyDescent="0.2">
      <c r="A2438" s="69" t="str">
        <f t="shared" si="156"/>
        <v>19-</v>
      </c>
      <c r="C2438" s="70">
        <v>6</v>
      </c>
      <c r="D2438" s="71" t="str">
        <f>IF(C2438=1,K!$D$1,IF(C2438=2,K!$D$2,IF(C2438=3,K!$D$3,IF(C2438=4,K!$D$4,IF(C2438=5,K!$D$5,IF(C2438=6,K!$D$6,IF(C2438=7,K!$D$7,IF(C2438=8,K!$D$8))))))))</f>
        <v>Kultuurtehnikaprojektid</v>
      </c>
      <c r="E2438" s="72" t="s">
        <v>333</v>
      </c>
      <c r="F2438" s="73" t="str">
        <f>LOOKUP(E2438,K!$A$1:$B$19)</f>
        <v>Ülenurme vald</v>
      </c>
      <c r="G2438" s="74" t="str">
        <f t="shared" si="157"/>
        <v>MV-774</v>
      </c>
      <c r="H2438" s="72" t="s">
        <v>32</v>
      </c>
      <c r="I2438" s="70">
        <v>774</v>
      </c>
      <c r="J2438" s="75" t="s">
        <v>260</v>
      </c>
      <c r="L2438" s="90" t="str">
        <f t="shared" si="158"/>
        <v>19</v>
      </c>
      <c r="O2438" s="150"/>
      <c r="P2438" s="58" t="s">
        <v>5340</v>
      </c>
    </row>
    <row r="2439" spans="1:45" x14ac:dyDescent="0.2">
      <c r="A2439" s="69" t="str">
        <f t="shared" si="156"/>
        <v>19-</v>
      </c>
      <c r="C2439" s="70">
        <v>6</v>
      </c>
      <c r="D2439" s="71" t="str">
        <f>IF(C2439=1,K!$D$1,IF(C2439=2,K!$D$2,IF(C2439=3,K!$D$3,IF(C2439=4,K!$D$4,IF(C2439=5,K!$D$5,IF(C2439=6,K!$D$6,IF(C2439=7,K!$D$7,IF(C2439=8,K!$D$8))))))))</f>
        <v>Kultuurtehnikaprojektid</v>
      </c>
      <c r="E2439" s="72" t="s">
        <v>333</v>
      </c>
      <c r="F2439" s="73" t="str">
        <f>LOOKUP(E2439,K!$A$1:$B$19)</f>
        <v>Ülenurme vald</v>
      </c>
      <c r="G2439" s="74" t="str">
        <f t="shared" si="157"/>
        <v>MV-809</v>
      </c>
      <c r="H2439" s="72" t="s">
        <v>32</v>
      </c>
      <c r="I2439" s="70">
        <v>809</v>
      </c>
      <c r="J2439" s="75" t="s">
        <v>261</v>
      </c>
      <c r="L2439" s="90" t="str">
        <f t="shared" si="158"/>
        <v>19</v>
      </c>
      <c r="O2439" s="150"/>
      <c r="P2439" s="58" t="s">
        <v>5340</v>
      </c>
    </row>
    <row r="2440" spans="1:45" x14ac:dyDescent="0.2">
      <c r="A2440" s="69" t="str">
        <f t="shared" si="156"/>
        <v>19-</v>
      </c>
      <c r="C2440" s="70">
        <v>6</v>
      </c>
      <c r="D2440" s="71" t="str">
        <f>IF(C2440=1,K!$D$1,IF(C2440=2,K!$D$2,IF(C2440=3,K!$D$3,IF(C2440=4,K!$D$4,IF(C2440=5,K!$D$5,IF(C2440=6,K!$D$6,IF(C2440=7,K!$D$7,IF(C2440=8,K!$D$8))))))))</f>
        <v>Kultuurtehnikaprojektid</v>
      </c>
      <c r="E2440" s="72" t="s">
        <v>333</v>
      </c>
      <c r="F2440" s="73" t="str">
        <f>LOOKUP(E2440,K!$A$1:$B$19)</f>
        <v>Ülenurme vald</v>
      </c>
      <c r="G2440" s="74" t="str">
        <f t="shared" si="157"/>
        <v>MV-885</v>
      </c>
      <c r="H2440" s="72" t="s">
        <v>32</v>
      </c>
      <c r="I2440" s="70">
        <v>885</v>
      </c>
      <c r="J2440" s="75" t="s">
        <v>1509</v>
      </c>
      <c r="L2440" s="90" t="str">
        <f t="shared" si="158"/>
        <v>19</v>
      </c>
      <c r="O2440" s="150"/>
      <c r="Q2440" s="52">
        <v>15</v>
      </c>
    </row>
    <row r="2441" spans="1:45" x14ac:dyDescent="0.2">
      <c r="A2441" s="69" t="str">
        <f t="shared" si="156"/>
        <v>19-</v>
      </c>
      <c r="C2441" s="70">
        <v>6</v>
      </c>
      <c r="D2441" s="71" t="str">
        <f>IF(C2441=1,K!$D$1,IF(C2441=2,K!$D$2,IF(C2441=3,K!$D$3,IF(C2441=4,K!$D$4,IF(C2441=5,K!$D$5,IF(C2441=6,K!$D$6,IF(C2441=7,K!$D$7,IF(C2441=8,K!$D$8))))))))</f>
        <v>Kultuurtehnikaprojektid</v>
      </c>
      <c r="E2441" s="72" t="s">
        <v>333</v>
      </c>
      <c r="F2441" s="73" t="str">
        <f>LOOKUP(E2441,K!$A$1:$B$19)</f>
        <v>Ülenurme vald</v>
      </c>
      <c r="G2441" s="74" t="str">
        <f t="shared" si="157"/>
        <v>MV-1158</v>
      </c>
      <c r="H2441" s="72" t="s">
        <v>32</v>
      </c>
      <c r="I2441" s="70">
        <v>1158</v>
      </c>
      <c r="J2441" s="75" t="s">
        <v>278</v>
      </c>
      <c r="L2441" s="90" t="str">
        <f t="shared" si="158"/>
        <v>19</v>
      </c>
      <c r="O2441" s="150"/>
    </row>
    <row r="2442" spans="1:45" x14ac:dyDescent="0.2">
      <c r="A2442" s="69" t="str">
        <f t="shared" si="156"/>
        <v>19-</v>
      </c>
      <c r="C2442" s="70">
        <v>6</v>
      </c>
      <c r="D2442" s="71" t="str">
        <f>IF(C2442=1,K!$D$1,IF(C2442=2,K!$D$2,IF(C2442=3,K!$D$3,IF(C2442=4,K!$D$4,IF(C2442=5,K!$D$5,IF(C2442=6,K!$D$6,IF(C2442=7,K!$D$7,IF(C2442=8,K!$D$8))))))))</f>
        <v>Kultuurtehnikaprojektid</v>
      </c>
      <c r="E2442" s="72" t="s">
        <v>333</v>
      </c>
      <c r="F2442" s="73" t="str">
        <f>LOOKUP(E2442,K!$A$1:$B$19)</f>
        <v>Ülenurme vald</v>
      </c>
      <c r="G2442" s="74" t="str">
        <f t="shared" si="157"/>
        <v>MV-455</v>
      </c>
      <c r="H2442" s="72" t="s">
        <v>32</v>
      </c>
      <c r="I2442" s="70">
        <v>455</v>
      </c>
      <c r="J2442" s="75" t="s">
        <v>716</v>
      </c>
      <c r="L2442" s="90" t="str">
        <f t="shared" si="158"/>
        <v>19</v>
      </c>
      <c r="O2442" s="151"/>
      <c r="P2442" s="58" t="s">
        <v>5397</v>
      </c>
    </row>
    <row r="2443" spans="1:45" x14ac:dyDescent="0.2">
      <c r="A2443" s="69" t="str">
        <f t="shared" si="156"/>
        <v>19-</v>
      </c>
      <c r="C2443" s="70">
        <v>6</v>
      </c>
      <c r="D2443" s="71" t="str">
        <f>IF(C2443=1,K!$D$1,IF(C2443=2,K!$D$2,IF(C2443=3,K!$D$3,IF(C2443=4,K!$D$4,IF(C2443=5,K!$D$5,IF(C2443=6,K!$D$6,IF(C2443=7,K!$D$7,IF(C2443=8,K!$D$8))))))))</f>
        <v>Kultuurtehnikaprojektid</v>
      </c>
      <c r="E2443" s="72" t="s">
        <v>333</v>
      </c>
      <c r="F2443" s="73" t="str">
        <f>LOOKUP(E2443,K!$A$1:$B$19)</f>
        <v>Ülenurme vald</v>
      </c>
      <c r="G2443" s="74" t="str">
        <f t="shared" si="157"/>
        <v>MV-456</v>
      </c>
      <c r="H2443" s="72" t="s">
        <v>32</v>
      </c>
      <c r="I2443" s="70">
        <v>456</v>
      </c>
      <c r="J2443" s="75" t="s">
        <v>717</v>
      </c>
      <c r="L2443" s="90" t="str">
        <f t="shared" si="158"/>
        <v>19</v>
      </c>
      <c r="O2443" s="150"/>
      <c r="P2443" s="58" t="s">
        <v>5399</v>
      </c>
    </row>
    <row r="2444" spans="1:45" x14ac:dyDescent="0.2">
      <c r="A2444" s="24" t="str">
        <f t="shared" si="156"/>
        <v>15-</v>
      </c>
      <c r="B2444"/>
      <c r="C2444" s="14">
        <v>1</v>
      </c>
      <c r="D2444" s="71" t="str">
        <f>IF(C2444=1,K!$D$1,IF(C2444=2,K!$D$2,IF(C2444=3,K!$D$3,IF(C2444=4,K!$D$4,IF(C2444=5,K!$D$5,IF(C2444=6,K!$D$6,IF(C2444=7,K!$D$7,IF(C2444=8,K!$D$8))))))))</f>
        <v>Maaparandus</v>
      </c>
      <c r="E2444" s="12" t="s">
        <v>329</v>
      </c>
      <c r="F2444" s="18" t="str">
        <f>LOOKUP(E2444,K!$A$1:$B$19)</f>
        <v>Tartu vald</v>
      </c>
      <c r="G2444" s="16" t="str">
        <f t="shared" si="157"/>
        <v>PP-1066A</v>
      </c>
      <c r="H2444" s="12" t="s">
        <v>11</v>
      </c>
      <c r="I2444" s="14" t="s">
        <v>48</v>
      </c>
      <c r="J2444" s="1" t="s">
        <v>1551</v>
      </c>
      <c r="K2444" s="1"/>
      <c r="L2444" s="91" t="str">
        <f t="shared" si="158"/>
        <v>15</v>
      </c>
      <c r="M2444"/>
      <c r="N2444"/>
      <c r="O2444" s="150"/>
      <c r="P2444"/>
      <c r="Q2444"/>
      <c r="R2444"/>
      <c r="S2444"/>
      <c r="T2444"/>
      <c r="U2444"/>
      <c r="V2444"/>
      <c r="W2444"/>
      <c r="X2444"/>
      <c r="Y2444"/>
      <c r="Z2444"/>
      <c r="AA2444"/>
      <c r="AB2444"/>
      <c r="AC2444"/>
      <c r="AD2444"/>
      <c r="AE2444"/>
      <c r="AF2444"/>
      <c r="AG2444"/>
      <c r="AH2444"/>
      <c r="AI2444"/>
      <c r="AJ2444"/>
      <c r="AK2444"/>
      <c r="AL2444"/>
      <c r="AM2444"/>
      <c r="AN2444"/>
      <c r="AO2444"/>
      <c r="AP2444"/>
      <c r="AQ2444"/>
      <c r="AR2444"/>
      <c r="AS2444"/>
    </row>
    <row r="2445" spans="1:45" x14ac:dyDescent="0.2">
      <c r="A2445" s="24" t="str">
        <f t="shared" si="156"/>
        <v>15-</v>
      </c>
      <c r="B2445"/>
      <c r="C2445" s="14">
        <v>1</v>
      </c>
      <c r="D2445" s="71" t="str">
        <f>IF(C2445=1,K!$D$1,IF(C2445=2,K!$D$2,IF(C2445=3,K!$D$3,IF(C2445=4,K!$D$4,IF(C2445=5,K!$D$5,IF(C2445=6,K!$D$6,IF(C2445=7,K!$D$7,IF(C2445=8,K!$D$8))))))))</f>
        <v>Maaparandus</v>
      </c>
      <c r="E2445" s="12" t="s">
        <v>329</v>
      </c>
      <c r="F2445" s="18" t="str">
        <f>LOOKUP(E2445,K!$A$1:$B$19)</f>
        <v>Tartu vald</v>
      </c>
      <c r="G2445" s="16" t="str">
        <f t="shared" si="157"/>
        <v>PP-1536</v>
      </c>
      <c r="H2445" s="12" t="s">
        <v>11</v>
      </c>
      <c r="I2445" s="14">
        <v>1536</v>
      </c>
      <c r="J2445" s="1" t="s">
        <v>1552</v>
      </c>
      <c r="K2445" s="1"/>
      <c r="L2445" s="91" t="str">
        <f t="shared" si="158"/>
        <v>15</v>
      </c>
      <c r="M2445"/>
      <c r="N2445"/>
      <c r="O2445" s="150"/>
      <c r="P2445"/>
      <c r="Q2445"/>
      <c r="R2445"/>
      <c r="S2445"/>
      <c r="T2445"/>
      <c r="U2445"/>
      <c r="V2445"/>
      <c r="W2445"/>
      <c r="X2445"/>
      <c r="Y2445"/>
      <c r="Z2445"/>
      <c r="AA2445"/>
      <c r="AB2445"/>
      <c r="AC2445"/>
      <c r="AD2445"/>
      <c r="AE2445"/>
      <c r="AF2445"/>
      <c r="AG2445"/>
      <c r="AH2445"/>
      <c r="AI2445"/>
      <c r="AJ2445"/>
      <c r="AK2445"/>
      <c r="AL2445"/>
      <c r="AM2445"/>
      <c r="AN2445"/>
      <c r="AO2445"/>
      <c r="AP2445"/>
      <c r="AQ2445"/>
      <c r="AR2445"/>
      <c r="AS2445"/>
    </row>
    <row r="2446" spans="1:45" x14ac:dyDescent="0.2">
      <c r="A2446" s="24" t="str">
        <f t="shared" si="156"/>
        <v>15-</v>
      </c>
      <c r="B2446"/>
      <c r="C2446" s="14">
        <v>5</v>
      </c>
      <c r="D2446" s="71" t="str">
        <f>IF(C2446=1,K!$D$1,IF(C2446=2,K!$D$2,IF(C2446=3,K!$D$3,IF(C2446=4,K!$D$4,IF(C2446=5,K!$D$5,IF(C2446=6,K!$D$6,IF(C2446=7,K!$D$7,IF(C2446=8,K!$D$8))))))))</f>
        <v>Muud maap.ehit.projektid</v>
      </c>
      <c r="E2446" s="12" t="s">
        <v>329</v>
      </c>
      <c r="F2446" s="18" t="str">
        <f>LOOKUP(E2446,K!$A$1:$B$19)</f>
        <v>Tartu vald</v>
      </c>
      <c r="G2446" s="16" t="str">
        <f t="shared" si="157"/>
        <v>PP-1623A</v>
      </c>
      <c r="H2446" s="12" t="s">
        <v>11</v>
      </c>
      <c r="I2446" s="14" t="s">
        <v>51</v>
      </c>
      <c r="J2446" s="1" t="s">
        <v>1446</v>
      </c>
      <c r="K2446" s="1"/>
      <c r="L2446" s="91" t="str">
        <f t="shared" si="158"/>
        <v>15</v>
      </c>
      <c r="M2446"/>
      <c r="N2446"/>
      <c r="O2446" s="150"/>
      <c r="P2446"/>
      <c r="Q2446"/>
      <c r="R2446"/>
      <c r="S2446"/>
      <c r="T2446"/>
      <c r="U2446"/>
      <c r="V2446"/>
      <c r="W2446"/>
      <c r="X2446"/>
      <c r="Y2446"/>
      <c r="Z2446"/>
      <c r="AA2446"/>
      <c r="AB2446"/>
      <c r="AC2446"/>
      <c r="AD2446"/>
      <c r="AE2446"/>
      <c r="AF2446"/>
      <c r="AG2446"/>
      <c r="AH2446"/>
      <c r="AI2446"/>
      <c r="AJ2446"/>
      <c r="AK2446"/>
      <c r="AL2446"/>
      <c r="AM2446"/>
      <c r="AN2446"/>
      <c r="AO2446"/>
      <c r="AP2446"/>
      <c r="AQ2446"/>
      <c r="AR2446"/>
      <c r="AS2446"/>
    </row>
    <row r="2447" spans="1:45" x14ac:dyDescent="0.2">
      <c r="A2447" s="24" t="str">
        <f t="shared" ref="A2447:A2505" si="159">CONCATENATE(E2447,"-",B2447)</f>
        <v>15-</v>
      </c>
      <c r="B2447"/>
      <c r="C2447" s="14">
        <v>2</v>
      </c>
      <c r="D2447" s="71" t="str">
        <f>IF(C2447=1,K!$D$1,IF(C2447=2,K!$D$2,IF(C2447=3,K!$D$3,IF(C2447=4,K!$D$4,IF(C2447=5,K!$D$5,IF(C2447=6,K!$D$6,IF(C2447=7,K!$D$7,IF(C2447=8,K!$D$8))))))))</f>
        <v xml:space="preserve">Maaparanduse rek </v>
      </c>
      <c r="E2447" s="12" t="s">
        <v>329</v>
      </c>
      <c r="F2447" s="18" t="str">
        <f>LOOKUP(E2447,K!$A$1:$B$19)</f>
        <v>Tartu vald</v>
      </c>
      <c r="G2447" s="16" t="str">
        <f t="shared" ref="G2447:G2505" si="160">CONCATENATE(H2447,"-",I2447)</f>
        <v>MV-118</v>
      </c>
      <c r="H2447" s="12" t="s">
        <v>32</v>
      </c>
      <c r="I2447" s="14">
        <v>118</v>
      </c>
      <c r="J2447" s="1" t="s">
        <v>1132</v>
      </c>
      <c r="K2447" s="1"/>
      <c r="L2447" s="91" t="str">
        <f t="shared" si="158"/>
        <v>15</v>
      </c>
      <c r="M2447"/>
      <c r="N2447"/>
      <c r="O2447" s="150"/>
      <c r="P2447">
        <v>6336</v>
      </c>
      <c r="Q2447"/>
      <c r="R2447"/>
      <c r="S2447"/>
      <c r="T2447"/>
      <c r="U2447"/>
      <c r="V2447"/>
      <c r="W2447"/>
      <c r="X2447"/>
      <c r="Y2447"/>
      <c r="Z2447"/>
      <c r="AA2447"/>
      <c r="AB2447"/>
      <c r="AC2447"/>
      <c r="AD2447"/>
      <c r="AE2447"/>
      <c r="AF2447"/>
      <c r="AG2447"/>
      <c r="AH2447"/>
      <c r="AI2447"/>
      <c r="AJ2447"/>
      <c r="AK2447"/>
      <c r="AL2447"/>
      <c r="AM2447"/>
      <c r="AN2447"/>
      <c r="AO2447"/>
      <c r="AP2447"/>
      <c r="AQ2447"/>
      <c r="AR2447"/>
      <c r="AS2447"/>
    </row>
    <row r="2448" spans="1:45" x14ac:dyDescent="0.2">
      <c r="A2448" s="24" t="str">
        <f t="shared" si="159"/>
        <v>15-</v>
      </c>
      <c r="B2448"/>
      <c r="C2448" s="14">
        <v>1</v>
      </c>
      <c r="D2448" s="71" t="str">
        <f>IF(C2448=1,K!$D$1,IF(C2448=2,K!$D$2,IF(C2448=3,K!$D$3,IF(C2448=4,K!$D$4,IF(C2448=5,K!$D$5,IF(C2448=6,K!$D$6,IF(C2448=7,K!$D$7,IF(C2448=8,K!$D$8))))))))</f>
        <v>Maaparandus</v>
      </c>
      <c r="E2448" s="12" t="s">
        <v>329</v>
      </c>
      <c r="F2448" s="18" t="str">
        <f>LOOKUP(E2448,K!$A$1:$B$19)</f>
        <v>Tartu vald</v>
      </c>
      <c r="G2448" s="16" t="str">
        <f t="shared" si="160"/>
        <v>MV-63</v>
      </c>
      <c r="H2448" s="12" t="s">
        <v>32</v>
      </c>
      <c r="I2448" s="14">
        <v>63</v>
      </c>
      <c r="J2448" s="1" t="s">
        <v>1133</v>
      </c>
      <c r="K2448" s="1"/>
      <c r="L2448" s="91" t="str">
        <f t="shared" si="158"/>
        <v>15</v>
      </c>
      <c r="M2448"/>
      <c r="N2448"/>
      <c r="O2448" s="150"/>
      <c r="P2448"/>
      <c r="Q2448"/>
      <c r="R2448"/>
      <c r="S2448"/>
      <c r="T2448"/>
      <c r="U2448"/>
      <c r="V2448"/>
      <c r="W2448"/>
      <c r="X2448"/>
      <c r="Y2448"/>
      <c r="Z2448"/>
      <c r="AA2448"/>
      <c r="AB2448"/>
      <c r="AC2448"/>
      <c r="AD2448"/>
      <c r="AE2448"/>
      <c r="AF2448"/>
      <c r="AG2448"/>
      <c r="AH2448"/>
      <c r="AI2448"/>
      <c r="AJ2448"/>
      <c r="AK2448"/>
      <c r="AL2448"/>
      <c r="AM2448"/>
      <c r="AN2448"/>
      <c r="AO2448"/>
      <c r="AP2448"/>
      <c r="AQ2448"/>
      <c r="AR2448"/>
      <c r="AS2448"/>
    </row>
    <row r="2449" spans="1:77" x14ac:dyDescent="0.2">
      <c r="A2449" s="162" t="str">
        <f t="shared" si="159"/>
        <v>15-</v>
      </c>
      <c r="B2449" s="151"/>
      <c r="C2449" s="164">
        <v>1</v>
      </c>
      <c r="D2449" s="71" t="str">
        <f>IF(C2449=1,K!$D$1,IF(C2449=2,K!$D$2,IF(C2449=3,K!$D$3,IF(C2449=4,K!$D$4,IF(C2449=5,K!$D$5,IF(C2449=6,K!$D$6,IF(C2449=7,K!$D$7,IF(C2449=8,K!$D$8))))))))</f>
        <v>Maaparandus</v>
      </c>
      <c r="E2449" s="166" t="s">
        <v>329</v>
      </c>
      <c r="F2449" s="156" t="str">
        <f>LOOKUP(E2449,K!$A$1:$B$19)</f>
        <v>Tartu vald</v>
      </c>
      <c r="G2449" s="169" t="str">
        <f t="shared" si="160"/>
        <v>MV-128</v>
      </c>
      <c r="H2449" s="166" t="s">
        <v>32</v>
      </c>
      <c r="I2449" s="164">
        <v>128</v>
      </c>
      <c r="J2449" s="170" t="s">
        <v>1134</v>
      </c>
      <c r="K2449" s="170"/>
      <c r="L2449" s="172" t="str">
        <f t="shared" si="158"/>
        <v>15</v>
      </c>
      <c r="M2449" s="151"/>
      <c r="N2449" s="151"/>
      <c r="O2449" s="151"/>
      <c r="P2449" s="151" t="s">
        <v>2325</v>
      </c>
      <c r="Q2449" s="151"/>
      <c r="R2449" s="151"/>
      <c r="S2449" s="151"/>
      <c r="T2449" s="151"/>
      <c r="U2449" s="151"/>
      <c r="V2449" s="151"/>
      <c r="W2449" s="151"/>
      <c r="X2449" s="151"/>
      <c r="Y2449" s="151"/>
      <c r="Z2449" s="151"/>
      <c r="AA2449" s="151"/>
      <c r="AB2449" s="151"/>
      <c r="AC2449" s="151"/>
      <c r="AD2449" s="151"/>
      <c r="AE2449" s="151"/>
      <c r="AF2449" s="151"/>
      <c r="AG2449" s="151"/>
      <c r="AH2449" s="151"/>
      <c r="AI2449" s="151"/>
      <c r="AJ2449" s="151"/>
      <c r="AK2449" s="151"/>
      <c r="AL2449" s="151"/>
      <c r="AM2449" s="151"/>
      <c r="AN2449" s="151"/>
      <c r="AO2449" s="151"/>
      <c r="AP2449" s="151"/>
      <c r="AQ2449" s="151"/>
      <c r="AR2449" s="151"/>
      <c r="AS2449" s="151"/>
      <c r="AT2449" s="155"/>
      <c r="AU2449" s="155"/>
      <c r="AV2449" s="155"/>
      <c r="AW2449" s="155"/>
      <c r="AX2449" s="155"/>
      <c r="AY2449" s="155"/>
      <c r="AZ2449" s="155"/>
      <c r="BA2449" s="155"/>
      <c r="BB2449" s="155"/>
      <c r="BC2449" s="155"/>
      <c r="BD2449" s="155"/>
      <c r="BE2449" s="155"/>
      <c r="BF2449" s="155"/>
      <c r="BG2449" s="155"/>
      <c r="BH2449" s="155"/>
      <c r="BI2449" s="155"/>
      <c r="BJ2449" s="155"/>
      <c r="BK2449" s="155"/>
      <c r="BL2449" s="155"/>
      <c r="BM2449" s="155"/>
      <c r="BN2449" s="155"/>
      <c r="BO2449" s="155"/>
      <c r="BP2449" s="155"/>
      <c r="BQ2449" s="155"/>
      <c r="BR2449" s="155"/>
      <c r="BS2449" s="155"/>
      <c r="BT2449" s="155"/>
      <c r="BU2449" s="155"/>
      <c r="BV2449" s="155"/>
      <c r="BW2449" s="155"/>
      <c r="BX2449" s="155"/>
      <c r="BY2449" s="155"/>
    </row>
    <row r="2450" spans="1:77" x14ac:dyDescent="0.2">
      <c r="A2450" s="69" t="str">
        <f t="shared" si="159"/>
        <v>19-</v>
      </c>
      <c r="C2450" s="70">
        <v>6</v>
      </c>
      <c r="D2450" s="71" t="str">
        <f>IF(C2450=1,K!$D$1,IF(C2450=2,K!$D$2,IF(C2450=3,K!$D$3,IF(C2450=4,K!$D$4,IF(C2450=5,K!$D$5,IF(C2450=6,K!$D$6,IF(C2450=7,K!$D$7,IF(C2450=8,K!$D$8))))))))</f>
        <v>Kultuurtehnikaprojektid</v>
      </c>
      <c r="E2450" s="72" t="s">
        <v>333</v>
      </c>
      <c r="F2450" s="18" t="str">
        <f>LOOKUP(E2450,K!$A$1:$B$19)</f>
        <v>Ülenurme vald</v>
      </c>
      <c r="G2450" s="74" t="str">
        <f t="shared" si="160"/>
        <v>MV-740</v>
      </c>
      <c r="H2450" s="72" t="s">
        <v>32</v>
      </c>
      <c r="I2450" s="70">
        <v>740</v>
      </c>
      <c r="J2450" s="75" t="s">
        <v>725</v>
      </c>
      <c r="L2450" s="91" t="str">
        <f t="shared" si="158"/>
        <v>19</v>
      </c>
      <c r="N2450" s="52" t="s">
        <v>7811</v>
      </c>
      <c r="P2450" s="58" t="s">
        <v>5406</v>
      </c>
      <c r="Q2450" s="52">
        <v>1</v>
      </c>
    </row>
    <row r="2451" spans="1:77" x14ac:dyDescent="0.2">
      <c r="A2451" s="24" t="str">
        <f t="shared" si="159"/>
        <v>15-</v>
      </c>
      <c r="B2451"/>
      <c r="C2451" s="14">
        <v>5</v>
      </c>
      <c r="D2451" s="71" t="str">
        <f>IF(C2451=1,K!$D$1,IF(C2451=2,K!$D$2,IF(C2451=3,K!$D$3,IF(C2451=4,K!$D$4,IF(C2451=5,K!$D$5,IF(C2451=6,K!$D$6,IF(C2451=7,K!$D$7,IF(C2451=8,K!$D$8))))))))</f>
        <v>Muud maap.ehit.projektid</v>
      </c>
      <c r="E2451" s="12" t="s">
        <v>329</v>
      </c>
      <c r="F2451" s="18" t="str">
        <f>LOOKUP(E2451,K!$A$1:$B$19)</f>
        <v>Tartu vald</v>
      </c>
      <c r="G2451" s="16" t="str">
        <f t="shared" si="160"/>
        <v>MV-270</v>
      </c>
      <c r="H2451" s="12" t="s">
        <v>32</v>
      </c>
      <c r="I2451" s="14">
        <v>270</v>
      </c>
      <c r="J2451" s="1" t="s">
        <v>1143</v>
      </c>
      <c r="K2451" s="1"/>
      <c r="L2451" s="91" t="str">
        <f t="shared" si="158"/>
        <v>15</v>
      </c>
      <c r="M2451"/>
      <c r="N2451"/>
      <c r="P2451" t="s">
        <v>2530</v>
      </c>
      <c r="Q2451"/>
      <c r="R2451"/>
      <c r="S2451"/>
      <c r="T2451"/>
      <c r="U2451"/>
      <c r="V2451"/>
      <c r="W2451"/>
      <c r="X2451"/>
      <c r="Y2451"/>
      <c r="Z2451"/>
      <c r="AA2451"/>
      <c r="AB2451"/>
      <c r="AC2451"/>
      <c r="AD2451"/>
      <c r="AE2451"/>
      <c r="AF2451"/>
      <c r="AG2451"/>
      <c r="AH2451"/>
      <c r="AI2451"/>
      <c r="AJ2451"/>
      <c r="AK2451"/>
      <c r="AL2451"/>
      <c r="AM2451"/>
      <c r="AN2451"/>
      <c r="AO2451"/>
      <c r="AP2451"/>
      <c r="AQ2451"/>
      <c r="AR2451"/>
      <c r="AS2451"/>
    </row>
    <row r="2452" spans="1:77" x14ac:dyDescent="0.2">
      <c r="A2452" s="24" t="str">
        <f t="shared" si="159"/>
        <v>15-</v>
      </c>
      <c r="B2452"/>
      <c r="C2452" s="14">
        <v>6</v>
      </c>
      <c r="D2452" s="71" t="str">
        <f>IF(C2452=1,K!$D$1,IF(C2452=2,K!$D$2,IF(C2452=3,K!$D$3,IF(C2452=4,K!$D$4,IF(C2452=5,K!$D$5,IF(C2452=6,K!$D$6,IF(C2452=7,K!$D$7,IF(C2452=8,K!$D$8))))))))</f>
        <v>Kultuurtehnikaprojektid</v>
      </c>
      <c r="E2452" s="12" t="s">
        <v>329</v>
      </c>
      <c r="F2452" s="18" t="str">
        <f>LOOKUP(E2452,K!$A$1:$B$19)</f>
        <v>Tartu vald</v>
      </c>
      <c r="G2452" s="16" t="str">
        <f t="shared" si="160"/>
        <v>MV-444</v>
      </c>
      <c r="H2452" s="12" t="s">
        <v>32</v>
      </c>
      <c r="I2452" s="14">
        <v>444</v>
      </c>
      <c r="J2452" s="1" t="s">
        <v>1152</v>
      </c>
      <c r="K2452" s="1"/>
      <c r="L2452" s="91" t="str">
        <f t="shared" si="158"/>
        <v>15</v>
      </c>
      <c r="M2452"/>
      <c r="N2452"/>
      <c r="P2452">
        <v>1233841</v>
      </c>
      <c r="Q2452"/>
      <c r="R2452"/>
      <c r="S2452"/>
      <c r="T2452"/>
      <c r="U2452"/>
      <c r="V2452"/>
      <c r="W2452"/>
      <c r="X2452"/>
      <c r="Y2452"/>
      <c r="Z2452"/>
      <c r="AA2452"/>
      <c r="AB2452"/>
      <c r="AC2452"/>
      <c r="AD2452"/>
      <c r="AE2452"/>
      <c r="AF2452"/>
      <c r="AG2452"/>
      <c r="AH2452"/>
      <c r="AI2452"/>
      <c r="AJ2452"/>
      <c r="AK2452"/>
      <c r="AL2452"/>
      <c r="AM2452"/>
      <c r="AN2452"/>
      <c r="AO2452"/>
      <c r="AP2452"/>
      <c r="AQ2452"/>
      <c r="AR2452"/>
      <c r="AS2452"/>
    </row>
    <row r="2453" spans="1:77" x14ac:dyDescent="0.2">
      <c r="A2453" s="24" t="str">
        <f t="shared" si="159"/>
        <v>15-</v>
      </c>
      <c r="B2453"/>
      <c r="C2453" s="14">
        <v>6</v>
      </c>
      <c r="D2453" s="71" t="str">
        <f>IF(C2453=1,K!$D$1,IF(C2453=2,K!$D$2,IF(C2453=3,K!$D$3,IF(C2453=4,K!$D$4,IF(C2453=5,K!$D$5,IF(C2453=6,K!$D$6,IF(C2453=7,K!$D$7,IF(C2453=8,K!$D$8))))))))</f>
        <v>Kultuurtehnikaprojektid</v>
      </c>
      <c r="E2453" s="12" t="s">
        <v>329</v>
      </c>
      <c r="F2453" s="18" t="str">
        <f>LOOKUP(E2453,K!$A$1:$B$19)</f>
        <v>Tartu vald</v>
      </c>
      <c r="G2453" s="16" t="str">
        <f t="shared" si="160"/>
        <v>MV-886</v>
      </c>
      <c r="H2453" s="12" t="s">
        <v>32</v>
      </c>
      <c r="I2453" s="14">
        <v>886</v>
      </c>
      <c r="J2453" s="1" t="s">
        <v>612</v>
      </c>
      <c r="K2453" s="1"/>
      <c r="L2453" s="91" t="str">
        <f t="shared" si="158"/>
        <v>15</v>
      </c>
      <c r="M2453"/>
      <c r="N2453"/>
      <c r="P2453">
        <v>12035891</v>
      </c>
      <c r="Q2453"/>
      <c r="R2453"/>
      <c r="S2453"/>
      <c r="T2453"/>
      <c r="U2453"/>
      <c r="V2453"/>
      <c r="W2453"/>
      <c r="X2453"/>
      <c r="Y2453"/>
      <c r="Z2453"/>
      <c r="AA2453"/>
      <c r="AB2453"/>
      <c r="AC2453"/>
      <c r="AD2453"/>
      <c r="AE2453"/>
      <c r="AF2453"/>
      <c r="AG2453"/>
      <c r="AH2453"/>
      <c r="AI2453"/>
      <c r="AJ2453"/>
      <c r="AK2453"/>
      <c r="AL2453"/>
      <c r="AM2453"/>
      <c r="AN2453"/>
      <c r="AO2453"/>
      <c r="AP2453"/>
      <c r="AQ2453"/>
      <c r="AR2453"/>
      <c r="AS2453"/>
    </row>
    <row r="2454" spans="1:77" x14ac:dyDescent="0.2">
      <c r="A2454" s="24" t="str">
        <f t="shared" si="159"/>
        <v>15-</v>
      </c>
      <c r="B2454"/>
      <c r="C2454" s="14">
        <v>6</v>
      </c>
      <c r="D2454" s="71" t="str">
        <f>IF(C2454=1,K!$D$1,IF(C2454=2,K!$D$2,IF(C2454=3,K!$D$3,IF(C2454=4,K!$D$4,IF(C2454=5,K!$D$5,IF(C2454=6,K!$D$6,IF(C2454=7,K!$D$7,IF(C2454=8,K!$D$8))))))))</f>
        <v>Kultuurtehnikaprojektid</v>
      </c>
      <c r="E2454" s="12" t="s">
        <v>329</v>
      </c>
      <c r="F2454" s="18" t="str">
        <f>LOOKUP(E2454,K!$A$1:$B$19)</f>
        <v>Tartu vald</v>
      </c>
      <c r="G2454" s="16" t="str">
        <f t="shared" si="160"/>
        <v>MV-488</v>
      </c>
      <c r="H2454" s="12" t="s">
        <v>32</v>
      </c>
      <c r="I2454" s="14">
        <v>488</v>
      </c>
      <c r="J2454" s="1" t="s">
        <v>719</v>
      </c>
      <c r="K2454" s="1"/>
      <c r="L2454" s="91" t="str">
        <f t="shared" si="158"/>
        <v>15</v>
      </c>
      <c r="M2454"/>
      <c r="N2454"/>
      <c r="P2454">
        <v>76267</v>
      </c>
      <c r="Q2454"/>
      <c r="R2454"/>
      <c r="S2454"/>
      <c r="T2454"/>
      <c r="U2454"/>
      <c r="V2454"/>
      <c r="W2454"/>
      <c r="X2454"/>
      <c r="Y2454"/>
      <c r="Z2454"/>
      <c r="AA2454"/>
      <c r="AB2454"/>
      <c r="AC2454"/>
      <c r="AD2454"/>
      <c r="AE2454"/>
      <c r="AF2454"/>
      <c r="AG2454"/>
      <c r="AH2454"/>
      <c r="AI2454"/>
      <c r="AJ2454"/>
      <c r="AK2454"/>
      <c r="AL2454"/>
      <c r="AM2454"/>
      <c r="AN2454"/>
      <c r="AO2454"/>
      <c r="AP2454"/>
      <c r="AQ2454"/>
      <c r="AR2454"/>
      <c r="AS2454"/>
    </row>
    <row r="2455" spans="1:77" x14ac:dyDescent="0.2">
      <c r="A2455" s="24" t="str">
        <f t="shared" si="159"/>
        <v>15-</v>
      </c>
      <c r="B2455"/>
      <c r="C2455" s="14">
        <v>5</v>
      </c>
      <c r="D2455" s="71" t="str">
        <f>IF(C2455=1,K!$D$1,IF(C2455=2,K!$D$2,IF(C2455=3,K!$D$3,IF(C2455=4,K!$D$4,IF(C2455=5,K!$D$5,IF(C2455=6,K!$D$6,IF(C2455=7,K!$D$7,IF(C2455=8,K!$D$8))))))))</f>
        <v>Muud maap.ehit.projektid</v>
      </c>
      <c r="E2455" s="12" t="s">
        <v>329</v>
      </c>
      <c r="F2455" s="18" t="str">
        <f>LOOKUP(E2455,K!$A$1:$B$19)</f>
        <v>Tartu vald</v>
      </c>
      <c r="G2455" s="16" t="str">
        <f t="shared" si="160"/>
        <v>MV-210</v>
      </c>
      <c r="H2455" s="12" t="s">
        <v>32</v>
      </c>
      <c r="I2455" s="14">
        <v>210</v>
      </c>
      <c r="J2455" s="1" t="s">
        <v>113</v>
      </c>
      <c r="K2455" s="1"/>
      <c r="L2455" s="91" t="str">
        <f t="shared" si="158"/>
        <v>15</v>
      </c>
      <c r="M2455"/>
      <c r="N2455"/>
      <c r="P2455" t="s">
        <v>4294</v>
      </c>
      <c r="Q2455"/>
      <c r="R2455"/>
      <c r="S2455"/>
      <c r="T2455"/>
      <c r="U2455"/>
      <c r="V2455"/>
      <c r="W2455"/>
      <c r="X2455"/>
      <c r="Y2455"/>
      <c r="Z2455"/>
      <c r="AA2455"/>
      <c r="AB2455"/>
      <c r="AC2455"/>
      <c r="AD2455"/>
      <c r="AE2455"/>
      <c r="AF2455"/>
      <c r="AG2455"/>
      <c r="AH2455"/>
      <c r="AI2455"/>
      <c r="AJ2455"/>
      <c r="AK2455"/>
      <c r="AL2455"/>
      <c r="AM2455"/>
      <c r="AN2455"/>
      <c r="AO2455"/>
      <c r="AP2455"/>
      <c r="AQ2455"/>
      <c r="AR2455"/>
      <c r="AS2455"/>
    </row>
    <row r="2456" spans="1:77" x14ac:dyDescent="0.2">
      <c r="A2456" s="24" t="str">
        <f t="shared" si="159"/>
        <v>15-</v>
      </c>
      <c r="B2456"/>
      <c r="C2456" s="14">
        <v>6</v>
      </c>
      <c r="D2456" s="71" t="str">
        <f>IF(C2456=1,K!$D$1,IF(C2456=2,K!$D$2,IF(C2456=3,K!$D$3,IF(C2456=4,K!$D$4,IF(C2456=5,K!$D$5,IF(C2456=6,K!$D$6,IF(C2456=7,K!$D$7,IF(C2456=8,K!$D$8))))))))</f>
        <v>Kultuurtehnikaprojektid</v>
      </c>
      <c r="E2456" s="12" t="s">
        <v>329</v>
      </c>
      <c r="F2456" s="18" t="str">
        <f>LOOKUP(E2456,K!$A$1:$B$19)</f>
        <v>Tartu vald</v>
      </c>
      <c r="G2456" s="16" t="str">
        <f t="shared" si="160"/>
        <v>MV-900</v>
      </c>
      <c r="H2456" s="12" t="s">
        <v>32</v>
      </c>
      <c r="I2456" s="14">
        <v>900</v>
      </c>
      <c r="J2456" s="1" t="s">
        <v>155</v>
      </c>
      <c r="K2456" s="1"/>
      <c r="L2456" s="91" t="str">
        <f t="shared" si="158"/>
        <v>15</v>
      </c>
      <c r="M2456"/>
      <c r="N2456"/>
      <c r="P2456" s="28" t="s">
        <v>4450</v>
      </c>
      <c r="Q2456"/>
      <c r="R2456"/>
      <c r="S2456"/>
      <c r="T2456"/>
      <c r="U2456"/>
      <c r="V2456"/>
      <c r="W2456"/>
      <c r="X2456"/>
      <c r="Y2456"/>
      <c r="Z2456"/>
      <c r="AA2456"/>
      <c r="AB2456"/>
      <c r="AC2456"/>
      <c r="AD2456"/>
      <c r="AE2456"/>
      <c r="AF2456"/>
      <c r="AG2456"/>
      <c r="AH2456"/>
      <c r="AI2456"/>
      <c r="AJ2456"/>
      <c r="AK2456"/>
      <c r="AL2456"/>
      <c r="AM2456"/>
      <c r="AN2456"/>
      <c r="AO2456"/>
      <c r="AP2456"/>
      <c r="AQ2456"/>
      <c r="AR2456"/>
      <c r="AS2456"/>
    </row>
    <row r="2457" spans="1:77" x14ac:dyDescent="0.2">
      <c r="A2457" s="24" t="str">
        <f t="shared" si="159"/>
        <v>15-</v>
      </c>
      <c r="B2457"/>
      <c r="C2457" s="14">
        <v>6</v>
      </c>
      <c r="D2457" s="71" t="str">
        <f>IF(C2457=1,K!$D$1,IF(C2457=2,K!$D$2,IF(C2457=3,K!$D$3,IF(C2457=4,K!$D$4,IF(C2457=5,K!$D$5,IF(C2457=6,K!$D$6,IF(C2457=7,K!$D$7,IF(C2457=8,K!$D$8))))))))</f>
        <v>Kultuurtehnikaprojektid</v>
      </c>
      <c r="E2457" s="12" t="s">
        <v>329</v>
      </c>
      <c r="F2457" s="18" t="str">
        <f>LOOKUP(E2457,K!$A$1:$B$19)</f>
        <v>Tartu vald</v>
      </c>
      <c r="G2457" s="16" t="str">
        <f t="shared" si="160"/>
        <v>MV-989</v>
      </c>
      <c r="H2457" s="12" t="s">
        <v>32</v>
      </c>
      <c r="I2457" s="14">
        <v>989</v>
      </c>
      <c r="J2457" s="1" t="s">
        <v>160</v>
      </c>
      <c r="K2457" s="1"/>
      <c r="L2457" s="91" t="str">
        <f t="shared" si="158"/>
        <v>15</v>
      </c>
      <c r="M2457"/>
      <c r="N2457"/>
      <c r="P2457" s="28" t="s">
        <v>4472</v>
      </c>
      <c r="Q2457"/>
      <c r="R2457"/>
      <c r="S2457"/>
      <c r="T2457"/>
      <c r="U2457"/>
      <c r="V2457"/>
      <c r="W2457"/>
      <c r="X2457"/>
      <c r="Y2457"/>
      <c r="Z2457"/>
      <c r="AA2457"/>
      <c r="AB2457"/>
      <c r="AC2457"/>
      <c r="AD2457"/>
      <c r="AE2457"/>
      <c r="AF2457"/>
      <c r="AG2457"/>
      <c r="AH2457"/>
      <c r="AI2457"/>
      <c r="AJ2457"/>
      <c r="AK2457"/>
      <c r="AL2457"/>
      <c r="AM2457"/>
      <c r="AN2457"/>
      <c r="AO2457"/>
      <c r="AP2457"/>
      <c r="AQ2457"/>
      <c r="AR2457"/>
      <c r="AS2457"/>
    </row>
    <row r="2458" spans="1:77" x14ac:dyDescent="0.2">
      <c r="A2458" s="24" t="str">
        <f t="shared" si="159"/>
        <v>15-</v>
      </c>
      <c r="B2458"/>
      <c r="C2458" s="14">
        <v>6</v>
      </c>
      <c r="D2458" s="71" t="str">
        <f>IF(C2458=1,K!$D$1,IF(C2458=2,K!$D$2,IF(C2458=3,K!$D$3,IF(C2458=4,K!$D$4,IF(C2458=5,K!$D$5,IF(C2458=6,K!$D$6,IF(C2458=7,K!$D$7,IF(C2458=8,K!$D$8))))))))</f>
        <v>Kultuurtehnikaprojektid</v>
      </c>
      <c r="E2458" s="12" t="s">
        <v>329</v>
      </c>
      <c r="F2458" s="18" t="str">
        <f>LOOKUP(E2458,K!$A$1:$B$19)</f>
        <v>Tartu vald</v>
      </c>
      <c r="G2458" s="16" t="str">
        <f t="shared" si="160"/>
        <v>MV-1047</v>
      </c>
      <c r="H2458" s="12" t="s">
        <v>32</v>
      </c>
      <c r="I2458" s="14">
        <v>1047</v>
      </c>
      <c r="J2458" s="1" t="s">
        <v>164</v>
      </c>
      <c r="K2458" s="1"/>
      <c r="L2458" s="91" t="str">
        <f t="shared" si="158"/>
        <v>15</v>
      </c>
      <c r="M2458"/>
      <c r="N2458"/>
      <c r="P2458" s="28" t="s">
        <v>4499</v>
      </c>
      <c r="Q2458"/>
      <c r="R2458"/>
      <c r="S2458"/>
      <c r="T2458"/>
      <c r="U2458"/>
      <c r="V2458"/>
      <c r="W2458"/>
      <c r="X2458"/>
      <c r="Y2458"/>
      <c r="Z2458"/>
      <c r="AA2458"/>
      <c r="AB2458"/>
      <c r="AC2458"/>
      <c r="AD2458"/>
      <c r="AE2458"/>
      <c r="AF2458"/>
      <c r="AG2458"/>
      <c r="AH2458"/>
      <c r="AI2458"/>
      <c r="AJ2458"/>
      <c r="AK2458"/>
      <c r="AL2458"/>
      <c r="AM2458"/>
      <c r="AN2458"/>
      <c r="AO2458"/>
      <c r="AP2458"/>
      <c r="AQ2458"/>
      <c r="AR2458"/>
      <c r="AS2458"/>
    </row>
    <row r="2459" spans="1:77" x14ac:dyDescent="0.2">
      <c r="A2459" s="24" t="str">
        <f t="shared" si="159"/>
        <v>15-</v>
      </c>
      <c r="B2459"/>
      <c r="C2459" s="14">
        <v>3</v>
      </c>
      <c r="D2459" s="71" t="str">
        <f>IF(C2459=1,K!$D$1,IF(C2459=2,K!$D$2,IF(C2459=3,K!$D$3,IF(C2459=4,K!$D$4,IF(C2459=5,K!$D$5,IF(C2459=6,K!$D$6,IF(C2459=7,K!$D$7,IF(C2459=8,K!$D$8))))))))</f>
        <v>Vihmutus</v>
      </c>
      <c r="E2459" s="12" t="s">
        <v>329</v>
      </c>
      <c r="F2459" s="18" t="str">
        <f>LOOKUP(E2459,K!$A$1:$B$19)</f>
        <v>Tartu vald</v>
      </c>
      <c r="G2459" s="16" t="str">
        <f t="shared" si="160"/>
        <v>KR-109</v>
      </c>
      <c r="H2459" s="12" t="s">
        <v>37</v>
      </c>
      <c r="I2459" s="14">
        <v>109</v>
      </c>
      <c r="J2459" s="1" t="s">
        <v>1080</v>
      </c>
      <c r="K2459" s="1"/>
      <c r="L2459" s="91" t="str">
        <f t="shared" si="158"/>
        <v>15</v>
      </c>
      <c r="M2459"/>
      <c r="N2459"/>
      <c r="P2459"/>
      <c r="Q2459"/>
      <c r="R2459"/>
      <c r="S2459"/>
      <c r="T2459"/>
      <c r="U2459"/>
      <c r="V2459"/>
      <c r="W2459"/>
      <c r="X2459"/>
      <c r="Y2459"/>
      <c r="Z2459"/>
      <c r="AA2459"/>
      <c r="AB2459"/>
      <c r="AC2459"/>
      <c r="AD2459"/>
      <c r="AE2459"/>
      <c r="AF2459"/>
      <c r="AG2459"/>
      <c r="AH2459"/>
      <c r="AI2459"/>
      <c r="AJ2459"/>
      <c r="AK2459"/>
      <c r="AL2459"/>
      <c r="AM2459"/>
      <c r="AN2459"/>
      <c r="AO2459"/>
      <c r="AP2459"/>
      <c r="AQ2459"/>
      <c r="AR2459"/>
      <c r="AS2459"/>
    </row>
    <row r="2460" spans="1:77" x14ac:dyDescent="0.2">
      <c r="A2460" s="24" t="str">
        <f t="shared" si="159"/>
        <v>15-</v>
      </c>
      <c r="B2460"/>
      <c r="C2460" s="14">
        <v>2</v>
      </c>
      <c r="D2460" s="71" t="str">
        <f>IF(C2460=1,K!$D$1,IF(C2460=2,K!$D$2,IF(C2460=3,K!$D$3,IF(C2460=4,K!$D$4,IF(C2460=5,K!$D$5,IF(C2460=6,K!$D$6,IF(C2460=7,K!$D$7,IF(C2460=8,K!$D$8))))))))</f>
        <v xml:space="preserve">Maaparanduse rek </v>
      </c>
      <c r="E2460" s="12" t="s">
        <v>329</v>
      </c>
      <c r="F2460" s="18" t="str">
        <f>LOOKUP(E2460,K!$A$1:$B$19)</f>
        <v>Tartu vald</v>
      </c>
      <c r="G2460" s="16" t="str">
        <f t="shared" si="160"/>
        <v>KR-42</v>
      </c>
      <c r="H2460" s="12" t="s">
        <v>37</v>
      </c>
      <c r="I2460" s="14">
        <v>42</v>
      </c>
      <c r="J2460" s="1" t="s">
        <v>1229</v>
      </c>
      <c r="K2460" s="1"/>
      <c r="L2460" s="91" t="str">
        <f t="shared" si="158"/>
        <v>15</v>
      </c>
      <c r="M2460"/>
      <c r="N2460"/>
      <c r="P2460">
        <v>69392</v>
      </c>
      <c r="Q2460"/>
      <c r="R2460"/>
      <c r="S2460"/>
      <c r="T2460"/>
      <c r="U2460"/>
      <c r="V2460"/>
      <c r="W2460"/>
      <c r="X2460"/>
      <c r="Y2460"/>
      <c r="Z2460"/>
      <c r="AA2460"/>
      <c r="AB2460"/>
      <c r="AC2460"/>
      <c r="AD2460"/>
      <c r="AE2460"/>
      <c r="AF2460"/>
      <c r="AG2460"/>
      <c r="AH2460"/>
      <c r="AI2460"/>
      <c r="AJ2460"/>
      <c r="AK2460"/>
      <c r="AL2460"/>
      <c r="AM2460"/>
      <c r="AN2460"/>
      <c r="AO2460"/>
      <c r="AP2460"/>
      <c r="AQ2460"/>
      <c r="AR2460"/>
      <c r="AS2460"/>
    </row>
    <row r="2461" spans="1:77" x14ac:dyDescent="0.2">
      <c r="A2461" s="24" t="str">
        <f t="shared" si="159"/>
        <v>15-</v>
      </c>
      <c r="B2461"/>
      <c r="C2461" s="14">
        <v>2</v>
      </c>
      <c r="D2461" s="71" t="str">
        <f>IF(C2461=1,K!$D$1,IF(C2461=2,K!$D$2,IF(C2461=3,K!$D$3,IF(C2461=4,K!$D$4,IF(C2461=5,K!$D$5,IF(C2461=6,K!$D$6,IF(C2461=7,K!$D$7,IF(C2461=8,K!$D$8))))))))</f>
        <v xml:space="preserve">Maaparanduse rek </v>
      </c>
      <c r="E2461" s="12" t="s">
        <v>329</v>
      </c>
      <c r="F2461" s="18" t="str">
        <f>LOOKUP(E2461,K!$A$1:$B$19)</f>
        <v>Tartu vald</v>
      </c>
      <c r="G2461" s="16" t="str">
        <f t="shared" si="160"/>
        <v>KR-9</v>
      </c>
      <c r="H2461" s="12" t="s">
        <v>37</v>
      </c>
      <c r="I2461" s="14">
        <v>9</v>
      </c>
      <c r="J2461" s="1" t="s">
        <v>1230</v>
      </c>
      <c r="K2461" s="1"/>
      <c r="L2461" s="91" t="str">
        <f t="shared" si="158"/>
        <v>15</v>
      </c>
      <c r="M2461"/>
      <c r="N2461"/>
      <c r="P2461">
        <v>77124</v>
      </c>
      <c r="Q2461"/>
      <c r="R2461"/>
      <c r="S2461"/>
      <c r="T2461"/>
      <c r="U2461"/>
      <c r="V2461"/>
      <c r="W2461"/>
      <c r="X2461"/>
      <c r="Y2461"/>
      <c r="Z2461"/>
      <c r="AA2461"/>
      <c r="AB2461"/>
      <c r="AC2461"/>
      <c r="AD2461"/>
      <c r="AE2461"/>
      <c r="AF2461"/>
      <c r="AG2461"/>
      <c r="AH2461"/>
      <c r="AI2461"/>
      <c r="AJ2461"/>
      <c r="AK2461"/>
      <c r="AL2461"/>
      <c r="AM2461"/>
      <c r="AN2461"/>
      <c r="AO2461"/>
      <c r="AP2461"/>
      <c r="AQ2461"/>
      <c r="AR2461"/>
      <c r="AS2461"/>
    </row>
    <row r="2462" spans="1:77" x14ac:dyDescent="0.2">
      <c r="A2462" s="24" t="str">
        <f t="shared" si="159"/>
        <v>15-</v>
      </c>
      <c r="B2462"/>
      <c r="C2462" s="14">
        <v>2</v>
      </c>
      <c r="D2462" s="71" t="str">
        <f>IF(C2462=1,K!$D$1,IF(C2462=2,K!$D$2,IF(C2462=3,K!$D$3,IF(C2462=4,K!$D$4,IF(C2462=5,K!$D$5,IF(C2462=6,K!$D$6,IF(C2462=7,K!$D$7,IF(C2462=8,K!$D$8))))))))</f>
        <v xml:space="preserve">Maaparanduse rek </v>
      </c>
      <c r="E2462" s="12" t="s">
        <v>329</v>
      </c>
      <c r="F2462" s="18" t="str">
        <f>LOOKUP(E2462,K!$A$1:$B$19)</f>
        <v>Tartu vald</v>
      </c>
      <c r="G2462" s="16" t="str">
        <f t="shared" si="160"/>
        <v>PP-822</v>
      </c>
      <c r="H2462" s="12" t="s">
        <v>11</v>
      </c>
      <c r="I2462" s="14">
        <v>822</v>
      </c>
      <c r="J2462" s="1" t="s">
        <v>1234</v>
      </c>
      <c r="K2462" s="1"/>
      <c r="L2462" s="91" t="str">
        <f t="shared" si="158"/>
        <v>15</v>
      </c>
      <c r="M2462"/>
      <c r="N2462"/>
      <c r="P2462">
        <v>74364</v>
      </c>
      <c r="Q2462"/>
      <c r="R2462"/>
      <c r="S2462"/>
      <c r="T2462"/>
      <c r="U2462"/>
      <c r="V2462"/>
      <c r="W2462"/>
      <c r="X2462"/>
      <c r="Y2462"/>
      <c r="Z2462"/>
      <c r="AA2462"/>
      <c r="AB2462"/>
      <c r="AC2462"/>
      <c r="AD2462"/>
      <c r="AE2462"/>
      <c r="AF2462"/>
      <c r="AG2462"/>
      <c r="AH2462"/>
      <c r="AI2462"/>
      <c r="AJ2462"/>
      <c r="AK2462"/>
      <c r="AL2462"/>
      <c r="AM2462"/>
      <c r="AN2462"/>
      <c r="AO2462"/>
      <c r="AP2462"/>
      <c r="AQ2462"/>
      <c r="AR2462"/>
      <c r="AS2462"/>
    </row>
    <row r="2463" spans="1:77" x14ac:dyDescent="0.2">
      <c r="A2463" s="69" t="str">
        <f t="shared" si="159"/>
        <v>16-2</v>
      </c>
      <c r="B2463" s="52">
        <v>2</v>
      </c>
      <c r="C2463" s="76">
        <v>1</v>
      </c>
      <c r="D2463" s="71" t="str">
        <f>IF(C2463=1,K!$D$1,IF(C2463=2,K!$D$2,IF(C2463=3,K!$D$3,IF(C2463=4,K!$D$4,IF(C2463=5,K!$D$5,IF(C2463=6,K!$D$6,IF(C2463=7,K!$D$7,IF(C2463=8,K!$D$8))))))))</f>
        <v>Maaparandus</v>
      </c>
      <c r="E2463" s="72" t="s">
        <v>330</v>
      </c>
      <c r="F2463" s="18" t="str">
        <f>LOOKUP(E2463,K!$A$1:$B$19)</f>
        <v>Tähtvere vald</v>
      </c>
      <c r="G2463" s="74" t="str">
        <f t="shared" si="160"/>
        <v>-357</v>
      </c>
      <c r="I2463" s="70">
        <v>357</v>
      </c>
      <c r="J2463" s="75" t="s">
        <v>7270</v>
      </c>
      <c r="K2463" s="75" t="s">
        <v>7269</v>
      </c>
      <c r="L2463" s="157" t="str">
        <f t="shared" ref="L2463:L2505" si="161">E2463</f>
        <v>16</v>
      </c>
      <c r="M2463" s="52">
        <v>1951</v>
      </c>
      <c r="P2463" s="52" t="s">
        <v>7268</v>
      </c>
    </row>
    <row r="2464" spans="1:77" ht="25.5" x14ac:dyDescent="0.2">
      <c r="A2464" s="69" t="str">
        <f t="shared" si="159"/>
        <v>16-5</v>
      </c>
      <c r="B2464" s="52">
        <v>5</v>
      </c>
      <c r="C2464" s="76">
        <v>1</v>
      </c>
      <c r="D2464" s="71" t="str">
        <f>IF(C2464=1,K!$D$1,IF(C2464=2,K!$D$2,IF(C2464=3,K!$D$3,IF(C2464=4,K!$D$4,IF(C2464=5,K!$D$5,IF(C2464=6,K!$D$6,IF(C2464=7,K!$D$7,IF(C2464=8,K!$D$8))))))))</f>
        <v>Maaparandus</v>
      </c>
      <c r="E2464" s="72" t="s">
        <v>330</v>
      </c>
      <c r="F2464" s="18" t="str">
        <f>LOOKUP(E2464,K!$A$1:$B$19)</f>
        <v>Tähtvere vald</v>
      </c>
      <c r="G2464" s="74" t="str">
        <f t="shared" si="160"/>
        <v>MV-308</v>
      </c>
      <c r="H2464" s="72" t="s">
        <v>32</v>
      </c>
      <c r="I2464" s="70">
        <v>308</v>
      </c>
      <c r="J2464" s="75" t="s">
        <v>7287</v>
      </c>
      <c r="K2464" s="75" t="s">
        <v>2788</v>
      </c>
      <c r="L2464" s="157" t="str">
        <f t="shared" si="161"/>
        <v>16</v>
      </c>
      <c r="M2464" s="52">
        <v>1963</v>
      </c>
      <c r="N2464" s="52">
        <v>3</v>
      </c>
      <c r="P2464" s="52" t="s">
        <v>7288</v>
      </c>
    </row>
    <row r="2465" spans="1:18" ht="25.5" x14ac:dyDescent="0.2">
      <c r="A2465" s="69" t="str">
        <f t="shared" si="159"/>
        <v>16-14</v>
      </c>
      <c r="B2465" s="52">
        <v>14</v>
      </c>
      <c r="C2465" s="14">
        <v>1</v>
      </c>
      <c r="D2465" s="71" t="str">
        <f>IF(C2465=1,K!$D$1,IF(C2465=2,K!$D$2,IF(C2465=3,K!$D$3,IF(C2465=4,K!$D$4,IF(C2465=5,K!$D$5,IF(C2465=6,K!$D$6,IF(C2465=7,K!$D$7,IF(C2465=8,K!$D$8))))))))</f>
        <v>Maaparandus</v>
      </c>
      <c r="E2465" s="12" t="s">
        <v>330</v>
      </c>
      <c r="F2465" s="18" t="str">
        <f>LOOKUP(E2465,K!$A$1:$B$19)</f>
        <v>Tähtvere vald</v>
      </c>
      <c r="G2465" s="16" t="str">
        <f t="shared" si="160"/>
        <v>PP-402</v>
      </c>
      <c r="H2465" s="12" t="s">
        <v>11</v>
      </c>
      <c r="I2465" s="14">
        <v>402</v>
      </c>
      <c r="J2465" s="1" t="s">
        <v>7334</v>
      </c>
      <c r="K2465" s="1" t="s">
        <v>7325</v>
      </c>
      <c r="L2465" s="91" t="str">
        <f t="shared" si="161"/>
        <v>16</v>
      </c>
      <c r="M2465">
        <v>1964</v>
      </c>
      <c r="N2465">
        <v>11</v>
      </c>
      <c r="P2465" t="s">
        <v>7326</v>
      </c>
      <c r="Q2465">
        <v>1</v>
      </c>
      <c r="R2465" t="s">
        <v>7333</v>
      </c>
    </row>
    <row r="2466" spans="1:18" ht="25.5" x14ac:dyDescent="0.2">
      <c r="A2466" s="69" t="str">
        <f>CONCATENATE(E2466,"-",B2466)</f>
        <v>16-14</v>
      </c>
      <c r="B2466" s="52">
        <v>14</v>
      </c>
      <c r="C2466" s="14">
        <v>1</v>
      </c>
      <c r="D2466" s="71" t="str">
        <f>IF(C2466=1,K!$D$1,IF(C2466=2,K!$D$2,IF(C2466=3,K!$D$3,IF(C2466=4,K!$D$4,IF(C2466=5,K!$D$5,IF(C2466=6,K!$D$6,IF(C2466=7,K!$D$7,IF(C2466=8,K!$D$8))))))))</f>
        <v>Maaparandus</v>
      </c>
      <c r="E2466" s="12" t="s">
        <v>330</v>
      </c>
      <c r="F2466" s="18" t="str">
        <f>LOOKUP(E2466,K!$A$1:$B$19)</f>
        <v>Tähtvere vald</v>
      </c>
      <c r="G2466" s="16" t="str">
        <f>CONCATENATE(H2466,"-",I2466)</f>
        <v>PP-402a</v>
      </c>
      <c r="H2466" s="12" t="s">
        <v>11</v>
      </c>
      <c r="I2466" s="14" t="s">
        <v>7335</v>
      </c>
      <c r="J2466" s="1" t="s">
        <v>7334</v>
      </c>
      <c r="K2466" s="1" t="s">
        <v>7325</v>
      </c>
      <c r="L2466" s="91" t="str">
        <f>E2466</f>
        <v>16</v>
      </c>
      <c r="M2466">
        <v>1965</v>
      </c>
      <c r="N2466">
        <v>14</v>
      </c>
      <c r="P2466" t="s">
        <v>7326</v>
      </c>
      <c r="Q2466"/>
      <c r="R2466"/>
    </row>
    <row r="2467" spans="1:18" ht="25.5" x14ac:dyDescent="0.2">
      <c r="A2467" s="24" t="str">
        <f t="shared" si="159"/>
        <v>16-15</v>
      </c>
      <c r="B2467" s="52">
        <v>15</v>
      </c>
      <c r="C2467" s="14">
        <v>7</v>
      </c>
      <c r="D2467" s="71" t="str">
        <f>IF(C2467=1,K!$D$1,IF(C2467=2,K!$D$2,IF(C2467=3,K!$D$3,IF(C2467=4,K!$D$4,IF(C2467=5,K!$D$5,IF(C2467=6,K!$D$6,IF(C2467=7,K!$D$7,IF(C2467=8,K!$D$8))))))))</f>
        <v>Ehitusgeoloogia aruanne</v>
      </c>
      <c r="E2467" s="12" t="s">
        <v>330</v>
      </c>
      <c r="F2467" s="18" t="str">
        <f>LOOKUP(E2467,K!$A$1:$B$19)</f>
        <v>Tähtvere vald</v>
      </c>
      <c r="G2467" s="16" t="str">
        <f t="shared" si="160"/>
        <v>PP-1180</v>
      </c>
      <c r="H2467" s="12" t="s">
        <v>11</v>
      </c>
      <c r="I2467" s="14">
        <v>1180</v>
      </c>
      <c r="J2467" s="1" t="s">
        <v>7338</v>
      </c>
      <c r="K2467" s="1" t="s">
        <v>7336</v>
      </c>
      <c r="L2467" s="91" t="str">
        <f t="shared" si="161"/>
        <v>16</v>
      </c>
      <c r="M2467">
        <v>1976</v>
      </c>
      <c r="N2467">
        <v>1</v>
      </c>
      <c r="P2467">
        <v>75066</v>
      </c>
      <c r="Q2467"/>
      <c r="R2467"/>
    </row>
    <row r="2468" spans="1:18" ht="25.5" x14ac:dyDescent="0.2">
      <c r="A2468" s="24" t="str">
        <f t="shared" si="159"/>
        <v>16-15</v>
      </c>
      <c r="B2468" s="52">
        <v>15</v>
      </c>
      <c r="C2468" s="14">
        <v>7</v>
      </c>
      <c r="D2468" s="71" t="str">
        <f>IF(C2468=1,K!$D$1,IF(C2468=2,K!$D$2,IF(C2468=3,K!$D$3,IF(C2468=4,K!$D$4,IF(C2468=5,K!$D$5,IF(C2468=6,K!$D$6,IF(C2468=7,K!$D$7,IF(C2468=8,K!$D$8))))))))</f>
        <v>Ehitusgeoloogia aruanne</v>
      </c>
      <c r="E2468" s="12" t="s">
        <v>330</v>
      </c>
      <c r="F2468" s="18" t="str">
        <f>LOOKUP(E2468,K!$A$1:$B$19)</f>
        <v>Tähtvere vald</v>
      </c>
      <c r="G2468" s="16" t="str">
        <f t="shared" si="160"/>
        <v>G-238</v>
      </c>
      <c r="H2468" s="12" t="s">
        <v>1682</v>
      </c>
      <c r="I2468" s="14">
        <v>238</v>
      </c>
      <c r="J2468" s="1" t="s">
        <v>7339</v>
      </c>
      <c r="K2468" s="1" t="s">
        <v>7336</v>
      </c>
      <c r="L2468" s="91" t="str">
        <f t="shared" si="161"/>
        <v>16</v>
      </c>
      <c r="M2468">
        <v>1976</v>
      </c>
      <c r="N2468">
        <v>7</v>
      </c>
      <c r="P2468">
        <v>75066</v>
      </c>
      <c r="Q2468"/>
      <c r="R2468"/>
    </row>
    <row r="2469" spans="1:18" ht="25.5" x14ac:dyDescent="0.2">
      <c r="A2469" s="24" t="str">
        <f t="shared" si="159"/>
        <v>16-15</v>
      </c>
      <c r="B2469" s="52">
        <v>15</v>
      </c>
      <c r="C2469" s="14">
        <v>1</v>
      </c>
      <c r="D2469" s="71" t="str">
        <f>IF(C2469=1,K!$D$1,IF(C2469=2,K!$D$2,IF(C2469=3,K!$D$3,IF(C2469=4,K!$D$4,IF(C2469=5,K!$D$5,IF(C2469=6,K!$D$6,IF(C2469=7,K!$D$7,IF(C2469=8,K!$D$8))))))))</f>
        <v>Maaparandus</v>
      </c>
      <c r="E2469" s="175" t="s">
        <v>330</v>
      </c>
      <c r="F2469" s="18" t="str">
        <f>LOOKUP(E2469,K!$A$1:$B$19)</f>
        <v>Tähtvere vald</v>
      </c>
      <c r="G2469" s="16" t="str">
        <f t="shared" si="160"/>
        <v>PP-1180</v>
      </c>
      <c r="H2469" s="175" t="s">
        <v>11</v>
      </c>
      <c r="I2469" s="14">
        <v>1180</v>
      </c>
      <c r="J2469" s="160" t="s">
        <v>7343</v>
      </c>
      <c r="K2469" s="160" t="s">
        <v>7336</v>
      </c>
      <c r="L2469" s="91" t="str">
        <f t="shared" si="161"/>
        <v>16</v>
      </c>
      <c r="M2469">
        <v>1976</v>
      </c>
      <c r="N2469">
        <v>32</v>
      </c>
      <c r="P2469">
        <v>75066</v>
      </c>
      <c r="Q2469">
        <v>1</v>
      </c>
      <c r="R2469" s="148" t="s">
        <v>7301</v>
      </c>
    </row>
    <row r="2470" spans="1:18" x14ac:dyDescent="0.2">
      <c r="A2470" s="24" t="str">
        <f t="shared" si="159"/>
        <v>16-16</v>
      </c>
      <c r="B2470" s="52">
        <v>16</v>
      </c>
      <c r="C2470" s="14">
        <v>2</v>
      </c>
      <c r="D2470" s="71" t="str">
        <f>IF(C2470=1,K!$D$1,IF(C2470=2,K!$D$2,IF(C2470=3,K!$D$3,IF(C2470=4,K!$D$4,IF(C2470=5,K!$D$5,IF(C2470=6,K!$D$6,IF(C2470=7,K!$D$7,IF(C2470=8,K!$D$8))))))))</f>
        <v xml:space="preserve">Maaparanduse rek </v>
      </c>
      <c r="E2470" s="175" t="s">
        <v>330</v>
      </c>
      <c r="F2470" s="18" t="str">
        <f>LOOKUP(E2470,K!$A$1:$B$19)</f>
        <v>Tähtvere vald</v>
      </c>
      <c r="G2470" s="16" t="str">
        <f t="shared" si="160"/>
        <v>KR-53</v>
      </c>
      <c r="H2470" s="175" t="s">
        <v>37</v>
      </c>
      <c r="I2470" s="14">
        <v>53</v>
      </c>
      <c r="J2470" s="160" t="s">
        <v>7344</v>
      </c>
      <c r="K2470" s="160" t="s">
        <v>7345</v>
      </c>
      <c r="L2470" s="91" t="str">
        <f t="shared" si="161"/>
        <v>16</v>
      </c>
      <c r="M2470">
        <v>1968</v>
      </c>
      <c r="N2470">
        <v>1</v>
      </c>
      <c r="P2470"/>
      <c r="Q2470"/>
      <c r="R2470"/>
    </row>
    <row r="2471" spans="1:18" ht="38.25" x14ac:dyDescent="0.2">
      <c r="A2471" s="24" t="str">
        <f t="shared" si="159"/>
        <v>16-22</v>
      </c>
      <c r="B2471" s="52">
        <v>22</v>
      </c>
      <c r="C2471" s="14">
        <v>1</v>
      </c>
      <c r="D2471" s="71" t="str">
        <f>IF(C2471=1,K!$D$1,IF(C2471=2,K!$D$2,IF(C2471=3,K!$D$3,IF(C2471=4,K!$D$4,IF(C2471=5,K!$D$5,IF(C2471=6,K!$D$6,IF(C2471=7,K!$D$7,IF(C2471=8,K!$D$8))))))))</f>
        <v>Maaparandus</v>
      </c>
      <c r="E2471" s="12" t="s">
        <v>330</v>
      </c>
      <c r="F2471" s="18" t="str">
        <f>LOOKUP(E2471,K!$A$1:$B$19)</f>
        <v>Tähtvere vald</v>
      </c>
      <c r="G2471" s="16" t="str">
        <f t="shared" si="160"/>
        <v>PP-268a</v>
      </c>
      <c r="H2471" s="12" t="s">
        <v>11</v>
      </c>
      <c r="I2471" s="14" t="s">
        <v>7405</v>
      </c>
      <c r="J2471" s="1" t="s">
        <v>7404</v>
      </c>
      <c r="K2471" s="1" t="s">
        <v>7397</v>
      </c>
      <c r="L2471" s="91" t="str">
        <f t="shared" si="161"/>
        <v>16</v>
      </c>
      <c r="M2471">
        <v>1961</v>
      </c>
      <c r="N2471"/>
      <c r="P2471" t="s">
        <v>7398</v>
      </c>
      <c r="Q2471"/>
      <c r="R2471"/>
    </row>
    <row r="2472" spans="1:18" ht="25.5" x14ac:dyDescent="0.2">
      <c r="A2472" s="24" t="str">
        <f t="shared" si="159"/>
        <v>16-25</v>
      </c>
      <c r="B2472" s="52">
        <v>25</v>
      </c>
      <c r="C2472" s="14">
        <v>1</v>
      </c>
      <c r="D2472" s="71" t="str">
        <f>IF(C2472=1,K!$D$1,IF(C2472=2,K!$D$2,IF(C2472=3,K!$D$3,IF(C2472=4,K!$D$4,IF(C2472=5,K!$D$5,IF(C2472=6,K!$D$6,IF(C2472=7,K!$D$7,IF(C2472=8,K!$D$8))))))))</f>
        <v>Maaparandus</v>
      </c>
      <c r="E2472" s="12" t="s">
        <v>330</v>
      </c>
      <c r="F2472" s="18" t="str">
        <f>LOOKUP(E2472,K!$A$1:$B$19)</f>
        <v>Tähtvere vald</v>
      </c>
      <c r="G2472" s="16" t="str">
        <f t="shared" si="160"/>
        <v>PP-995</v>
      </c>
      <c r="H2472" s="12" t="s">
        <v>11</v>
      </c>
      <c r="I2472" s="14">
        <v>995</v>
      </c>
      <c r="J2472" s="1" t="s">
        <v>7425</v>
      </c>
      <c r="K2472" s="1" t="s">
        <v>7420</v>
      </c>
      <c r="L2472" s="91" t="str">
        <f t="shared" si="161"/>
        <v>16</v>
      </c>
      <c r="M2472">
        <v>1976</v>
      </c>
      <c r="N2472">
        <v>9</v>
      </c>
      <c r="P2472" t="s">
        <v>7426</v>
      </c>
      <c r="Q2472">
        <v>1</v>
      </c>
      <c r="R2472" t="s">
        <v>7427</v>
      </c>
    </row>
    <row r="2473" spans="1:18" ht="25.5" x14ac:dyDescent="0.2">
      <c r="A2473" s="24" t="str">
        <f t="shared" si="159"/>
        <v>16-26</v>
      </c>
      <c r="B2473" s="52">
        <v>26</v>
      </c>
      <c r="C2473" s="14">
        <v>7</v>
      </c>
      <c r="D2473" s="71" t="str">
        <f>IF(C2473=1,K!$D$1,IF(C2473=2,K!$D$2,IF(C2473=3,K!$D$3,IF(C2473=4,K!$D$4,IF(C2473=5,K!$D$5,IF(C2473=6,K!$D$6,IF(C2473=7,K!$D$7,IF(C2473=8,K!$D$8))))))))</f>
        <v>Ehitusgeoloogia aruanne</v>
      </c>
      <c r="E2473" s="12" t="s">
        <v>330</v>
      </c>
      <c r="F2473" s="18" t="str">
        <f>LOOKUP(E2473,K!$A$1:$B$19)</f>
        <v>Tähtvere vald</v>
      </c>
      <c r="G2473" s="16" t="str">
        <f t="shared" si="160"/>
        <v>PP-995</v>
      </c>
      <c r="H2473" s="12" t="s">
        <v>11</v>
      </c>
      <c r="I2473" s="14">
        <v>995</v>
      </c>
      <c r="J2473" s="1" t="s">
        <v>7432</v>
      </c>
      <c r="K2473" s="1" t="s">
        <v>7431</v>
      </c>
      <c r="L2473" s="91" t="str">
        <f t="shared" si="161"/>
        <v>16</v>
      </c>
      <c r="M2473">
        <v>1976</v>
      </c>
      <c r="N2473">
        <v>2</v>
      </c>
      <c r="P2473" t="s">
        <v>7426</v>
      </c>
      <c r="Q2473"/>
      <c r="R2473"/>
    </row>
    <row r="2474" spans="1:18" ht="25.5" x14ac:dyDescent="0.2">
      <c r="A2474" s="24" t="str">
        <f t="shared" si="159"/>
        <v>16-26</v>
      </c>
      <c r="B2474" s="52">
        <v>26</v>
      </c>
      <c r="C2474" s="14">
        <v>1</v>
      </c>
      <c r="D2474" s="71" t="str">
        <f>IF(C2474=1,K!$D$1,IF(C2474=2,K!$D$2,IF(C2474=3,K!$D$3,IF(C2474=4,K!$D$4,IF(C2474=5,K!$D$5,IF(C2474=6,K!$D$6,IF(C2474=7,K!$D$7,IF(C2474=8,K!$D$8))))))))</f>
        <v>Maaparandus</v>
      </c>
      <c r="E2474" s="12" t="s">
        <v>330</v>
      </c>
      <c r="F2474" s="18" t="str">
        <f>LOOKUP(E2474,K!$A$1:$B$19)</f>
        <v>Tähtvere vald</v>
      </c>
      <c r="G2474" s="16" t="str">
        <f t="shared" si="160"/>
        <v>-7006</v>
      </c>
      <c r="H2474" s="12"/>
      <c r="I2474" s="14">
        <v>7006</v>
      </c>
      <c r="J2474" s="1" t="s">
        <v>7433</v>
      </c>
      <c r="K2474" s="1" t="s">
        <v>7431</v>
      </c>
      <c r="L2474" s="91" t="str">
        <f t="shared" si="161"/>
        <v>16</v>
      </c>
      <c r="M2474">
        <v>1973</v>
      </c>
      <c r="N2474">
        <v>7</v>
      </c>
      <c r="P2474">
        <v>72011</v>
      </c>
      <c r="Q2474">
        <v>1</v>
      </c>
      <c r="R2474" t="s">
        <v>7434</v>
      </c>
    </row>
    <row r="2475" spans="1:18" ht="25.5" x14ac:dyDescent="0.2">
      <c r="A2475" s="24" t="str">
        <f t="shared" si="159"/>
        <v>16-26</v>
      </c>
      <c r="B2475" s="52">
        <v>26</v>
      </c>
      <c r="C2475" s="14">
        <v>7</v>
      </c>
      <c r="D2475" s="71" t="str">
        <f>IF(C2475=1,K!$D$1,IF(C2475=2,K!$D$2,IF(C2475=3,K!$D$3,IF(C2475=4,K!$D$4,IF(C2475=5,K!$D$5,IF(C2475=6,K!$D$6,IF(C2475=7,K!$D$7,IF(C2475=8,K!$D$8))))))))</f>
        <v>Ehitusgeoloogia aruanne</v>
      </c>
      <c r="E2475" s="12" t="s">
        <v>330</v>
      </c>
      <c r="F2475" s="18" t="str">
        <f>LOOKUP(E2475,K!$A$1:$B$19)</f>
        <v>Tähtvere vald</v>
      </c>
      <c r="G2475" s="16" t="str">
        <f t="shared" si="160"/>
        <v>PP-995</v>
      </c>
      <c r="H2475" s="12" t="s">
        <v>11</v>
      </c>
      <c r="I2475" s="14">
        <v>995</v>
      </c>
      <c r="J2475" s="1" t="s">
        <v>7435</v>
      </c>
      <c r="K2475" s="1" t="s">
        <v>7431</v>
      </c>
      <c r="L2475" s="91" t="str">
        <f t="shared" si="161"/>
        <v>16</v>
      </c>
      <c r="M2475">
        <v>1976</v>
      </c>
      <c r="N2475">
        <v>3</v>
      </c>
      <c r="P2475" t="s">
        <v>7426</v>
      </c>
      <c r="Q2475"/>
      <c r="R2475"/>
    </row>
    <row r="2476" spans="1:18" ht="25.5" x14ac:dyDescent="0.2">
      <c r="A2476" s="24" t="str">
        <f t="shared" si="159"/>
        <v>16-28</v>
      </c>
      <c r="B2476" s="52">
        <v>28</v>
      </c>
      <c r="C2476" s="14">
        <v>1</v>
      </c>
      <c r="D2476" s="71" t="str">
        <f>IF(C2476=1,K!$D$1,IF(C2476=2,K!$D$2,IF(C2476=3,K!$D$3,IF(C2476=4,K!$D$4,IF(C2476=5,K!$D$5,IF(C2476=6,K!$D$6,IF(C2476=7,K!$D$7,IF(C2476=8,K!$D$8))))))))</f>
        <v>Maaparandus</v>
      </c>
      <c r="E2476" s="12" t="s">
        <v>330</v>
      </c>
      <c r="F2476" s="18" t="str">
        <f>LOOKUP(E2476,K!$A$1:$B$19)</f>
        <v>Tähtvere vald</v>
      </c>
      <c r="G2476" s="16" t="str">
        <f t="shared" si="160"/>
        <v>PP-1007a</v>
      </c>
      <c r="H2476" s="12" t="s">
        <v>11</v>
      </c>
      <c r="I2476" s="14" t="s">
        <v>7447</v>
      </c>
      <c r="J2476" s="1" t="s">
        <v>7448</v>
      </c>
      <c r="K2476" s="1" t="s">
        <v>7445</v>
      </c>
      <c r="L2476" s="91" t="str">
        <f t="shared" si="161"/>
        <v>16</v>
      </c>
      <c r="M2476">
        <v>1975</v>
      </c>
      <c r="N2476">
        <v>2</v>
      </c>
      <c r="P2476" t="s">
        <v>7446</v>
      </c>
      <c r="Q2476"/>
      <c r="R2476"/>
    </row>
    <row r="2477" spans="1:18" ht="25.5" x14ac:dyDescent="0.2">
      <c r="A2477" s="24" t="str">
        <f t="shared" si="159"/>
        <v>16-30</v>
      </c>
      <c r="B2477" s="52">
        <v>30</v>
      </c>
      <c r="C2477" s="14">
        <v>1</v>
      </c>
      <c r="D2477" s="71" t="str">
        <f>IF(C2477=1,K!$D$1,IF(C2477=2,K!$D$2,IF(C2477=3,K!$D$3,IF(C2477=4,K!$D$4,IF(C2477=5,K!$D$5,IF(C2477=6,K!$D$6,IF(C2477=7,K!$D$7,IF(C2477=8,K!$D$8))))))))</f>
        <v>Maaparandus</v>
      </c>
      <c r="E2477" s="12" t="s">
        <v>330</v>
      </c>
      <c r="F2477" s="18" t="str">
        <f>LOOKUP(E2477,K!$A$1:$B$19)</f>
        <v>Tähtvere vald</v>
      </c>
      <c r="G2477" s="16" t="str">
        <f t="shared" si="160"/>
        <v>MV-840</v>
      </c>
      <c r="H2477" s="12" t="s">
        <v>32</v>
      </c>
      <c r="I2477" s="14">
        <v>840</v>
      </c>
      <c r="J2477" s="1" t="s">
        <v>7452</v>
      </c>
      <c r="K2477" s="1" t="s">
        <v>6582</v>
      </c>
      <c r="L2477" s="91" t="str">
        <f t="shared" si="161"/>
        <v>16</v>
      </c>
      <c r="M2477">
        <v>1971</v>
      </c>
      <c r="N2477">
        <v>3</v>
      </c>
      <c r="P2477"/>
      <c r="Q2477">
        <v>1</v>
      </c>
      <c r="R2477" t="s">
        <v>979</v>
      </c>
    </row>
    <row r="2478" spans="1:18" ht="25.5" x14ac:dyDescent="0.2">
      <c r="A2478" s="24" t="str">
        <f t="shared" si="159"/>
        <v>16-32</v>
      </c>
      <c r="B2478" s="52">
        <v>32</v>
      </c>
      <c r="C2478" s="14">
        <v>1</v>
      </c>
      <c r="D2478" s="71" t="str">
        <f>IF(C2478=1,K!$D$1,IF(C2478=2,K!$D$2,IF(C2478=3,K!$D$3,IF(C2478=4,K!$D$4,IF(C2478=5,K!$D$5,IF(C2478=6,K!$D$6,IF(C2478=7,K!$D$7,IF(C2478=8,K!$D$8))))))))</f>
        <v>Maaparandus</v>
      </c>
      <c r="E2478" s="12" t="s">
        <v>330</v>
      </c>
      <c r="F2478" s="18" t="str">
        <f>LOOKUP(E2478,K!$A$1:$B$19)</f>
        <v>Tähtvere vald</v>
      </c>
      <c r="G2478" s="16" t="str">
        <f t="shared" si="160"/>
        <v>PK-563</v>
      </c>
      <c r="H2478" s="12" t="s">
        <v>34</v>
      </c>
      <c r="I2478" s="14">
        <v>563</v>
      </c>
      <c r="J2478" s="1" t="s">
        <v>7463</v>
      </c>
      <c r="K2478" s="1" t="s">
        <v>7456</v>
      </c>
      <c r="L2478" s="91" t="str">
        <f t="shared" si="161"/>
        <v>16</v>
      </c>
      <c r="M2478">
        <v>1988</v>
      </c>
      <c r="N2478">
        <v>2</v>
      </c>
      <c r="P2478"/>
      <c r="Q2478">
        <v>1</v>
      </c>
      <c r="R2478" t="s">
        <v>7464</v>
      </c>
    </row>
    <row r="2479" spans="1:18" ht="25.5" x14ac:dyDescent="0.2">
      <c r="A2479" s="24" t="str">
        <f t="shared" si="159"/>
        <v>16-33</v>
      </c>
      <c r="B2479" s="52">
        <v>33</v>
      </c>
      <c r="C2479" s="14">
        <v>1</v>
      </c>
      <c r="D2479" s="71" t="str">
        <f>IF(C2479=1,K!$D$1,IF(C2479=2,K!$D$2,IF(C2479=3,K!$D$3,IF(C2479=4,K!$D$4,IF(C2479=5,K!$D$5,IF(C2479=6,K!$D$6,IF(C2479=7,K!$D$7,IF(C2479=8,K!$D$8))))))))</f>
        <v>Maaparandus</v>
      </c>
      <c r="E2479" s="12" t="s">
        <v>330</v>
      </c>
      <c r="F2479" s="18" t="str">
        <f>LOOKUP(E2479,K!$A$1:$B$19)</f>
        <v>Tähtvere vald</v>
      </c>
      <c r="G2479" s="16" t="str">
        <f t="shared" si="160"/>
        <v>PP-492</v>
      </c>
      <c r="H2479" s="12" t="s">
        <v>11</v>
      </c>
      <c r="I2479" s="14">
        <v>492</v>
      </c>
      <c r="J2479" s="1" t="s">
        <v>7477</v>
      </c>
      <c r="K2479" s="1" t="s">
        <v>7474</v>
      </c>
      <c r="L2479" s="91" t="str">
        <f t="shared" si="161"/>
        <v>16</v>
      </c>
      <c r="M2479">
        <v>1965</v>
      </c>
      <c r="N2479">
        <v>7</v>
      </c>
      <c r="P2479" t="s">
        <v>7471</v>
      </c>
      <c r="Q2479"/>
      <c r="R2479"/>
    </row>
    <row r="2480" spans="1:18" x14ac:dyDescent="0.2">
      <c r="A2480" s="24" t="str">
        <f t="shared" si="159"/>
        <v>-</v>
      </c>
      <c r="C2480" s="14"/>
      <c r="D2480" s="71" t="b">
        <f>IF(C2480=1,K!$D$1,IF(C2480=2,K!$D$2,IF(C2480=3,K!$D$3,IF(C2480=4,K!$D$4,IF(C2480=5,K!$D$5,IF(C2480=6,K!$D$6,IF(C2480=7,K!$D$7,IF(C2480=8,K!$D$8))))))))</f>
        <v>0</v>
      </c>
      <c r="E2480" s="12"/>
      <c r="F2480" s="18" t="e">
        <f>LOOKUP(E2480,K!$A$1:$B$19)</f>
        <v>#N/A</v>
      </c>
      <c r="G2480" s="16" t="str">
        <f t="shared" si="160"/>
        <v>-</v>
      </c>
      <c r="H2480" s="12"/>
      <c r="I2480" s="14"/>
      <c r="J2480" s="1"/>
      <c r="K2480" s="1"/>
      <c r="L2480" s="91">
        <f t="shared" si="161"/>
        <v>0</v>
      </c>
      <c r="M2480"/>
      <c r="N2480"/>
      <c r="P2480"/>
      <c r="Q2480"/>
      <c r="R2480"/>
    </row>
    <row r="2481" spans="1:18" x14ac:dyDescent="0.2">
      <c r="A2481" s="24" t="str">
        <f t="shared" si="159"/>
        <v>-</v>
      </c>
      <c r="C2481" s="14"/>
      <c r="D2481" s="71" t="b">
        <f>IF(C2481=1,K!$D$1,IF(C2481=2,K!$D$2,IF(C2481=3,K!$D$3,IF(C2481=4,K!$D$4,IF(C2481=5,K!$D$5,IF(C2481=6,K!$D$6,IF(C2481=7,K!$D$7,IF(C2481=8,K!$D$8))))))))</f>
        <v>0</v>
      </c>
      <c r="E2481" s="12"/>
      <c r="F2481" s="18" t="e">
        <f>LOOKUP(E2481,K!$A$1:$B$19)</f>
        <v>#N/A</v>
      </c>
      <c r="G2481" s="16" t="str">
        <f t="shared" si="160"/>
        <v>-</v>
      </c>
      <c r="H2481" s="12"/>
      <c r="I2481" s="14"/>
      <c r="J2481" s="1"/>
      <c r="K2481" s="1"/>
      <c r="L2481" s="91">
        <f t="shared" si="161"/>
        <v>0</v>
      </c>
      <c r="M2481"/>
      <c r="N2481"/>
      <c r="P2481"/>
      <c r="Q2481"/>
      <c r="R2481"/>
    </row>
    <row r="2482" spans="1:18" x14ac:dyDescent="0.2">
      <c r="A2482" s="24" t="str">
        <f t="shared" si="159"/>
        <v>-</v>
      </c>
      <c r="C2482" s="14"/>
      <c r="D2482" s="71" t="b">
        <f>IF(C2482=1,K!$D$1,IF(C2482=2,K!$D$2,IF(C2482=3,K!$D$3,IF(C2482=4,K!$D$4,IF(C2482=5,K!$D$5,IF(C2482=6,K!$D$6,IF(C2482=7,K!$D$7,IF(C2482=8,K!$D$8))))))))</f>
        <v>0</v>
      </c>
      <c r="E2482" s="12"/>
      <c r="F2482" s="18" t="e">
        <f>LOOKUP(E2482,K!$A$1:$B$19)</f>
        <v>#N/A</v>
      </c>
      <c r="G2482" s="16" t="str">
        <f t="shared" si="160"/>
        <v>-</v>
      </c>
      <c r="H2482" s="12"/>
      <c r="I2482" s="14"/>
      <c r="J2482" s="1"/>
      <c r="K2482" s="1"/>
      <c r="L2482" s="91">
        <f t="shared" si="161"/>
        <v>0</v>
      </c>
      <c r="M2482"/>
      <c r="N2482"/>
      <c r="P2482"/>
      <c r="Q2482"/>
      <c r="R2482"/>
    </row>
    <row r="2483" spans="1:18" x14ac:dyDescent="0.2">
      <c r="A2483" s="24" t="str">
        <f t="shared" si="159"/>
        <v>-</v>
      </c>
      <c r="C2483" s="14"/>
      <c r="D2483" s="71" t="b">
        <f>IF(C2483=1,K!$D$1,IF(C2483=2,K!$D$2,IF(C2483=3,K!$D$3,IF(C2483=4,K!$D$4,IF(C2483=5,K!$D$5,IF(C2483=6,K!$D$6,IF(C2483=7,K!$D$7,IF(C2483=8,K!$D$8))))))))</f>
        <v>0</v>
      </c>
      <c r="E2483" s="12"/>
      <c r="F2483" s="18" t="e">
        <f>LOOKUP(E2483,K!$A$1:$B$19)</f>
        <v>#N/A</v>
      </c>
      <c r="G2483" s="16" t="str">
        <f t="shared" si="160"/>
        <v>-</v>
      </c>
      <c r="H2483" s="12"/>
      <c r="I2483" s="14"/>
      <c r="J2483" s="1"/>
      <c r="K2483" s="1"/>
      <c r="L2483" s="91">
        <f t="shared" si="161"/>
        <v>0</v>
      </c>
      <c r="M2483"/>
      <c r="N2483"/>
      <c r="P2483"/>
      <c r="Q2483"/>
      <c r="R2483"/>
    </row>
    <row r="2484" spans="1:18" x14ac:dyDescent="0.2">
      <c r="A2484" s="24" t="str">
        <f t="shared" si="159"/>
        <v>-</v>
      </c>
      <c r="C2484" s="14"/>
      <c r="D2484" s="71" t="b">
        <f>IF(C2484=1,K!$D$1,IF(C2484=2,K!$D$2,IF(C2484=3,K!$D$3,IF(C2484=4,K!$D$4,IF(C2484=5,K!$D$5,IF(C2484=6,K!$D$6,IF(C2484=7,K!$D$7,IF(C2484=8,K!$D$8))))))))</f>
        <v>0</v>
      </c>
      <c r="E2484" s="12"/>
      <c r="F2484" s="18" t="e">
        <f>LOOKUP(E2484,K!$A$1:$B$19)</f>
        <v>#N/A</v>
      </c>
      <c r="G2484" s="16" t="str">
        <f t="shared" si="160"/>
        <v>-</v>
      </c>
      <c r="H2484" s="12"/>
      <c r="I2484" s="14"/>
      <c r="J2484" s="1"/>
      <c r="K2484" s="1"/>
      <c r="L2484" s="91">
        <f t="shared" si="161"/>
        <v>0</v>
      </c>
      <c r="M2484"/>
      <c r="N2484"/>
      <c r="P2484"/>
      <c r="Q2484"/>
      <c r="R2484"/>
    </row>
    <row r="2485" spans="1:18" x14ac:dyDescent="0.2">
      <c r="A2485" s="24" t="str">
        <f t="shared" si="159"/>
        <v>-</v>
      </c>
      <c r="C2485" s="14"/>
      <c r="D2485" s="71" t="b">
        <f>IF(C2485=1,K!$D$1,IF(C2485=2,K!$D$2,IF(C2485=3,K!$D$3,IF(C2485=4,K!$D$4,IF(C2485=5,K!$D$5,IF(C2485=6,K!$D$6,IF(C2485=7,K!$D$7,IF(C2485=8,K!$D$8))))))))</f>
        <v>0</v>
      </c>
      <c r="E2485" s="12"/>
      <c r="F2485" s="18" t="e">
        <f>LOOKUP(E2485,K!$A$1:$B$19)</f>
        <v>#N/A</v>
      </c>
      <c r="G2485" s="16" t="str">
        <f t="shared" si="160"/>
        <v>-</v>
      </c>
      <c r="H2485" s="12"/>
      <c r="I2485" s="14"/>
      <c r="J2485" s="1"/>
      <c r="K2485" s="1"/>
      <c r="L2485" s="91">
        <f t="shared" si="161"/>
        <v>0</v>
      </c>
      <c r="M2485"/>
      <c r="N2485"/>
      <c r="P2485"/>
      <c r="Q2485"/>
      <c r="R2485"/>
    </row>
    <row r="2486" spans="1:18" x14ac:dyDescent="0.2">
      <c r="A2486" s="24" t="str">
        <f t="shared" si="159"/>
        <v>-</v>
      </c>
      <c r="C2486" s="14"/>
      <c r="D2486" s="71" t="b">
        <f>IF(C2486=1,K!$D$1,IF(C2486=2,K!$D$2,IF(C2486=3,K!$D$3,IF(C2486=4,K!$D$4,IF(C2486=5,K!$D$5,IF(C2486=6,K!$D$6,IF(C2486=7,K!$D$7,IF(C2486=8,K!$D$8))))))))</f>
        <v>0</v>
      </c>
      <c r="E2486" s="12"/>
      <c r="F2486" s="18" t="e">
        <f>LOOKUP(E2486,K!$A$1:$B$19)</f>
        <v>#N/A</v>
      </c>
      <c r="G2486" s="16" t="str">
        <f t="shared" si="160"/>
        <v>-</v>
      </c>
      <c r="H2486" s="12"/>
      <c r="I2486" s="14"/>
      <c r="J2486" s="1"/>
      <c r="K2486" s="1"/>
      <c r="L2486" s="91">
        <f t="shared" si="161"/>
        <v>0</v>
      </c>
      <c r="M2486"/>
      <c r="N2486"/>
      <c r="P2486"/>
      <c r="Q2486"/>
      <c r="R2486"/>
    </row>
    <row r="2487" spans="1:18" x14ac:dyDescent="0.2">
      <c r="A2487" s="24" t="str">
        <f t="shared" si="159"/>
        <v>-</v>
      </c>
      <c r="C2487" s="14"/>
      <c r="D2487" s="71" t="b">
        <f>IF(C2487=1,K!$D$1,IF(C2487=2,K!$D$2,IF(C2487=3,K!$D$3,IF(C2487=4,K!$D$4,IF(C2487=5,K!$D$5,IF(C2487=6,K!$D$6,IF(C2487=7,K!$D$7,IF(C2487=8,K!$D$8))))))))</f>
        <v>0</v>
      </c>
      <c r="E2487" s="12"/>
      <c r="F2487" s="18" t="e">
        <f>LOOKUP(E2487,K!$A$1:$B$19)</f>
        <v>#N/A</v>
      </c>
      <c r="G2487" s="16" t="str">
        <f t="shared" si="160"/>
        <v>-</v>
      </c>
      <c r="H2487" s="12"/>
      <c r="I2487" s="14"/>
      <c r="J2487" s="1"/>
      <c r="K2487" s="1"/>
      <c r="L2487" s="91">
        <f t="shared" si="161"/>
        <v>0</v>
      </c>
      <c r="M2487"/>
      <c r="N2487"/>
      <c r="P2487"/>
      <c r="Q2487"/>
      <c r="R2487"/>
    </row>
    <row r="2488" spans="1:18" x14ac:dyDescent="0.2">
      <c r="A2488" s="24" t="str">
        <f t="shared" si="159"/>
        <v>-</v>
      </c>
      <c r="C2488" s="14"/>
      <c r="D2488" s="71" t="b">
        <f>IF(C2488=1,K!$D$1,IF(C2488=2,K!$D$2,IF(C2488=3,K!$D$3,IF(C2488=4,K!$D$4,IF(C2488=5,K!$D$5,IF(C2488=6,K!$D$6,IF(C2488=7,K!$D$7,IF(C2488=8,K!$D$8))))))))</f>
        <v>0</v>
      </c>
      <c r="E2488" s="12"/>
      <c r="F2488" s="18" t="e">
        <f>LOOKUP(E2488,K!$A$1:$B$19)</f>
        <v>#N/A</v>
      </c>
      <c r="G2488" s="16" t="str">
        <f t="shared" si="160"/>
        <v>-</v>
      </c>
      <c r="H2488" s="12"/>
      <c r="I2488" s="14"/>
      <c r="J2488" s="1"/>
      <c r="K2488" s="1"/>
      <c r="L2488" s="91">
        <f t="shared" si="161"/>
        <v>0</v>
      </c>
      <c r="M2488"/>
      <c r="N2488"/>
      <c r="P2488"/>
      <c r="Q2488"/>
      <c r="R2488"/>
    </row>
    <row r="2489" spans="1:18" x14ac:dyDescent="0.2">
      <c r="A2489" s="24" t="str">
        <f t="shared" si="159"/>
        <v>-</v>
      </c>
      <c r="C2489" s="14"/>
      <c r="D2489" s="71" t="b">
        <f>IF(C2489=1,K!$D$1,IF(C2489=2,K!$D$2,IF(C2489=3,K!$D$3,IF(C2489=4,K!$D$4,IF(C2489=5,K!$D$5,IF(C2489=6,K!$D$6,IF(C2489=7,K!$D$7,IF(C2489=8,K!$D$8))))))))</f>
        <v>0</v>
      </c>
      <c r="E2489" s="12"/>
      <c r="F2489" s="18" t="e">
        <f>LOOKUP(E2489,K!$A$1:$B$19)</f>
        <v>#N/A</v>
      </c>
      <c r="G2489" s="16" t="str">
        <f t="shared" si="160"/>
        <v>-</v>
      </c>
      <c r="H2489" s="12"/>
      <c r="I2489" s="14"/>
      <c r="J2489" s="1"/>
      <c r="K2489" s="1"/>
      <c r="L2489" s="91">
        <f t="shared" si="161"/>
        <v>0</v>
      </c>
      <c r="M2489"/>
      <c r="N2489"/>
      <c r="P2489"/>
      <c r="Q2489"/>
      <c r="R2489"/>
    </row>
    <row r="2490" spans="1:18" x14ac:dyDescent="0.2">
      <c r="A2490" s="24" t="str">
        <f t="shared" si="159"/>
        <v>-</v>
      </c>
      <c r="C2490" s="14"/>
      <c r="D2490" s="71" t="b">
        <f>IF(C2490=1,K!$D$1,IF(C2490=2,K!$D$2,IF(C2490=3,K!$D$3,IF(C2490=4,K!$D$4,IF(C2490=5,K!$D$5,IF(C2490=6,K!$D$6,IF(C2490=7,K!$D$7,IF(C2490=8,K!$D$8))))))))</f>
        <v>0</v>
      </c>
      <c r="E2490" s="12"/>
      <c r="F2490" s="18" t="e">
        <f>LOOKUP(E2490,K!$A$1:$B$19)</f>
        <v>#N/A</v>
      </c>
      <c r="G2490" s="16" t="str">
        <f t="shared" si="160"/>
        <v>-</v>
      </c>
      <c r="H2490" s="12"/>
      <c r="I2490" s="14"/>
      <c r="J2490" s="1"/>
      <c r="K2490" s="1"/>
      <c r="L2490" s="91">
        <f t="shared" si="161"/>
        <v>0</v>
      </c>
      <c r="M2490"/>
      <c r="N2490"/>
      <c r="P2490"/>
      <c r="Q2490"/>
      <c r="R2490"/>
    </row>
    <row r="2491" spans="1:18" x14ac:dyDescent="0.2">
      <c r="A2491" s="24" t="str">
        <f t="shared" si="159"/>
        <v>-</v>
      </c>
      <c r="C2491" s="14"/>
      <c r="D2491" s="71" t="b">
        <f>IF(C2491=1,K!$D$1,IF(C2491=2,K!$D$2,IF(C2491=3,K!$D$3,IF(C2491=4,K!$D$4,IF(C2491=5,K!$D$5,IF(C2491=6,K!$D$6,IF(C2491=7,K!$D$7,IF(C2491=8,K!$D$8))))))))</f>
        <v>0</v>
      </c>
      <c r="E2491" s="12"/>
      <c r="F2491" s="18" t="e">
        <f>LOOKUP(E2491,K!$A$1:$B$19)</f>
        <v>#N/A</v>
      </c>
      <c r="G2491" s="16" t="str">
        <f t="shared" si="160"/>
        <v>-</v>
      </c>
      <c r="H2491" s="12"/>
      <c r="I2491" s="14"/>
      <c r="J2491" s="1"/>
      <c r="K2491" s="1"/>
      <c r="L2491" s="91">
        <f t="shared" si="161"/>
        <v>0</v>
      </c>
      <c r="M2491"/>
      <c r="N2491"/>
      <c r="P2491"/>
      <c r="Q2491"/>
      <c r="R2491"/>
    </row>
    <row r="2492" spans="1:18" x14ac:dyDescent="0.2">
      <c r="A2492" s="24" t="str">
        <f t="shared" si="159"/>
        <v>-</v>
      </c>
      <c r="C2492" s="14"/>
      <c r="D2492" s="71" t="b">
        <f>IF(C2492=1,K!$D$1,IF(C2492=2,K!$D$2,IF(C2492=3,K!$D$3,IF(C2492=4,K!$D$4,IF(C2492=5,K!$D$5,IF(C2492=6,K!$D$6,IF(C2492=7,K!$D$7,IF(C2492=8,K!$D$8))))))))</f>
        <v>0</v>
      </c>
      <c r="E2492" s="12"/>
      <c r="F2492" s="18" t="e">
        <f>LOOKUP(E2492,K!$A$1:$B$19)</f>
        <v>#N/A</v>
      </c>
      <c r="G2492" s="16" t="str">
        <f t="shared" si="160"/>
        <v>-</v>
      </c>
      <c r="H2492" s="12"/>
      <c r="I2492" s="14"/>
      <c r="J2492" s="1"/>
      <c r="K2492" s="1"/>
      <c r="L2492" s="91">
        <f t="shared" si="161"/>
        <v>0</v>
      </c>
      <c r="M2492"/>
      <c r="N2492"/>
      <c r="P2492"/>
      <c r="Q2492"/>
      <c r="R2492"/>
    </row>
    <row r="2493" spans="1:18" x14ac:dyDescent="0.2">
      <c r="A2493" s="24" t="str">
        <f t="shared" si="159"/>
        <v>-</v>
      </c>
      <c r="C2493" s="14"/>
      <c r="D2493" s="71" t="b">
        <f>IF(C2493=1,K!$D$1,IF(C2493=2,K!$D$2,IF(C2493=3,K!$D$3,IF(C2493=4,K!$D$4,IF(C2493=5,K!$D$5,IF(C2493=6,K!$D$6,IF(C2493=7,K!$D$7,IF(C2493=8,K!$D$8))))))))</f>
        <v>0</v>
      </c>
      <c r="E2493" s="12"/>
      <c r="F2493" s="18" t="e">
        <f>LOOKUP(E2493,K!$A$1:$B$19)</f>
        <v>#N/A</v>
      </c>
      <c r="G2493" s="16" t="str">
        <f t="shared" si="160"/>
        <v>-</v>
      </c>
      <c r="H2493" s="12"/>
      <c r="I2493" s="14"/>
      <c r="J2493" s="1"/>
      <c r="K2493" s="1"/>
      <c r="L2493" s="91">
        <f t="shared" si="161"/>
        <v>0</v>
      </c>
      <c r="M2493"/>
      <c r="N2493"/>
      <c r="P2493"/>
      <c r="Q2493"/>
      <c r="R2493"/>
    </row>
    <row r="2494" spans="1:18" x14ac:dyDescent="0.2">
      <c r="A2494" s="24" t="str">
        <f t="shared" si="159"/>
        <v>-</v>
      </c>
      <c r="C2494" s="14"/>
      <c r="D2494" s="71" t="b">
        <f>IF(C2494=1,K!$D$1,IF(C2494=2,K!$D$2,IF(C2494=3,K!$D$3,IF(C2494=4,K!$D$4,IF(C2494=5,K!$D$5,IF(C2494=6,K!$D$6,IF(C2494=7,K!$D$7,IF(C2494=8,K!$D$8))))))))</f>
        <v>0</v>
      </c>
      <c r="E2494" s="12"/>
      <c r="F2494" s="18" t="e">
        <f>LOOKUP(E2494,K!$A$1:$B$19)</f>
        <v>#N/A</v>
      </c>
      <c r="G2494" s="16" t="str">
        <f t="shared" si="160"/>
        <v>-</v>
      </c>
      <c r="H2494" s="12"/>
      <c r="I2494" s="14"/>
      <c r="J2494" s="1"/>
      <c r="K2494" s="1"/>
      <c r="L2494" s="91">
        <f t="shared" si="161"/>
        <v>0</v>
      </c>
      <c r="M2494"/>
      <c r="N2494"/>
      <c r="P2494"/>
      <c r="Q2494"/>
      <c r="R2494"/>
    </row>
    <row r="2495" spans="1:18" x14ac:dyDescent="0.2">
      <c r="A2495" s="24" t="str">
        <f t="shared" si="159"/>
        <v>-</v>
      </c>
      <c r="C2495" s="14"/>
      <c r="D2495" s="71" t="b">
        <f>IF(C2495=1,K!$D$1,IF(C2495=2,K!$D$2,IF(C2495=3,K!$D$3,IF(C2495=4,K!$D$4,IF(C2495=5,K!$D$5,IF(C2495=6,K!$D$6,IF(C2495=7,K!$D$7,IF(C2495=8,K!$D$8))))))))</f>
        <v>0</v>
      </c>
      <c r="E2495" s="12"/>
      <c r="F2495" s="18" t="e">
        <f>LOOKUP(E2495,K!$A$1:$B$19)</f>
        <v>#N/A</v>
      </c>
      <c r="G2495" s="16" t="str">
        <f t="shared" si="160"/>
        <v>-</v>
      </c>
      <c r="H2495" s="12"/>
      <c r="I2495" s="14"/>
      <c r="J2495" s="1"/>
      <c r="K2495" s="1"/>
      <c r="L2495" s="91">
        <f t="shared" si="161"/>
        <v>0</v>
      </c>
      <c r="M2495"/>
      <c r="N2495"/>
      <c r="P2495"/>
      <c r="Q2495"/>
      <c r="R2495"/>
    </row>
    <row r="2496" spans="1:18" x14ac:dyDescent="0.2">
      <c r="A2496" s="24" t="str">
        <f t="shared" si="159"/>
        <v>-</v>
      </c>
      <c r="C2496" s="14"/>
      <c r="D2496" s="71" t="b">
        <f>IF(C2496=1,K!$D$1,IF(C2496=2,K!$D$2,IF(C2496=3,K!$D$3,IF(C2496=4,K!$D$4,IF(C2496=5,K!$D$5,IF(C2496=6,K!$D$6,IF(C2496=7,K!$D$7,IF(C2496=8,K!$D$8))))))))</f>
        <v>0</v>
      </c>
      <c r="E2496" s="12"/>
      <c r="F2496" s="18" t="e">
        <f>LOOKUP(E2496,K!$A$1:$B$19)</f>
        <v>#N/A</v>
      </c>
      <c r="G2496" s="16" t="str">
        <f t="shared" si="160"/>
        <v>-</v>
      </c>
      <c r="H2496" s="12"/>
      <c r="I2496" s="14"/>
      <c r="J2496" s="1"/>
      <c r="K2496" s="1"/>
      <c r="L2496" s="91">
        <f t="shared" si="161"/>
        <v>0</v>
      </c>
      <c r="M2496"/>
      <c r="N2496"/>
      <c r="P2496"/>
      <c r="Q2496"/>
      <c r="R2496"/>
    </row>
    <row r="2497" spans="1:18" x14ac:dyDescent="0.2">
      <c r="A2497" s="24" t="str">
        <f t="shared" si="159"/>
        <v>-</v>
      </c>
      <c r="C2497" s="14"/>
      <c r="D2497" s="71" t="b">
        <f>IF(C2497=1,K!$D$1,IF(C2497=2,K!$D$2,IF(C2497=3,K!$D$3,IF(C2497=4,K!$D$4,IF(C2497=5,K!$D$5,IF(C2497=6,K!$D$6,IF(C2497=7,K!$D$7,IF(C2497=8,K!$D$8))))))))</f>
        <v>0</v>
      </c>
      <c r="E2497" s="12"/>
      <c r="F2497" s="18" t="e">
        <f>LOOKUP(E2497,K!$A$1:$B$19)</f>
        <v>#N/A</v>
      </c>
      <c r="G2497" s="16" t="str">
        <f t="shared" si="160"/>
        <v>-</v>
      </c>
      <c r="H2497" s="12"/>
      <c r="I2497" s="14"/>
      <c r="J2497" s="1"/>
      <c r="K2497" s="1"/>
      <c r="L2497" s="91">
        <f t="shared" si="161"/>
        <v>0</v>
      </c>
      <c r="M2497"/>
      <c r="N2497"/>
      <c r="P2497"/>
      <c r="Q2497"/>
      <c r="R2497"/>
    </row>
    <row r="2498" spans="1:18" x14ac:dyDescent="0.2">
      <c r="A2498" s="24" t="str">
        <f t="shared" si="159"/>
        <v>-</v>
      </c>
      <c r="C2498" s="14"/>
      <c r="D2498" s="71" t="b">
        <f>IF(C2498=1,K!$D$1,IF(C2498=2,K!$D$2,IF(C2498=3,K!$D$3,IF(C2498=4,K!$D$4,IF(C2498=5,K!$D$5,IF(C2498=6,K!$D$6,IF(C2498=7,K!$D$7,IF(C2498=8,K!$D$8))))))))</f>
        <v>0</v>
      </c>
      <c r="E2498" s="12"/>
      <c r="F2498" s="18" t="e">
        <f>LOOKUP(E2498,K!$A$1:$B$19)</f>
        <v>#N/A</v>
      </c>
      <c r="G2498" s="16" t="str">
        <f t="shared" si="160"/>
        <v>-</v>
      </c>
      <c r="H2498" s="12"/>
      <c r="I2498" s="14"/>
      <c r="J2498" s="1"/>
      <c r="K2498" s="1"/>
      <c r="L2498" s="91">
        <f t="shared" si="161"/>
        <v>0</v>
      </c>
      <c r="M2498"/>
      <c r="N2498"/>
      <c r="P2498"/>
      <c r="Q2498"/>
      <c r="R2498"/>
    </row>
    <row r="2499" spans="1:18" x14ac:dyDescent="0.2">
      <c r="A2499" s="24" t="str">
        <f t="shared" si="159"/>
        <v>-</v>
      </c>
      <c r="C2499" s="14"/>
      <c r="D2499" s="71" t="b">
        <f>IF(C2499=1,K!$D$1,IF(C2499=2,K!$D$2,IF(C2499=3,K!$D$3,IF(C2499=4,K!$D$4,IF(C2499=5,K!$D$5,IF(C2499=6,K!$D$6,IF(C2499=7,K!$D$7,IF(C2499=8,K!$D$8))))))))</f>
        <v>0</v>
      </c>
      <c r="E2499" s="12"/>
      <c r="F2499" s="18" t="e">
        <f>LOOKUP(E2499,K!$A$1:$B$19)</f>
        <v>#N/A</v>
      </c>
      <c r="G2499" s="16" t="str">
        <f t="shared" si="160"/>
        <v>-</v>
      </c>
      <c r="H2499" s="12"/>
      <c r="I2499" s="14"/>
      <c r="J2499" s="1"/>
      <c r="K2499" s="1"/>
      <c r="L2499" s="91">
        <f t="shared" si="161"/>
        <v>0</v>
      </c>
      <c r="M2499"/>
      <c r="N2499"/>
      <c r="P2499"/>
      <c r="Q2499"/>
      <c r="R2499"/>
    </row>
    <row r="2500" spans="1:18" x14ac:dyDescent="0.2">
      <c r="A2500" s="24" t="str">
        <f t="shared" si="159"/>
        <v>-</v>
      </c>
      <c r="C2500" s="14"/>
      <c r="D2500" s="71" t="b">
        <f>IF(C2500=1,K!$D$1,IF(C2500=2,K!$D$2,IF(C2500=3,K!$D$3,IF(C2500=4,K!$D$4,IF(C2500=5,K!$D$5,IF(C2500=6,K!$D$6,IF(C2500=7,K!$D$7,IF(C2500=8,K!$D$8))))))))</f>
        <v>0</v>
      </c>
      <c r="E2500" s="12"/>
      <c r="F2500" s="18" t="e">
        <f>LOOKUP(E2500,K!$A$1:$B$19)</f>
        <v>#N/A</v>
      </c>
      <c r="G2500" s="16" t="str">
        <f t="shared" si="160"/>
        <v>-</v>
      </c>
      <c r="H2500" s="12"/>
      <c r="I2500" s="14"/>
      <c r="J2500" s="1"/>
      <c r="K2500" s="1"/>
      <c r="L2500" s="91">
        <f t="shared" si="161"/>
        <v>0</v>
      </c>
      <c r="M2500"/>
      <c r="N2500"/>
      <c r="P2500"/>
      <c r="Q2500"/>
      <c r="R2500"/>
    </row>
    <row r="2501" spans="1:18" x14ac:dyDescent="0.2">
      <c r="A2501" s="24" t="str">
        <f t="shared" si="159"/>
        <v>-</v>
      </c>
      <c r="C2501" s="14"/>
      <c r="D2501" s="71" t="b">
        <f>IF(C2501=1,K!$D$1,IF(C2501=2,K!$D$2,IF(C2501=3,K!$D$3,IF(C2501=4,K!$D$4,IF(C2501=5,K!$D$5,IF(C2501=6,K!$D$6,IF(C2501=7,K!$D$7,IF(C2501=8,K!$D$8))))))))</f>
        <v>0</v>
      </c>
      <c r="E2501" s="12"/>
      <c r="F2501" s="18" t="e">
        <f>LOOKUP(E2501,K!$A$1:$B$19)</f>
        <v>#N/A</v>
      </c>
      <c r="G2501" s="16" t="str">
        <f t="shared" si="160"/>
        <v>-</v>
      </c>
      <c r="H2501" s="12"/>
      <c r="I2501" s="14"/>
      <c r="J2501" s="1"/>
      <c r="K2501" s="1"/>
      <c r="L2501" s="91">
        <f t="shared" si="161"/>
        <v>0</v>
      </c>
      <c r="M2501"/>
      <c r="N2501"/>
      <c r="P2501"/>
      <c r="Q2501"/>
      <c r="R2501"/>
    </row>
    <row r="2502" spans="1:18" x14ac:dyDescent="0.2">
      <c r="A2502" s="24" t="str">
        <f t="shared" si="159"/>
        <v>-</v>
      </c>
      <c r="C2502" s="14"/>
      <c r="D2502" s="71" t="b">
        <f>IF(C2502=1,K!$D$1,IF(C2502=2,K!$D$2,IF(C2502=3,K!$D$3,IF(C2502=4,K!$D$4,IF(C2502=5,K!$D$5,IF(C2502=6,K!$D$6,IF(C2502=7,K!$D$7,IF(C2502=8,K!$D$8))))))))</f>
        <v>0</v>
      </c>
      <c r="E2502" s="12"/>
      <c r="F2502" s="18" t="e">
        <f>LOOKUP(E2502,K!$A$1:$B$19)</f>
        <v>#N/A</v>
      </c>
      <c r="G2502" s="16" t="str">
        <f t="shared" si="160"/>
        <v>-</v>
      </c>
      <c r="H2502" s="12"/>
      <c r="I2502" s="14"/>
      <c r="J2502" s="1"/>
      <c r="K2502" s="1"/>
      <c r="L2502" s="91">
        <f t="shared" si="161"/>
        <v>0</v>
      </c>
      <c r="M2502"/>
      <c r="N2502"/>
      <c r="P2502"/>
      <c r="Q2502"/>
      <c r="R2502"/>
    </row>
    <row r="2503" spans="1:18" x14ac:dyDescent="0.2">
      <c r="A2503" s="24" t="str">
        <f t="shared" si="159"/>
        <v>-</v>
      </c>
      <c r="C2503" s="14"/>
      <c r="D2503" s="71" t="b">
        <f>IF(C2503=1,K!$D$1,IF(C2503=2,K!$D$2,IF(C2503=3,K!$D$3,IF(C2503=4,K!$D$4,IF(C2503=5,K!$D$5,IF(C2503=6,K!$D$6,IF(C2503=7,K!$D$7,IF(C2503=8,K!$D$8))))))))</f>
        <v>0</v>
      </c>
      <c r="E2503" s="12"/>
      <c r="F2503" s="18" t="e">
        <f>LOOKUP(E2503,K!$A$1:$B$19)</f>
        <v>#N/A</v>
      </c>
      <c r="G2503" s="16" t="str">
        <f t="shared" si="160"/>
        <v>-</v>
      </c>
      <c r="H2503" s="12"/>
      <c r="I2503" s="14"/>
      <c r="J2503" s="1"/>
      <c r="K2503" s="1"/>
      <c r="L2503" s="91">
        <f t="shared" si="161"/>
        <v>0</v>
      </c>
      <c r="M2503"/>
      <c r="N2503"/>
      <c r="P2503"/>
      <c r="Q2503"/>
      <c r="R2503"/>
    </row>
    <row r="2504" spans="1:18" x14ac:dyDescent="0.2">
      <c r="A2504" s="24" t="str">
        <f t="shared" si="159"/>
        <v>-</v>
      </c>
      <c r="C2504" s="14"/>
      <c r="D2504" s="71" t="b">
        <f>IF(C2504=1,K!$D$1,IF(C2504=2,K!$D$2,IF(C2504=3,K!$D$3,IF(C2504=4,K!$D$4,IF(C2504=5,K!$D$5,IF(C2504=6,K!$D$6,IF(C2504=7,K!$D$7,IF(C2504=8,K!$D$8))))))))</f>
        <v>0</v>
      </c>
      <c r="E2504" s="12"/>
      <c r="F2504" s="18" t="e">
        <f>LOOKUP(E2504,K!$A$1:$B$19)</f>
        <v>#N/A</v>
      </c>
      <c r="G2504" s="16" t="str">
        <f t="shared" si="160"/>
        <v>-</v>
      </c>
      <c r="H2504" s="12"/>
      <c r="I2504" s="14"/>
      <c r="J2504" s="1"/>
      <c r="K2504" s="1"/>
      <c r="L2504" s="91">
        <f t="shared" si="161"/>
        <v>0</v>
      </c>
      <c r="M2504"/>
      <c r="N2504"/>
      <c r="P2504"/>
      <c r="Q2504"/>
      <c r="R2504"/>
    </row>
    <row r="2505" spans="1:18" x14ac:dyDescent="0.2">
      <c r="A2505" s="24" t="str">
        <f t="shared" si="159"/>
        <v>-</v>
      </c>
      <c r="C2505" s="14"/>
      <c r="D2505" s="71" t="b">
        <f>IF(C2505=1,K!$D$1,IF(C2505=2,K!$D$2,IF(C2505=3,K!$D$3,IF(C2505=4,K!$D$4,IF(C2505=5,K!$D$5,IF(C2505=6,K!$D$6,IF(C2505=7,K!$D$7,IF(C2505=8,K!$D$8))))))))</f>
        <v>0</v>
      </c>
      <c r="E2505" s="12"/>
      <c r="F2505" s="18" t="e">
        <f>LOOKUP(E2505,K!$A$1:$B$19)</f>
        <v>#N/A</v>
      </c>
      <c r="G2505" s="16" t="str">
        <f t="shared" si="160"/>
        <v>-</v>
      </c>
      <c r="H2505" s="12"/>
      <c r="I2505" s="14"/>
      <c r="J2505" s="1"/>
      <c r="K2505" s="1"/>
      <c r="L2505" s="91">
        <f t="shared" si="161"/>
        <v>0</v>
      </c>
      <c r="M2505"/>
      <c r="N2505"/>
      <c r="P2505"/>
      <c r="Q2505"/>
      <c r="R2505"/>
    </row>
  </sheetData>
  <protectedRanges>
    <protectedRange sqref="Q468 Q361 Q496 R475 Q13 L425 Q1398 K2137:O2137 M2051:O2055 L2051:L2136 Q608 P1399:P2203 P1:P12 Q16 L2056:O2136 H2056:K2131 P14:P15 E1898:O2050 E1897:I1897 K1897:O1897 H2133:K2136 E2137 H2137:I2137 F2137:G2147 B2138:C2163 A2137:A2163 E2138:F2163 H2138:O2163 G2148:G2163 B2198:C2203 E2198:E2203 H2198:O2203 A2198:A2312 F2198:G2325 J2332:K2332 P2332 R427 P469:P474 P476:P495 P426 P428:P467 A2164:C2197 E2051:K2055 E2056:G2136 E2164:O2197 F2327:G2332 C2326 C2333 K1749:K1896 P497:P607 P362:P424 K1217:K1236 J2350 F2334:G2353 F2355:G2357 A2353:C2354 K2355:K2356 K216:O424 A2367:C2367 A2376:C2376 E2376:O2376 A2378:C2379 A2382:C2383 E2382:O2383 A2389:C2390 B2394 E2394 H2394:K2394 M2394:O2394 L2393:L2394 L2397:L2398 L2401:L2402 Q1793 K983:K1215 N1793 O1260:O1896 L1260:L1896 M1260:N1792 M1794:N1896 A1:O2 R125 K426:O981 A2391:A2442 G2391:G2463 E2326:L2326 E2333:L2333 E2353:O2354 E2367:O2367 E2378:O2379 E2389:O2390 E982:O982 E3:O215 E216:J981 G2465:G2505 D1260:D2505 P17:P124 P126:P360 A3:D1259 E983:J1896 P609:P1397 L983:O1259 R964 K1238:K1747 A1260:C2137" name="Range1"/>
  </protectedRanges>
  <autoFilter ref="A1:T2505" xr:uid="{00000000-0001-0000-0000-000000000000}"/>
  <customSheetViews>
    <customSheetView guid="{81A41EBF-5CB5-429E-880C-625FE6C4441B}" showPageBreaks="1" printArea="1" showAutoFilter="1" hiddenColumns="1">
      <selection activeCell="Q15" sqref="Q15"/>
      <pageMargins left="0.74803149606299213" right="0.74803149606299213" top="0.98425196850393704" bottom="0.98425196850393704" header="0.51181102362204722" footer="0.51181102362204722"/>
      <pageSetup scale="70" pageOrder="overThenDown" orientation="landscape" r:id="rId1"/>
      <headerFooter alignWithMargins="0">
        <oddHeader>&amp;CProjektid</oddHeader>
      </headerFooter>
      <autoFilter ref="A1:T2505" xr:uid="{00000000-0001-0000-0000-000000000000}"/>
    </customSheetView>
    <customSheetView guid="{ADABCF32-AA29-4B35-BC61-1998F9EC2C31}" showAutoFilter="1" hiddenColumns="1" topLeftCell="A4">
      <selection activeCell="B2512" sqref="B2512"/>
      <pageMargins left="0.74803149606299213" right="0.74803149606299213" top="0.98425196850393704" bottom="0.98425196850393704" header="0.51181102362204722" footer="0.51181102362204722"/>
      <pageSetup scale="70" pageOrder="overThenDown" orientation="landscape" r:id="rId2"/>
      <headerFooter alignWithMargins="0">
        <oddHeader>&amp;CProjektid</oddHeader>
      </headerFooter>
      <autoFilter ref="A1:N2505" xr:uid="{A2CF3C63-BCE6-4858-BA41-81527C930852}">
        <sortState xmlns:xlrd2="http://schemas.microsoft.com/office/spreadsheetml/2017/richdata2" ref="A3:N2505">
          <sortCondition ref="B1:B2436"/>
        </sortState>
      </autoFilter>
    </customSheetView>
    <customSheetView guid="{D6215542-BE3C-497D-B112-ED0868C7C4A1}" showPageBreaks="1" printArea="1" filter="1" showAutoFilter="1" hiddenColumns="1">
      <selection activeCell="L2515" sqref="K2515:L2515"/>
      <pageMargins left="0.74803149606299213" right="0.74803149606299213" top="0.98425196850393704" bottom="0.98425196850393704" header="0.51181102362204722" footer="0.51181102362204722"/>
      <pageSetup scale="70" pageOrder="overThenDown" orientation="landscape" r:id="rId3"/>
      <headerFooter alignWithMargins="0">
        <oddHeader>&amp;CProjektid</oddHeader>
      </headerFooter>
      <autoFilter ref="A1:AS2505" xr:uid="{ACBBD8B0-6CE7-4B97-8EA9-32350B4DF4CE}">
        <filterColumn colId="5">
          <filters>
            <filter val="Rõngu vald"/>
          </filters>
        </filterColumn>
      </autoFilter>
    </customSheetView>
    <customSheetView guid="{4AA38914-A4C2-4C8E-B886-E17541AD55EE}" showPageBreaks="1" printArea="1" showAutoFilter="1" hiddenColumns="1">
      <selection activeCell="J13" sqref="J13"/>
      <pageMargins left="0.74803149606299213" right="0.74803149606299213" top="0.98425196850393704" bottom="0.98425196850393704" header="0.51181102362204722" footer="0.51181102362204722"/>
      <pageSetup scale="70" pageOrder="overThenDown" orientation="landscape" r:id="rId4"/>
      <headerFooter alignWithMargins="0">
        <oddHeader>&amp;CProjektid</oddHeader>
      </headerFooter>
      <autoFilter ref="A1:N2505" xr:uid="{9A170625-0773-4125-A31E-CC3D22DE8185}">
        <sortState xmlns:xlrd2="http://schemas.microsoft.com/office/spreadsheetml/2017/richdata2" ref="A3:N2505">
          <sortCondition ref="B1:B2436"/>
        </sortState>
      </autoFilter>
    </customSheetView>
    <customSheetView guid="{D44435E1-131B-4184-851A-F774B6A45829}" filter="1" showAutoFilter="1" hiddenColumns="1" topLeftCell="A1119">
      <selection activeCell="P1127" sqref="P1127"/>
      <pageMargins left="0.74803149606299213" right="0.74803149606299213" top="0.98425196850393704" bottom="0.98425196850393704" header="0.51181102362204722" footer="0.51181102362204722"/>
      <pageSetup scale="70" pageOrder="overThenDown" orientation="landscape" r:id="rId5"/>
      <headerFooter alignWithMargins="0">
        <oddHeader>&amp;CProjektid</oddHeader>
      </headerFooter>
      <autoFilter ref="A1:AS2505" xr:uid="{49E04520-9755-48FD-898C-6E1BD1E7C675}">
        <filterColumn colId="10">
          <filters>
            <filter val="Aardla polder"/>
            <filter val="Vambola"/>
          </filters>
        </filterColumn>
      </autoFilter>
    </customSheetView>
    <customSheetView guid="{AFE32E29-5B59-42D5-BED2-4F5676355C6D}" filter="1" showAutoFilter="1" hiddenColumns="1" topLeftCell="H1">
      <pane ySplit="1" topLeftCell="A2" activePane="bottomLeft" state="frozen"/>
      <selection pane="bottomLeft" activeCell="I1" sqref="I1"/>
      <pageMargins left="0.74803149606299213" right="0.74803149606299213" top="0.98425196850393704" bottom="0.98425196850393704" header="0.51181102362204722" footer="0.51181102362204722"/>
      <pageSetup scale="70" pageOrder="overThenDown" orientation="landscape" r:id="rId6"/>
      <headerFooter alignWithMargins="0">
        <oddHeader>&amp;CProjektid</oddHeader>
      </headerFooter>
      <autoFilter ref="A1:R2454" xr:uid="{4D3D2B84-252E-44DD-A898-C7011E496360}">
        <filterColumn colId="7">
          <filters>
            <filter val="PP"/>
          </filters>
        </filterColumn>
      </autoFilter>
    </customSheetView>
    <customSheetView guid="{99EF4846-B5D7-4269-B209-456FD0B7BDEB}" showPageBreaks="1" printArea="1" showAutoFilter="1" hiddenColumns="1" topLeftCell="D1">
      <pane ySplit="1" topLeftCell="A2" activePane="bottomLeft" state="frozen"/>
      <selection pane="bottomLeft" activeCell="I1" sqref="I1"/>
      <pageMargins left="0.74803149606299213" right="0.74803149606299213" top="0.98425196850393704" bottom="0.98425196850393704" header="0.51181102362204722" footer="0.51181102362204722"/>
      <pageSetup scale="70" pageOrder="overThenDown" orientation="landscape" r:id="rId7"/>
      <headerFooter alignWithMargins="0">
        <oddHeader>&amp;CProjektid</oddHeader>
      </headerFooter>
      <autoFilter ref="A1:R2436" xr:uid="{8A896B2A-790D-40EF-BC59-ACA8AB3541D8}"/>
    </customSheetView>
    <customSheetView guid="{BB8B3FE5-B752-4F75-A09C-C823B1B6DE32}" showPageBreaks="1" printArea="1" filter="1" showAutoFilter="1" hiddenColumns="1">
      <selection activeCell="B137" sqref="B137"/>
      <pageMargins left="0.74803149606299213" right="0.74803149606299213" top="0.98425196850393704" bottom="0.98425196850393704" header="0.51181102362204722" footer="0.51181102362204722"/>
      <pageSetup scale="70" pageOrder="overThenDown" orientation="landscape" r:id="rId8"/>
      <headerFooter alignWithMargins="0">
        <oddHeader>&amp;CProjektid</oddHeader>
      </headerFooter>
      <autoFilter ref="A1:N2140" xr:uid="{6D4AA65B-226F-40BD-8BC2-29E029695DC7}">
        <filterColumn colId="6">
          <filters>
            <filter val="MV-1596"/>
            <filter val="MV-383"/>
            <filter val="MV-581"/>
            <filter val="PP-858"/>
          </filters>
        </filterColumn>
      </autoFilter>
    </customSheetView>
    <customSheetView guid="{40D60A85-7669-480E-9355-427D41D82BB3}" showPageBreaks="1" printArea="1" showAutoFilter="1" hiddenColumns="1" topLeftCell="H1">
      <selection activeCell="J623" sqref="J623"/>
      <pageMargins left="0.74803149606299213" right="0.74803149606299213" top="0.98425196850393704" bottom="0.98425196850393704" header="0.51181102362204722" footer="0.51181102362204722"/>
      <pageSetup scale="70" pageOrder="overThenDown" orientation="landscape" r:id="rId9"/>
      <headerFooter alignWithMargins="0">
        <oddHeader>&amp;CProjektid</oddHeader>
      </headerFooter>
      <autoFilter ref="A1:N2369" xr:uid="{C83C1B85-A508-4367-95BC-A93EE5A37E6F}"/>
    </customSheetView>
    <customSheetView guid="{1D25759A-EAB2-465C-9221-6D5B54958627}" showPageBreaks="1" printArea="1" filter="1" showAutoFilter="1" hiddenColumns="1" topLeftCell="E1">
      <selection activeCell="Q1773" sqref="Q1773"/>
      <pageMargins left="0.74803149606299213" right="0.74803149606299213" top="0.98425196850393704" bottom="0.98425196850393704" header="0.51181102362204722" footer="0.51181102362204722"/>
      <pageSetup scale="70" pageOrder="overThenDown" orientation="landscape" r:id="rId10"/>
      <headerFooter alignWithMargins="0">
        <oddHeader>&amp;CProjektid</oddHeader>
      </headerFooter>
      <autoFilter ref="A1:O2464" xr:uid="{7AA6FD10-A2BE-4817-BF7F-C24091AC12C4}">
        <filterColumn colId="7">
          <filters>
            <filter val="MV"/>
          </filters>
        </filterColumn>
        <filterColumn colId="8">
          <filters>
            <filter val="630"/>
          </filters>
        </filterColumn>
      </autoFilter>
    </customSheetView>
    <customSheetView guid="{ED69B871-2D14-4C1A-AA58-E5103A17B53C}" showPageBreaks="1" printArea="1" showAutoFilter="1" hiddenColumns="1" topLeftCell="A16">
      <selection activeCell="J45" sqref="J45"/>
      <pageMargins left="0.74803149606299213" right="0.74803149606299213" top="0.98425196850393704" bottom="0.98425196850393704" header="0.51181102362204722" footer="0.51181102362204722"/>
      <pageSetup scale="70" pageOrder="overThenDown" orientation="landscape" r:id="rId11"/>
      <headerFooter alignWithMargins="0">
        <oddHeader>&amp;CProjektid</oddHeader>
      </headerFooter>
      <autoFilter ref="A1:O2464" xr:uid="{3D0E82B4-CC81-4190-B5FB-9AD1048A03C1}"/>
    </customSheetView>
    <customSheetView guid="{AC409C71-102D-4D39-B9D1-CE9BC6EAB079}" showPageBreaks="1" printArea="1" showAutoFilter="1" hiddenColumns="1">
      <pane ySplit="1" topLeftCell="A2447" activePane="bottomLeft" state="frozen"/>
      <selection pane="bottomLeft" activeCell="Q2466" sqref="Q2466"/>
      <pageMargins left="0.74803149606299213" right="0.74803149606299213" top="0.98425196850393704" bottom="0.98425196850393704" header="0.51181102362204722" footer="0.51181102362204722"/>
      <pageSetup scale="70" pageOrder="overThenDown" orientation="landscape" r:id="rId12"/>
      <headerFooter alignWithMargins="0">
        <oddHeader>&amp;CProjektid</oddHeader>
      </headerFooter>
      <autoFilter ref="A1:AS2505" xr:uid="{67CED605-929A-4D33-8F99-8666A076E4AA}"/>
    </customSheetView>
  </customSheetViews>
  <phoneticPr fontId="0" type="noConversion"/>
  <conditionalFormatting sqref="E17">
    <cfRule type="cellIs" priority="1" stopIfTrue="1" operator="between">
      <formula>1</formula>
      <formula>19</formula>
    </cfRule>
  </conditionalFormatting>
  <hyperlinks>
    <hyperlink ref="T42" r:id="rId13" display="V:\DIGITALISEERITUD MAAPARANDUSEHITISTE DOKUMENDID\Keressaare turbaraba" xr:uid="{00000000-0004-0000-0000-000000000000}"/>
    <hyperlink ref="U42" r:id="rId14" xr:uid="{00000000-0004-0000-0000-000001000000}"/>
    <hyperlink ref="V42" r:id="rId15" xr:uid="{00000000-0004-0000-0000-000002000000}"/>
    <hyperlink ref="W42" r:id="rId16" xr:uid="{00000000-0004-0000-0000-000003000000}"/>
    <hyperlink ref="X42" r:id="rId17" xr:uid="{00000000-0004-0000-0000-000004000000}"/>
    <hyperlink ref="Y42" r:id="rId18" xr:uid="{00000000-0004-0000-0000-000005000000}"/>
    <hyperlink ref="Z42" r:id="rId19" xr:uid="{00000000-0004-0000-0000-000006000000}"/>
    <hyperlink ref="AA42" r:id="rId20" xr:uid="{00000000-0004-0000-0000-000007000000}"/>
    <hyperlink ref="J42" r:id="rId21" xr:uid="{00000000-0004-0000-0000-000008000000}"/>
  </hyperlinks>
  <pageMargins left="0.74803149606299213" right="0.74803149606299213" top="0.98425196850393704" bottom="0.98425196850393704" header="0.51181102362204722" footer="0.51181102362204722"/>
  <pageSetup scale="70" pageOrder="overThenDown" orientation="landscape" r:id="rId22"/>
  <headerFooter alignWithMargins="0">
    <oddHeader>&amp;CProjektid</oddHeader>
  </headerFooter>
  <legacyDrawing r:id="rId2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626"/>
  <sheetViews>
    <sheetView workbookViewId="0">
      <pane xSplit="1" ySplit="1" topLeftCell="B2" activePane="bottomRight" state="frozen"/>
      <selection pane="topRight" activeCell="B1" sqref="B1"/>
      <selection pane="bottomLeft" activeCell="A2" sqref="A2"/>
      <selection pane="bottomRight" activeCell="H1638" sqref="H1638"/>
    </sheetView>
  </sheetViews>
  <sheetFormatPr defaultRowHeight="12.75" x14ac:dyDescent="0.2"/>
  <cols>
    <col min="1" max="1" width="6.42578125" style="37" customWidth="1"/>
    <col min="2" max="3" width="5.28515625" customWidth="1"/>
    <col min="4" max="4" width="22" customWidth="1"/>
    <col min="5" max="5" width="5.5703125" style="11" customWidth="1"/>
    <col min="6" max="6" width="15.42578125" customWidth="1"/>
    <col min="7" max="7" width="11.7109375" customWidth="1"/>
    <col min="8" max="8" width="61.85546875" customWidth="1"/>
    <col min="9" max="9" width="18.5703125" customWidth="1"/>
    <col min="10" max="10" width="11" customWidth="1"/>
    <col min="11" max="11" width="8.85546875" customWidth="1"/>
    <col min="12" max="12" width="15.140625" customWidth="1"/>
  </cols>
  <sheetData>
    <row r="1" spans="1:12" ht="45" customHeight="1" thickBot="1" x14ac:dyDescent="0.25">
      <c r="A1" s="36" t="s">
        <v>1617</v>
      </c>
      <c r="B1" s="2" t="s">
        <v>1616</v>
      </c>
      <c r="C1" s="2" t="s">
        <v>285</v>
      </c>
      <c r="D1" s="2" t="s">
        <v>1618</v>
      </c>
      <c r="E1" s="10" t="s">
        <v>1619</v>
      </c>
      <c r="F1" s="2" t="s">
        <v>288</v>
      </c>
      <c r="G1" s="2" t="s">
        <v>284</v>
      </c>
      <c r="H1" s="2" t="s">
        <v>293</v>
      </c>
      <c r="I1" s="2" t="s">
        <v>1598</v>
      </c>
      <c r="J1" s="2" t="s">
        <v>1621</v>
      </c>
      <c r="K1" s="2" t="s">
        <v>1620</v>
      </c>
      <c r="L1" s="13" t="s">
        <v>1605</v>
      </c>
    </row>
    <row r="2" spans="1:12" ht="26.25" thickTop="1" x14ac:dyDescent="0.2">
      <c r="A2" s="37" t="str">
        <f t="shared" ref="A2:A65" si="0">CONCATENATE(E2,"-",B2)</f>
        <v>14-126</v>
      </c>
      <c r="B2" s="30">
        <v>126</v>
      </c>
      <c r="C2" s="30">
        <v>1</v>
      </c>
      <c r="D2" s="43" t="str">
        <f>IF(C2=1,K!$D$1,IF(C2=2,K!$D$2,IF(C2=3,K!$D$3,IF(C2=4,K!$D$4,IF(C2=5,K!$D$5,IF(C2=6,K!$D$6))))))</f>
        <v>Maaparandus</v>
      </c>
      <c r="E2" s="11" t="s">
        <v>328</v>
      </c>
      <c r="F2" s="45" t="str">
        <f>LOOKUP(E2,K!$A$1:$B$19)</f>
        <v>Rõngu vald</v>
      </c>
      <c r="G2">
        <v>126</v>
      </c>
      <c r="H2" s="40" t="s">
        <v>3471</v>
      </c>
      <c r="I2" t="s">
        <v>3472</v>
      </c>
      <c r="J2" s="30">
        <v>1969</v>
      </c>
      <c r="K2">
        <v>1</v>
      </c>
      <c r="L2" t="s">
        <v>3432</v>
      </c>
    </row>
    <row r="3" spans="1:12" x14ac:dyDescent="0.2">
      <c r="A3" s="37" t="str">
        <f t="shared" si="0"/>
        <v>19-53</v>
      </c>
      <c r="B3" s="30">
        <v>53</v>
      </c>
      <c r="C3" s="30">
        <v>1</v>
      </c>
      <c r="D3" s="50" t="str">
        <f>IF(C3=1,K!$D$1,IF(C3=2,K!$D$2,IF(C3=3,K!$D$3,IF(C3=4,K!$D$4,IF(C3=5,K!$D$5,IF(C3=6,K!$D$6,IF(C3=7,K!$D$7)))))))</f>
        <v>Maaparandus</v>
      </c>
      <c r="E3" s="11" t="s">
        <v>333</v>
      </c>
      <c r="F3" s="51" t="str">
        <f>LOOKUP(E3,K!$A$1:$B$19)</f>
        <v>Ülenurme vald</v>
      </c>
      <c r="G3">
        <v>45</v>
      </c>
      <c r="H3" s="34" t="s">
        <v>5104</v>
      </c>
      <c r="I3" s="28" t="s">
        <v>5097</v>
      </c>
      <c r="J3" s="30">
        <v>1958</v>
      </c>
      <c r="K3">
        <v>1</v>
      </c>
      <c r="L3" t="s">
        <v>5105</v>
      </c>
    </row>
    <row r="4" spans="1:12" ht="25.5" x14ac:dyDescent="0.2">
      <c r="A4" s="37" t="str">
        <f t="shared" si="0"/>
        <v>19-52</v>
      </c>
      <c r="B4" s="30">
        <v>52</v>
      </c>
      <c r="C4" s="30">
        <v>4</v>
      </c>
      <c r="D4" s="50" t="str">
        <f>IF(C4=1,K!$D$1,IF(C4=2,K!$D$2,IF(C4=3,K!$D$3,IF(C4=4,K!$D$4,IF(C4=5,K!$D$5,IF(C4=6,K!$D$6,IF(C4=7,K!$D$7)))))))</f>
        <v>Polder</v>
      </c>
      <c r="E4" s="25" t="s">
        <v>333</v>
      </c>
      <c r="F4" s="51" t="str">
        <f>LOOKUP(E4,K!$A$1:$B$19)</f>
        <v>Ülenurme vald</v>
      </c>
      <c r="G4">
        <v>1441</v>
      </c>
      <c r="H4" s="34" t="s">
        <v>5401</v>
      </c>
      <c r="I4" s="28" t="s">
        <v>5097</v>
      </c>
      <c r="J4" s="30">
        <v>1979</v>
      </c>
      <c r="K4">
        <v>4</v>
      </c>
      <c r="L4">
        <v>72301</v>
      </c>
    </row>
    <row r="5" spans="1:12" ht="25.5" x14ac:dyDescent="0.2">
      <c r="A5" s="37" t="str">
        <f t="shared" si="0"/>
        <v>19-52</v>
      </c>
      <c r="B5" s="30">
        <v>52</v>
      </c>
      <c r="C5" s="30">
        <v>4</v>
      </c>
      <c r="D5" s="50" t="str">
        <f>IF(C5=1,K!$D$1,IF(C5=2,K!$D$2,IF(C5=3,K!$D$3,IF(C5=4,K!$D$4,IF(C5=5,K!$D$5,IF(C5=6,K!$D$6,IF(C5=7,K!$D$7)))))))</f>
        <v>Polder</v>
      </c>
      <c r="E5" s="25" t="s">
        <v>333</v>
      </c>
      <c r="F5" s="51" t="str">
        <f>LOOKUP(E5,K!$A$1:$B$19)</f>
        <v>Ülenurme vald</v>
      </c>
      <c r="G5">
        <v>23</v>
      </c>
      <c r="H5" s="34" t="s">
        <v>5402</v>
      </c>
      <c r="I5" s="28" t="s">
        <v>5097</v>
      </c>
      <c r="J5" s="30">
        <v>1980</v>
      </c>
      <c r="K5">
        <v>6</v>
      </c>
      <c r="L5">
        <v>72301</v>
      </c>
    </row>
    <row r="6" spans="1:12" x14ac:dyDescent="0.2">
      <c r="A6" s="37" t="str">
        <f t="shared" si="0"/>
        <v>19-51</v>
      </c>
      <c r="B6" s="30">
        <v>51</v>
      </c>
      <c r="C6" s="30">
        <v>4</v>
      </c>
      <c r="D6" s="50" t="str">
        <f>IF(C6=1,K!$D$1,IF(C6=2,K!$D$2,IF(C6=3,K!$D$3,IF(C6=4,K!$D$4,IF(C6=5,K!$D$5,IF(C6=6,K!$D$6,IF(C6=7,K!$D$7)))))))</f>
        <v>Polder</v>
      </c>
      <c r="E6" s="25" t="s">
        <v>333</v>
      </c>
      <c r="F6" s="51" t="str">
        <f>LOOKUP(E6,K!$A$1:$B$19)</f>
        <v>Ülenurme vald</v>
      </c>
      <c r="G6">
        <v>20</v>
      </c>
      <c r="H6" s="34" t="s">
        <v>5391</v>
      </c>
      <c r="I6" s="28" t="s">
        <v>5097</v>
      </c>
      <c r="J6" s="30">
        <v>1982</v>
      </c>
      <c r="K6">
        <v>1</v>
      </c>
      <c r="L6">
        <v>1221781</v>
      </c>
    </row>
    <row r="7" spans="1:12" ht="25.5" x14ac:dyDescent="0.2">
      <c r="A7" s="37" t="str">
        <f t="shared" si="0"/>
        <v>19-51</v>
      </c>
      <c r="B7" s="30">
        <v>51</v>
      </c>
      <c r="C7" s="30">
        <v>4</v>
      </c>
      <c r="D7" s="50" t="str">
        <f>IF(C7=1,K!$D$1,IF(C7=2,K!$D$2,IF(C7=3,K!$D$3,IF(C7=4,K!$D$4,IF(C7=5,K!$D$5,IF(C7=6,K!$D$6,IF(C7=7,K!$D$7)))))))</f>
        <v>Polder</v>
      </c>
      <c r="E7" s="25" t="s">
        <v>333</v>
      </c>
      <c r="F7" s="51" t="str">
        <f>LOOKUP(E7,K!$A$1:$B$19)</f>
        <v>Ülenurme vald</v>
      </c>
      <c r="G7">
        <v>18</v>
      </c>
      <c r="H7" s="34" t="s">
        <v>5392</v>
      </c>
      <c r="I7" s="28" t="s">
        <v>5097</v>
      </c>
      <c r="J7" s="30">
        <v>1982</v>
      </c>
      <c r="K7">
        <v>1</v>
      </c>
      <c r="L7">
        <v>1206781</v>
      </c>
    </row>
    <row r="8" spans="1:12" ht="25.5" x14ac:dyDescent="0.2">
      <c r="A8" s="37" t="str">
        <f t="shared" si="0"/>
        <v>19-51</v>
      </c>
      <c r="B8" s="30">
        <v>51</v>
      </c>
      <c r="C8" s="30">
        <v>4</v>
      </c>
      <c r="D8" s="50" t="str">
        <f>IF(C8=1,K!$D$1,IF(C8=2,K!$D$2,IF(C8=3,K!$D$3,IF(C8=4,K!$D$4,IF(C8=5,K!$D$5,IF(C8=6,K!$D$6,IF(C8=7,K!$D$7)))))))</f>
        <v>Polder</v>
      </c>
      <c r="E8" s="25" t="s">
        <v>333</v>
      </c>
      <c r="F8" s="51" t="str">
        <f>LOOKUP(E8,K!$A$1:$B$19)</f>
        <v>Ülenurme vald</v>
      </c>
      <c r="G8">
        <v>17</v>
      </c>
      <c r="H8" s="34" t="s">
        <v>5393</v>
      </c>
      <c r="I8" s="28" t="s">
        <v>5097</v>
      </c>
      <c r="J8" s="30">
        <v>1982</v>
      </c>
      <c r="K8">
        <v>1</v>
      </c>
      <c r="L8">
        <v>1206781</v>
      </c>
    </row>
    <row r="9" spans="1:12" ht="25.5" x14ac:dyDescent="0.2">
      <c r="A9" s="37" t="str">
        <f t="shared" si="0"/>
        <v>19-51</v>
      </c>
      <c r="B9" s="30">
        <v>51</v>
      </c>
      <c r="C9" s="30">
        <v>4</v>
      </c>
      <c r="D9" s="50" t="str">
        <f>IF(C9=1,K!$D$1,IF(C9=2,K!$D$2,IF(C9=3,K!$D$3,IF(C9=4,K!$D$4,IF(C9=5,K!$D$5,IF(C9=6,K!$D$6,IF(C9=7,K!$D$7)))))))</f>
        <v>Polder</v>
      </c>
      <c r="E9" s="25" t="s">
        <v>333</v>
      </c>
      <c r="F9" s="51" t="str">
        <f>LOOKUP(E9,K!$A$1:$B$19)</f>
        <v>Ülenurme vald</v>
      </c>
      <c r="G9">
        <v>16</v>
      </c>
      <c r="H9" s="34" t="s">
        <v>5393</v>
      </c>
      <c r="I9" s="28" t="s">
        <v>5097</v>
      </c>
      <c r="J9" s="30">
        <v>1982</v>
      </c>
      <c r="K9">
        <v>3</v>
      </c>
      <c r="L9">
        <v>1206781</v>
      </c>
    </row>
    <row r="10" spans="1:12" ht="25.5" x14ac:dyDescent="0.2">
      <c r="A10" s="37" t="str">
        <f t="shared" si="0"/>
        <v>19-49</v>
      </c>
      <c r="B10" s="30">
        <v>49</v>
      </c>
      <c r="C10" s="30">
        <v>4</v>
      </c>
      <c r="D10" s="50" t="str">
        <f>IF(C10=1,K!$D$1,IF(C10=2,K!$D$2,IF(C10=3,K!$D$3,IF(C10=4,K!$D$4,IF(C10=5,K!$D$5,IF(C10=6,K!$D$6,IF(C10=7,K!$D$7)))))))</f>
        <v>Polder</v>
      </c>
      <c r="E10" s="25" t="s">
        <v>333</v>
      </c>
      <c r="F10" s="51" t="str">
        <f>LOOKUP(E10,K!$A$1:$B$19)</f>
        <v>Ülenurme vald</v>
      </c>
      <c r="G10">
        <v>18</v>
      </c>
      <c r="H10" s="34" t="s">
        <v>5388</v>
      </c>
      <c r="I10" s="28" t="s">
        <v>5097</v>
      </c>
      <c r="J10" s="30">
        <v>1980</v>
      </c>
      <c r="K10">
        <v>2</v>
      </c>
      <c r="L10">
        <v>77128</v>
      </c>
    </row>
    <row r="11" spans="1:12" ht="25.5" x14ac:dyDescent="0.2">
      <c r="A11" s="37" t="str">
        <f t="shared" si="0"/>
        <v>19-48</v>
      </c>
      <c r="B11" s="30">
        <v>48</v>
      </c>
      <c r="C11" s="30">
        <v>4</v>
      </c>
      <c r="D11" s="50" t="str">
        <f>IF(C11=1,K!$D$1,IF(C11=2,K!$D$2,IF(C11=3,K!$D$3,IF(C11=4,K!$D$4,IF(C11=5,K!$D$5,IF(C11=6,K!$D$6,IF(C11=7,K!$D$7)))))))</f>
        <v>Polder</v>
      </c>
      <c r="E11" s="25" t="s">
        <v>333</v>
      </c>
      <c r="F11" s="51" t="str">
        <f>LOOKUP(E11,K!$A$1:$B$19)</f>
        <v>Ülenurme vald</v>
      </c>
      <c r="G11">
        <v>1439</v>
      </c>
      <c r="H11" s="34" t="s">
        <v>5383</v>
      </c>
      <c r="I11" s="28" t="s">
        <v>5097</v>
      </c>
      <c r="J11" s="30">
        <v>1979</v>
      </c>
      <c r="K11">
        <v>1</v>
      </c>
      <c r="L11" s="28" t="s">
        <v>5340</v>
      </c>
    </row>
    <row r="12" spans="1:12" ht="25.5" x14ac:dyDescent="0.2">
      <c r="A12" s="37" t="str">
        <f t="shared" si="0"/>
        <v>19-48</v>
      </c>
      <c r="B12" s="30">
        <v>48</v>
      </c>
      <c r="C12" s="30">
        <v>4</v>
      </c>
      <c r="D12" s="50" t="str">
        <f>IF(C12=1,K!$D$1,IF(C12=2,K!$D$2,IF(C12=3,K!$D$3,IF(C12=4,K!$D$4,IF(C12=5,K!$D$5,IF(C12=6,K!$D$6,IF(C12=7,K!$D$7)))))))</f>
        <v>Polder</v>
      </c>
      <c r="E12" s="25" t="s">
        <v>333</v>
      </c>
      <c r="F12" s="51" t="str">
        <f>LOOKUP(E12,K!$A$1:$B$19)</f>
        <v>Ülenurme vald</v>
      </c>
      <c r="G12">
        <v>16</v>
      </c>
      <c r="H12" s="34" t="s">
        <v>5384</v>
      </c>
      <c r="I12" s="28" t="s">
        <v>5097</v>
      </c>
      <c r="J12" s="30">
        <v>1981</v>
      </c>
      <c r="K12">
        <v>3</v>
      </c>
      <c r="L12">
        <v>1221781</v>
      </c>
    </row>
    <row r="13" spans="1:12" ht="25.5" x14ac:dyDescent="0.2">
      <c r="A13" s="37" t="str">
        <f t="shared" si="0"/>
        <v>19-48</v>
      </c>
      <c r="B13" s="30">
        <v>48</v>
      </c>
      <c r="C13" s="30">
        <v>4</v>
      </c>
      <c r="D13" s="50" t="str">
        <f>IF(C13=1,K!$D$1,IF(C13=2,K!$D$2,IF(C13=3,K!$D$3,IF(C13=4,K!$D$4,IF(C13=5,K!$D$5,IF(C13=6,K!$D$6,IF(C13=7,K!$D$7)))))))</f>
        <v>Polder</v>
      </c>
      <c r="E13" s="25" t="s">
        <v>333</v>
      </c>
      <c r="F13" s="51" t="str">
        <f>LOOKUP(E13,K!$A$1:$B$19)</f>
        <v>Ülenurme vald</v>
      </c>
      <c r="G13" s="28">
        <v>17</v>
      </c>
      <c r="H13" s="34" t="s">
        <v>5385</v>
      </c>
      <c r="I13" s="28" t="s">
        <v>5097</v>
      </c>
      <c r="J13" s="30">
        <v>1981</v>
      </c>
      <c r="K13">
        <v>4</v>
      </c>
      <c r="L13">
        <v>1221781</v>
      </c>
    </row>
    <row r="14" spans="1:12" ht="25.5" x14ac:dyDescent="0.2">
      <c r="A14" s="37" t="str">
        <f t="shared" si="0"/>
        <v>19-48</v>
      </c>
      <c r="B14" s="30">
        <v>48</v>
      </c>
      <c r="C14" s="30">
        <v>4</v>
      </c>
      <c r="D14" s="50" t="str">
        <f>IF(C14=1,K!$D$1,IF(C14=2,K!$D$2,IF(C14=3,K!$D$3,IF(C14=4,K!$D$4,IF(C14=5,K!$D$5,IF(C14=6,K!$D$6,IF(C14=7,K!$D$7)))))))</f>
        <v>Polder</v>
      </c>
      <c r="E14" s="25" t="s">
        <v>333</v>
      </c>
      <c r="F14" s="51" t="str">
        <f>LOOKUP(E14,K!$A$1:$B$19)</f>
        <v>Ülenurme vald</v>
      </c>
      <c r="G14" s="28">
        <v>17</v>
      </c>
      <c r="H14" s="34" t="s">
        <v>5386</v>
      </c>
      <c r="I14" s="28" t="s">
        <v>5097</v>
      </c>
      <c r="J14" s="30">
        <v>1981</v>
      </c>
      <c r="K14">
        <v>2</v>
      </c>
      <c r="L14">
        <v>1221781</v>
      </c>
    </row>
    <row r="15" spans="1:12" ht="25.5" x14ac:dyDescent="0.2">
      <c r="A15" s="37" t="str">
        <f t="shared" si="0"/>
        <v>19-48</v>
      </c>
      <c r="B15" s="30">
        <v>48</v>
      </c>
      <c r="C15" s="30">
        <v>4</v>
      </c>
      <c r="D15" s="50" t="str">
        <f>IF(C15=1,K!$D$1,IF(C15=2,K!$D$2,IF(C15=3,K!$D$3,IF(C15=4,K!$D$4,IF(C15=5,K!$D$5,IF(C15=6,K!$D$6,IF(C15=7,K!$D$7)))))))</f>
        <v>Polder</v>
      </c>
      <c r="E15" s="25" t="s">
        <v>333</v>
      </c>
      <c r="F15" s="51" t="str">
        <f>LOOKUP(E15,K!$A$1:$B$19)</f>
        <v>Ülenurme vald</v>
      </c>
      <c r="G15">
        <v>19</v>
      </c>
      <c r="H15" s="34" t="s">
        <v>5387</v>
      </c>
      <c r="I15" s="28" t="s">
        <v>5097</v>
      </c>
      <c r="J15" s="30">
        <v>1980</v>
      </c>
      <c r="K15">
        <v>4</v>
      </c>
      <c r="L15">
        <v>77128</v>
      </c>
    </row>
    <row r="16" spans="1:12" x14ac:dyDescent="0.2">
      <c r="A16" s="37" t="str">
        <f t="shared" si="0"/>
        <v>14-47</v>
      </c>
      <c r="B16" s="30">
        <v>47</v>
      </c>
      <c r="C16" s="30">
        <v>1</v>
      </c>
      <c r="D16" s="43" t="str">
        <f>IF(C16=1,K!$D$1,IF(C16=2,K!$D$2,IF(C16=3,K!$D$3,IF(C16=4,K!$D$4,IF(C16=5,K!$D$5,IF(C16=6,K!$D$6,IF(C16=7,K!$D$7)))))))</f>
        <v>Maaparandus</v>
      </c>
      <c r="E16" s="11" t="s">
        <v>328</v>
      </c>
      <c r="F16" s="45" t="str">
        <f>LOOKUP(E16,K!$A$1:$B$19)</f>
        <v>Rõngu vald</v>
      </c>
      <c r="G16">
        <v>30</v>
      </c>
      <c r="H16" s="1" t="s">
        <v>4674</v>
      </c>
      <c r="I16" s="28" t="s">
        <v>1594</v>
      </c>
      <c r="J16" s="30">
        <v>1958</v>
      </c>
      <c r="K16">
        <v>0</v>
      </c>
      <c r="L16" t="s">
        <v>4673</v>
      </c>
    </row>
    <row r="17" spans="1:12" ht="25.5" x14ac:dyDescent="0.2">
      <c r="A17" s="37" t="str">
        <f t="shared" si="0"/>
        <v>14-45</v>
      </c>
      <c r="B17" s="30">
        <v>45</v>
      </c>
      <c r="C17" s="30">
        <v>2</v>
      </c>
      <c r="D17" s="43" t="str">
        <f>IF(C17=1,K!$D$1,IF(C17=2,K!$D$2,IF(C17=3,K!$D$3,IF(C17=4,K!$D$4,IF(C17=5,K!$D$5,IF(C17=6,K!$D$6,IF(C17=7,K!$D$7)))))))</f>
        <v xml:space="preserve">Maaparanduse rek </v>
      </c>
      <c r="E17" s="11" t="s">
        <v>328</v>
      </c>
      <c r="F17" s="45" t="str">
        <f>LOOKUP(E17,K!$A$1:$B$19)</f>
        <v>Rõngu vald</v>
      </c>
      <c r="G17">
        <v>4</v>
      </c>
      <c r="H17" s="1" t="s">
        <v>4650</v>
      </c>
      <c r="I17" s="28" t="s">
        <v>4649</v>
      </c>
      <c r="J17" s="30">
        <v>1997</v>
      </c>
      <c r="L17" t="s">
        <v>4651</v>
      </c>
    </row>
    <row r="18" spans="1:12" ht="25.5" x14ac:dyDescent="0.2">
      <c r="A18" s="37" t="str">
        <f t="shared" si="0"/>
        <v>14-44</v>
      </c>
      <c r="B18" s="30">
        <v>44</v>
      </c>
      <c r="C18" s="30">
        <v>1</v>
      </c>
      <c r="D18" s="43" t="str">
        <f>IF(C18=1,K!$D$1,IF(C18=2,K!$D$2,IF(C18=3,K!$D$3,IF(C18=4,K!$D$4,IF(C18=5,K!$D$5,IF(C18=6,K!$D$6,IF(C18=7,K!$D$7)))))))</f>
        <v>Maaparandus</v>
      </c>
      <c r="E18" s="11" t="s">
        <v>328</v>
      </c>
      <c r="F18" s="45" t="str">
        <f>LOOKUP(E18,K!$A$1:$B$19)</f>
        <v>Rõngu vald</v>
      </c>
      <c r="G18">
        <v>153</v>
      </c>
      <c r="H18" s="1" t="s">
        <v>4643</v>
      </c>
      <c r="I18" s="28" t="s">
        <v>4632</v>
      </c>
      <c r="J18" s="30">
        <v>1967</v>
      </c>
      <c r="K18">
        <v>1</v>
      </c>
      <c r="L18" t="s">
        <v>4631</v>
      </c>
    </row>
    <row r="19" spans="1:12" ht="25.5" x14ac:dyDescent="0.2">
      <c r="A19" s="37" t="str">
        <f t="shared" si="0"/>
        <v>14-44</v>
      </c>
      <c r="B19" s="30">
        <v>44</v>
      </c>
      <c r="C19" s="30">
        <v>2</v>
      </c>
      <c r="D19" s="43" t="str">
        <f>IF(C19=1,K!$D$1,IF(C19=2,K!$D$2,IF(C19=3,K!$D$3,IF(C19=4,K!$D$4,IF(C19=5,K!$D$5,IF(C19=6,K!$D$6,IF(C19=7,K!$D$7)))))))</f>
        <v xml:space="preserve">Maaparanduse rek </v>
      </c>
      <c r="E19" s="11" t="s">
        <v>328</v>
      </c>
      <c r="F19" s="45" t="str">
        <f>LOOKUP(E19,K!$A$1:$B$19)</f>
        <v>Rõngu vald</v>
      </c>
      <c r="G19">
        <v>109</v>
      </c>
      <c r="H19" s="1" t="s">
        <v>4644</v>
      </c>
      <c r="I19" s="28" t="s">
        <v>4632</v>
      </c>
      <c r="J19" s="30">
        <v>1983</v>
      </c>
      <c r="K19">
        <v>1</v>
      </c>
      <c r="L19" t="s">
        <v>4645</v>
      </c>
    </row>
    <row r="20" spans="1:12" ht="25.5" x14ac:dyDescent="0.2">
      <c r="A20" s="37" t="str">
        <f t="shared" si="0"/>
        <v>14-42</v>
      </c>
      <c r="B20" s="30">
        <v>42</v>
      </c>
      <c r="C20" s="30">
        <v>1</v>
      </c>
      <c r="D20" s="43" t="str">
        <f>IF(C20=1,K!$D$1,IF(C20=2,K!$D$2,IF(C20=3,K!$D$3,IF(C20=4,K!$D$4,IF(C20=5,K!$D$5,IF(C20=6,K!$D$6,IF(C20=7,K!$D$7)))))))</f>
        <v>Maaparandus</v>
      </c>
      <c r="E20" s="11" t="s">
        <v>328</v>
      </c>
      <c r="F20" s="45" t="str">
        <f>LOOKUP(E20,K!$A$1:$B$19)</f>
        <v>Rõngu vald</v>
      </c>
      <c r="G20">
        <v>13</v>
      </c>
      <c r="H20" s="1" t="s">
        <v>4627</v>
      </c>
      <c r="I20" s="28" t="s">
        <v>4625</v>
      </c>
      <c r="J20" s="30">
        <v>1986</v>
      </c>
      <c r="K20">
        <v>1</v>
      </c>
      <c r="L20" t="s">
        <v>4626</v>
      </c>
    </row>
    <row r="21" spans="1:12" ht="25.5" x14ac:dyDescent="0.2">
      <c r="A21" s="37" t="str">
        <f t="shared" si="0"/>
        <v>14-42</v>
      </c>
      <c r="B21" s="30">
        <v>42</v>
      </c>
      <c r="C21" s="30">
        <v>1</v>
      </c>
      <c r="D21" s="43" t="str">
        <f>IF(C21=1,K!$D$1,IF(C21=2,K!$D$2,IF(C21=3,K!$D$3,IF(C21=4,K!$D$4,IF(C21=5,K!$D$5,IF(C21=6,K!$D$6,IF(C21=7,K!$D$7)))))))</f>
        <v>Maaparandus</v>
      </c>
      <c r="E21" s="11" t="s">
        <v>328</v>
      </c>
      <c r="F21" s="45" t="str">
        <f>LOOKUP(E21,K!$A$1:$B$19)</f>
        <v>Rõngu vald</v>
      </c>
      <c r="G21">
        <v>115</v>
      </c>
      <c r="H21" s="1" t="s">
        <v>4628</v>
      </c>
      <c r="I21" s="28" t="s">
        <v>4625</v>
      </c>
      <c r="J21" s="30">
        <v>1987</v>
      </c>
      <c r="K21">
        <v>2</v>
      </c>
      <c r="L21" t="s">
        <v>4626</v>
      </c>
    </row>
    <row r="22" spans="1:12" ht="25.5" x14ac:dyDescent="0.2">
      <c r="A22" s="37" t="str">
        <f t="shared" si="0"/>
        <v>14-41</v>
      </c>
      <c r="B22" s="30">
        <v>41</v>
      </c>
      <c r="C22" s="30">
        <v>1</v>
      </c>
      <c r="D22" s="43" t="str">
        <f>IF(C22=1,K!$D$1,IF(C22=2,K!$D$2,IF(C22=3,K!$D$3,IF(C22=4,K!$D$4,IF(C22=5,K!$D$5,IF(C22=6,K!$D$6,IF(C22=7,K!$D$7)))))))</f>
        <v>Maaparandus</v>
      </c>
      <c r="E22" s="11" t="s">
        <v>328</v>
      </c>
      <c r="F22" s="45" t="str">
        <f>LOOKUP(E22,K!$A$1:$B$19)</f>
        <v>Rõngu vald</v>
      </c>
      <c r="G22">
        <v>88</v>
      </c>
      <c r="H22" s="1" t="s">
        <v>4618</v>
      </c>
      <c r="I22" s="28" t="s">
        <v>4614</v>
      </c>
      <c r="J22" s="30">
        <v>1966</v>
      </c>
      <c r="K22">
        <v>1</v>
      </c>
      <c r="L22" t="s">
        <v>4620</v>
      </c>
    </row>
    <row r="23" spans="1:12" ht="25.5" x14ac:dyDescent="0.2">
      <c r="A23" s="37" t="str">
        <f t="shared" si="0"/>
        <v>14-41</v>
      </c>
      <c r="B23" s="30">
        <v>41</v>
      </c>
      <c r="C23" s="30">
        <v>1</v>
      </c>
      <c r="D23" s="43" t="str">
        <f>IF(C23=1,K!$D$1,IF(C23=2,K!$D$2,IF(C23=3,K!$D$3,IF(C23=4,K!$D$4,IF(C23=5,K!$D$5,IF(C23=6,K!$D$6,IF(C23=7,K!$D$7)))))))</f>
        <v>Maaparandus</v>
      </c>
      <c r="E23" s="11" t="s">
        <v>328</v>
      </c>
      <c r="F23" s="45" t="str">
        <f>LOOKUP(E23,K!$A$1:$B$19)</f>
        <v>Rõngu vald</v>
      </c>
      <c r="G23">
        <v>115</v>
      </c>
      <c r="H23" s="1" t="s">
        <v>4619</v>
      </c>
      <c r="I23" s="28" t="s">
        <v>4614</v>
      </c>
      <c r="J23" s="30">
        <v>1963</v>
      </c>
      <c r="K23">
        <v>1</v>
      </c>
      <c r="L23" t="s">
        <v>4620</v>
      </c>
    </row>
    <row r="24" spans="1:12" ht="25.5" x14ac:dyDescent="0.2">
      <c r="A24" s="37" t="str">
        <f t="shared" si="0"/>
        <v>14-41</v>
      </c>
      <c r="B24" s="30">
        <v>41</v>
      </c>
      <c r="C24" s="30">
        <v>2</v>
      </c>
      <c r="D24" s="43" t="str">
        <f>IF(C24=1,K!$D$1,IF(C24=2,K!$D$2,IF(C24=3,K!$D$3,IF(C24=4,K!$D$4,IF(C24=5,K!$D$5,IF(C24=6,K!$D$6,IF(C24=7,K!$D$7)))))))</f>
        <v xml:space="preserve">Maaparanduse rek </v>
      </c>
      <c r="E24" s="11" t="s">
        <v>328</v>
      </c>
      <c r="F24" s="45" t="str">
        <f>LOOKUP(E24,K!$A$1:$B$19)</f>
        <v>Rõngu vald</v>
      </c>
      <c r="G24">
        <v>8</v>
      </c>
      <c r="H24" s="1" t="s">
        <v>4621</v>
      </c>
      <c r="I24" s="28" t="s">
        <v>4614</v>
      </c>
      <c r="J24" s="30">
        <v>1989</v>
      </c>
      <c r="K24">
        <v>1</v>
      </c>
      <c r="L24" t="s">
        <v>4622</v>
      </c>
    </row>
    <row r="25" spans="1:12" ht="25.5" x14ac:dyDescent="0.2">
      <c r="A25" s="37" t="str">
        <f t="shared" si="0"/>
        <v>14-41</v>
      </c>
      <c r="B25" s="30">
        <v>41</v>
      </c>
      <c r="C25" s="30">
        <v>2</v>
      </c>
      <c r="D25" s="43" t="str">
        <f>IF(C25=1,K!$D$1,IF(C25=2,K!$D$2,IF(C25=3,K!$D$3,IF(C25=4,K!$D$4,IF(C25=5,K!$D$5,IF(C25=6,K!$D$6,IF(C25=7,K!$D$7)))))))</f>
        <v xml:space="preserve">Maaparanduse rek </v>
      </c>
      <c r="E25" s="11" t="s">
        <v>328</v>
      </c>
      <c r="F25" s="45" t="str">
        <f>LOOKUP(E25,K!$A$1:$B$19)</f>
        <v>Rõngu vald</v>
      </c>
      <c r="G25">
        <v>6</v>
      </c>
      <c r="H25" s="1" t="s">
        <v>4623</v>
      </c>
      <c r="I25" s="28" t="s">
        <v>4614</v>
      </c>
      <c r="J25" s="30">
        <v>1990</v>
      </c>
      <c r="K25">
        <v>11</v>
      </c>
      <c r="L25" t="s">
        <v>4622</v>
      </c>
    </row>
    <row r="26" spans="1:12" ht="25.5" x14ac:dyDescent="0.2">
      <c r="A26" s="37" t="str">
        <f t="shared" si="0"/>
        <v>19-41</v>
      </c>
      <c r="B26" s="30">
        <v>41</v>
      </c>
      <c r="C26" s="30">
        <v>4</v>
      </c>
      <c r="D26" s="50" t="str">
        <f>IF(C26=1,K!$D$1,IF(C26=2,K!$D$2,IF(C26=3,K!$D$3,IF(C26=4,K!$D$4,IF(C26=5,K!$D$5,IF(C26=6,K!$D$6,IF(C26=7,K!$D$7)))))))</f>
        <v>Polder</v>
      </c>
      <c r="E26" s="11" t="s">
        <v>333</v>
      </c>
      <c r="F26" s="51" t="str">
        <f>LOOKUP(E26,K!$A$1:$B$19)</f>
        <v>Ülenurme vald</v>
      </c>
      <c r="G26">
        <v>1440</v>
      </c>
      <c r="H26" s="34" t="s">
        <v>5350</v>
      </c>
      <c r="I26" s="28" t="s">
        <v>5097</v>
      </c>
      <c r="J26" s="30">
        <v>1979</v>
      </c>
      <c r="K26">
        <v>10</v>
      </c>
      <c r="L26">
        <v>72302</v>
      </c>
    </row>
    <row r="27" spans="1:12" x14ac:dyDescent="0.2">
      <c r="A27" s="37" t="str">
        <f t="shared" si="0"/>
        <v>19-41</v>
      </c>
      <c r="B27" s="30">
        <v>41</v>
      </c>
      <c r="C27" s="30">
        <v>4</v>
      </c>
      <c r="D27" s="50" t="str">
        <f>IF(C27=1,K!$D$1,IF(C27=2,K!$D$2,IF(C27=3,K!$D$3,IF(C27=4,K!$D$4,IF(C27=5,K!$D$5,IF(C27=6,K!$D$6,IF(C27=7,K!$D$7)))))))</f>
        <v>Polder</v>
      </c>
      <c r="E27" s="11" t="s">
        <v>333</v>
      </c>
      <c r="F27" s="51" t="str">
        <f>LOOKUP(E27,K!$A$1:$B$19)</f>
        <v>Ülenurme vald</v>
      </c>
      <c r="G27">
        <v>20</v>
      </c>
      <c r="H27" s="34" t="s">
        <v>5351</v>
      </c>
      <c r="I27" s="28" t="s">
        <v>5097</v>
      </c>
      <c r="J27" s="30">
        <v>1980</v>
      </c>
      <c r="K27">
        <v>4</v>
      </c>
      <c r="L27" t="s">
        <v>5352</v>
      </c>
    </row>
    <row r="28" spans="1:12" ht="25.5" x14ac:dyDescent="0.2">
      <c r="A28" s="37" t="str">
        <f t="shared" si="0"/>
        <v>09-40</v>
      </c>
      <c r="B28" s="30">
        <v>40</v>
      </c>
      <c r="C28" s="30">
        <v>1</v>
      </c>
      <c r="D28" s="43" t="str">
        <f>IF(C28=1,K!$D$1,IF(C28=2,K!$D$2,IF(C28=3,K!$D$3,IF(C28=4,K!$D$4,IF(C28=5,K!$D$5,IF(C28=6,K!$D$6))))))</f>
        <v>Maaparandus</v>
      </c>
      <c r="E28" s="25" t="s">
        <v>323</v>
      </c>
      <c r="F28" s="45" t="str">
        <f>LOOKUP(E28,K!$A$1:$B$19)</f>
        <v>Nõo vald</v>
      </c>
      <c r="G28">
        <v>72</v>
      </c>
      <c r="H28" s="34" t="s">
        <v>4512</v>
      </c>
      <c r="I28" s="28" t="s">
        <v>4513</v>
      </c>
      <c r="J28" s="30">
        <v>1960</v>
      </c>
      <c r="K28">
        <v>2</v>
      </c>
      <c r="L28" s="28" t="s">
        <v>4514</v>
      </c>
    </row>
    <row r="29" spans="1:12" ht="25.5" x14ac:dyDescent="0.2">
      <c r="A29" s="37" t="str">
        <f t="shared" si="0"/>
        <v>09-40</v>
      </c>
      <c r="B29" s="30">
        <v>40</v>
      </c>
      <c r="C29" s="30">
        <v>1</v>
      </c>
      <c r="D29" s="43" t="str">
        <f>IF(C29=1,K!$D$1,IF(C29=2,K!$D$2,IF(C29=3,K!$D$3,IF(C29=4,K!$D$4,IF(C29=5,K!$D$5,IF(C29=6,K!$D$6,IF(C29=7,K!$D$7)))))))</f>
        <v>Maaparandus</v>
      </c>
      <c r="E29" s="25" t="s">
        <v>323</v>
      </c>
      <c r="F29" s="45" t="str">
        <f>LOOKUP(E29,K!$A$1:$B$19)</f>
        <v>Nõo vald</v>
      </c>
      <c r="G29">
        <v>42</v>
      </c>
      <c r="H29" s="34" t="s">
        <v>4515</v>
      </c>
      <c r="I29" s="28" t="s">
        <v>4513</v>
      </c>
      <c r="J29" s="30">
        <v>1960</v>
      </c>
      <c r="K29">
        <v>0</v>
      </c>
    </row>
    <row r="30" spans="1:12" ht="25.5" x14ac:dyDescent="0.2">
      <c r="A30" s="37" t="str">
        <f t="shared" si="0"/>
        <v>14-40</v>
      </c>
      <c r="B30" s="30">
        <v>40</v>
      </c>
      <c r="C30" s="30">
        <v>1</v>
      </c>
      <c r="D30" s="43" t="str">
        <f>IF(C30=1,K!$D$1,IF(C30=2,K!$D$2,IF(C30=3,K!$D$3,IF(C30=4,K!$D$4,IF(C30=5,K!$D$5,IF(C30=6,K!$D$6,IF(C30=7,K!$D$7)))))))</f>
        <v>Maaparandus</v>
      </c>
      <c r="E30" s="11" t="s">
        <v>328</v>
      </c>
      <c r="F30" s="45" t="str">
        <f>LOOKUP(E30,K!$A$1:$B$19)</f>
        <v>Rõngu vald</v>
      </c>
      <c r="G30">
        <v>107</v>
      </c>
      <c r="H30" s="1" t="s">
        <v>4609</v>
      </c>
      <c r="I30" s="28" t="s">
        <v>4604</v>
      </c>
      <c r="J30" s="30">
        <v>1964</v>
      </c>
      <c r="K30">
        <v>2</v>
      </c>
      <c r="L30" t="s">
        <v>4605</v>
      </c>
    </row>
    <row r="31" spans="1:12" ht="25.5" x14ac:dyDescent="0.2">
      <c r="A31" s="37" t="str">
        <f t="shared" si="0"/>
        <v>14-40</v>
      </c>
      <c r="B31" s="30">
        <v>40</v>
      </c>
      <c r="C31" s="30">
        <v>1</v>
      </c>
      <c r="D31" s="43" t="str">
        <f>IF(C31=1,K!$D$1,IF(C31=2,K!$D$2,IF(C31=3,K!$D$3,IF(C31=4,K!$D$4,IF(C31=5,K!$D$5,IF(C31=6,K!$D$6,IF(C31=7,K!$D$7)))))))</f>
        <v>Maaparandus</v>
      </c>
      <c r="E31" s="11" t="s">
        <v>328</v>
      </c>
      <c r="F31" s="45" t="str">
        <f>LOOKUP(E31,K!$A$1:$B$19)</f>
        <v>Rõngu vald</v>
      </c>
      <c r="G31">
        <v>106</v>
      </c>
      <c r="H31" s="1" t="s">
        <v>4608</v>
      </c>
      <c r="I31" s="28" t="s">
        <v>4604</v>
      </c>
      <c r="J31" s="30">
        <v>1964</v>
      </c>
      <c r="K31">
        <v>1</v>
      </c>
      <c r="L31" t="s">
        <v>4610</v>
      </c>
    </row>
    <row r="32" spans="1:12" ht="25.5" x14ac:dyDescent="0.2">
      <c r="A32" s="37" t="str">
        <f t="shared" si="0"/>
        <v>14-40</v>
      </c>
      <c r="B32" s="30">
        <v>40</v>
      </c>
      <c r="C32" s="30">
        <v>2</v>
      </c>
      <c r="D32" s="43" t="str">
        <f>IF(C32=1,K!$D$1,IF(C32=2,K!$D$2,IF(C32=3,K!$D$3,IF(C32=4,K!$D$4,IF(C32=5,K!$D$5,IF(C32=6,K!$D$6,IF(C32=7,K!$D$7)))))))</f>
        <v xml:space="preserve">Maaparanduse rek </v>
      </c>
      <c r="E32" s="11" t="s">
        <v>328</v>
      </c>
      <c r="F32" s="45" t="str">
        <f>LOOKUP(E32,K!$A$1:$B$19)</f>
        <v>Rõngu vald</v>
      </c>
      <c r="G32">
        <v>116</v>
      </c>
      <c r="H32" s="1" t="s">
        <v>4611</v>
      </c>
      <c r="I32" s="28" t="s">
        <v>4604</v>
      </c>
      <c r="J32" s="30">
        <v>1987</v>
      </c>
      <c r="K32">
        <v>1</v>
      </c>
      <c r="L32" t="s">
        <v>4607</v>
      </c>
    </row>
    <row r="33" spans="1:12" ht="25.5" x14ac:dyDescent="0.2">
      <c r="A33" s="37" t="str">
        <f t="shared" si="0"/>
        <v>19-40</v>
      </c>
      <c r="B33" s="30">
        <v>40</v>
      </c>
      <c r="C33" s="30">
        <v>4</v>
      </c>
      <c r="D33" s="50" t="str">
        <f>IF(C33=1,K!$D$1,IF(C33=2,K!$D$2,IF(C33=3,K!$D$3,IF(C33=4,K!$D$4,IF(C33=5,K!$D$5,IF(C33=6,K!$D$6,IF(C33=7,K!$D$7)))))))</f>
        <v>Polder</v>
      </c>
      <c r="E33" s="11" t="s">
        <v>333</v>
      </c>
      <c r="F33" s="51" t="str">
        <f>LOOKUP(E33,K!$A$1:$B$19)</f>
        <v>Ülenurme vald</v>
      </c>
      <c r="G33">
        <v>21</v>
      </c>
      <c r="H33" s="34" t="s">
        <v>5348</v>
      </c>
      <c r="I33" s="28" t="s">
        <v>5097</v>
      </c>
      <c r="J33" s="30">
        <v>1980</v>
      </c>
      <c r="L33">
        <v>72302</v>
      </c>
    </row>
    <row r="34" spans="1:12" ht="25.5" x14ac:dyDescent="0.2">
      <c r="A34" s="37" t="str">
        <f t="shared" si="0"/>
        <v>19-40</v>
      </c>
      <c r="B34" s="30">
        <v>40</v>
      </c>
      <c r="C34" s="30">
        <v>4</v>
      </c>
      <c r="D34" s="50" t="str">
        <f>IF(C34=1,K!$D$1,IF(C34=2,K!$D$2,IF(C34=3,K!$D$3,IF(C34=4,K!$D$4,IF(C34=5,K!$D$5,IF(C34=6,K!$D$6,IF(C34=7,K!$D$7)))))))</f>
        <v>Polder</v>
      </c>
      <c r="E34" s="11" t="s">
        <v>333</v>
      </c>
      <c r="F34" s="51" t="str">
        <f>LOOKUP(E34,K!$A$1:$B$19)</f>
        <v>Ülenurme vald</v>
      </c>
      <c r="G34">
        <v>22</v>
      </c>
      <c r="H34" s="34" t="s">
        <v>5349</v>
      </c>
      <c r="I34" s="28" t="s">
        <v>5097</v>
      </c>
      <c r="J34" s="30">
        <v>1980</v>
      </c>
      <c r="K34">
        <v>4</v>
      </c>
      <c r="L34">
        <v>72302</v>
      </c>
    </row>
    <row r="35" spans="1:12" ht="25.5" x14ac:dyDescent="0.2">
      <c r="A35" s="37" t="str">
        <f t="shared" si="0"/>
        <v>09-39</v>
      </c>
      <c r="B35" s="30">
        <v>39</v>
      </c>
      <c r="C35" s="30">
        <v>1</v>
      </c>
      <c r="D35" s="43" t="str">
        <f>IF(C35=1,K!$D$1,IF(C35=2,K!$D$2,IF(C35=3,K!$D$3,IF(C35=4,K!$D$4,IF(C35=5,K!$D$5,IF(C35=6,K!$D$6))))))</f>
        <v>Maaparandus</v>
      </c>
      <c r="E35" s="25" t="s">
        <v>323</v>
      </c>
      <c r="F35" s="45" t="str">
        <f>LOOKUP(E35,K!$A$1:$B$19)</f>
        <v>Nõo vald</v>
      </c>
      <c r="G35">
        <v>98</v>
      </c>
      <c r="H35" s="34" t="s">
        <v>4506</v>
      </c>
      <c r="I35" s="28" t="s">
        <v>4507</v>
      </c>
      <c r="J35" s="30">
        <v>1967</v>
      </c>
      <c r="K35">
        <v>0</v>
      </c>
      <c r="L35" s="28" t="s">
        <v>4311</v>
      </c>
    </row>
    <row r="36" spans="1:12" ht="25.5" x14ac:dyDescent="0.2">
      <c r="A36" s="37" t="str">
        <f t="shared" si="0"/>
        <v>09-39</v>
      </c>
      <c r="B36" s="30">
        <v>39</v>
      </c>
      <c r="C36" s="30">
        <v>2</v>
      </c>
      <c r="D36" s="43" t="str">
        <f>IF(C36=1,K!$D$1,IF(C36=2,K!$D$2,IF(C36=3,K!$D$3,IF(C36=4,K!$D$4,IF(C36=5,K!$D$5,IF(C36=6,K!$D$6))))))</f>
        <v xml:space="preserve">Maaparanduse rek </v>
      </c>
      <c r="E36" s="25" t="s">
        <v>323</v>
      </c>
      <c r="F36" s="45" t="str">
        <f>LOOKUP(E36,K!$A$1:$B$19)</f>
        <v>Nõo vald</v>
      </c>
      <c r="G36">
        <v>77</v>
      </c>
      <c r="H36" s="34" t="s">
        <v>4508</v>
      </c>
      <c r="I36" s="28" t="s">
        <v>4507</v>
      </c>
      <c r="J36" s="30">
        <v>1968</v>
      </c>
      <c r="K36">
        <v>0</v>
      </c>
      <c r="L36" s="28" t="s">
        <v>4311</v>
      </c>
    </row>
    <row r="37" spans="1:12" x14ac:dyDescent="0.2">
      <c r="A37" s="37" t="str">
        <f t="shared" si="0"/>
        <v>09-39</v>
      </c>
      <c r="B37" s="30">
        <v>39</v>
      </c>
      <c r="C37" s="30">
        <v>1</v>
      </c>
      <c r="D37" s="43" t="str">
        <f>IF(C37=1,K!$D$1,IF(C37=2,K!$D$2,IF(C37=3,K!$D$3,IF(C37=4,K!$D$4,IF(C37=5,K!$D$5,IF(C37=6,K!$D$6))))))</f>
        <v>Maaparandus</v>
      </c>
      <c r="E37" s="25" t="s">
        <v>323</v>
      </c>
      <c r="F37" s="45" t="str">
        <f>LOOKUP(E37,K!$A$1:$B$19)</f>
        <v>Nõo vald</v>
      </c>
      <c r="G37">
        <v>60</v>
      </c>
      <c r="H37" s="34" t="s">
        <v>4509</v>
      </c>
      <c r="I37" s="28" t="s">
        <v>4507</v>
      </c>
      <c r="J37" s="30">
        <v>1966</v>
      </c>
      <c r="K37">
        <v>1</v>
      </c>
      <c r="L37" s="28" t="s">
        <v>4311</v>
      </c>
    </row>
    <row r="38" spans="1:12" ht="25.5" x14ac:dyDescent="0.2">
      <c r="A38" s="37" t="str">
        <f t="shared" si="0"/>
        <v>14-39</v>
      </c>
      <c r="B38" s="30">
        <v>39</v>
      </c>
      <c r="C38" s="30">
        <v>1</v>
      </c>
      <c r="D38" s="43" t="str">
        <f>IF(C38=1,K!$D$1,IF(C38=2,K!$D$2,IF(C38=3,K!$D$3,IF(C38=4,K!$D$4,IF(C38=5,K!$D$5,IF(C38=6,K!$D$6,IF(C38=7,K!$D$7)))))))</f>
        <v>Maaparandus</v>
      </c>
      <c r="E38" s="11" t="s">
        <v>328</v>
      </c>
      <c r="F38" s="45" t="str">
        <f>LOOKUP(E38,K!$A$1:$B$19)</f>
        <v>Rõngu vald</v>
      </c>
      <c r="G38">
        <v>155</v>
      </c>
      <c r="H38" s="1" t="s">
        <v>4600</v>
      </c>
      <c r="I38" s="28" t="s">
        <v>4598</v>
      </c>
      <c r="J38" s="30">
        <v>1967</v>
      </c>
      <c r="K38">
        <v>1</v>
      </c>
      <c r="L38" t="s">
        <v>4599</v>
      </c>
    </row>
    <row r="39" spans="1:12" ht="25.5" x14ac:dyDescent="0.2">
      <c r="A39" s="37" t="str">
        <f t="shared" si="0"/>
        <v>19-39</v>
      </c>
      <c r="B39" s="30">
        <v>39</v>
      </c>
      <c r="C39" s="30">
        <v>4</v>
      </c>
      <c r="D39" s="50" t="str">
        <f>IF(C39=1,K!$D$1,IF(C39=2,K!$D$2,IF(C39=3,K!$D$3,IF(C39=4,K!$D$4,IF(C39=5,K!$D$5,IF(C39=6,K!$D$6,IF(C39=7,K!$D$7)))))))</f>
        <v>Polder</v>
      </c>
      <c r="E39" s="11" t="s">
        <v>333</v>
      </c>
      <c r="F39" s="51" t="str">
        <f>LOOKUP(E39,K!$A$1:$B$19)</f>
        <v>Ülenurme vald</v>
      </c>
      <c r="G39">
        <v>12</v>
      </c>
      <c r="H39" s="34" t="s">
        <v>5341</v>
      </c>
      <c r="I39" s="28" t="s">
        <v>5097</v>
      </c>
      <c r="J39" s="30">
        <v>1983</v>
      </c>
      <c r="K39">
        <v>1</v>
      </c>
      <c r="L39" t="s">
        <v>5342</v>
      </c>
    </row>
    <row r="40" spans="1:12" ht="25.5" x14ac:dyDescent="0.2">
      <c r="A40" s="37" t="str">
        <f t="shared" si="0"/>
        <v>06-38</v>
      </c>
      <c r="B40" s="30">
        <v>38</v>
      </c>
      <c r="C40" s="30">
        <v>1</v>
      </c>
      <c r="D40" s="43" t="str">
        <f>IF(C40=1,K!$D$1,IF(C40=2,K!$D$2,IF(C40=3,K!$D$3,IF(C40=4,K!$D$4,IF(C40=5,K!$D$5,IF(C40=6,K!$D$6))))))</f>
        <v>Maaparandus</v>
      </c>
      <c r="E40" s="11" t="s">
        <v>320</v>
      </c>
      <c r="F40" s="18" t="str">
        <f>LOOKUP(E40,K!$A$1:$B$19)</f>
        <v>Luunja vald</v>
      </c>
      <c r="G40">
        <v>26</v>
      </c>
      <c r="H40" s="1" t="s">
        <v>3258</v>
      </c>
      <c r="I40" s="28" t="s">
        <v>3259</v>
      </c>
      <c r="J40" s="30">
        <v>1965</v>
      </c>
      <c r="K40">
        <v>1</v>
      </c>
    </row>
    <row r="41" spans="1:12" ht="25.5" x14ac:dyDescent="0.2">
      <c r="A41" s="37" t="str">
        <f t="shared" si="0"/>
        <v>09-38</v>
      </c>
      <c r="B41" s="30">
        <v>38</v>
      </c>
      <c r="C41" s="30">
        <v>2</v>
      </c>
      <c r="D41" s="43" t="str">
        <f>IF(C41=1,K!$D$1,IF(C41=2,K!$D$2,IF(C41=3,K!$D$3,IF(C41=4,K!$D$4,IF(C41=5,K!$D$5,IF(C41=6,K!$D$6))))))</f>
        <v xml:space="preserve">Maaparanduse rek </v>
      </c>
      <c r="E41" s="25" t="s">
        <v>323</v>
      </c>
      <c r="F41" s="45" t="str">
        <f>LOOKUP(E41,K!$A$1:$B$19)</f>
        <v>Nõo vald</v>
      </c>
      <c r="G41">
        <v>579</v>
      </c>
      <c r="H41" s="34" t="s">
        <v>4490</v>
      </c>
      <c r="I41" s="28" t="s">
        <v>4493</v>
      </c>
      <c r="J41" s="30">
        <v>1973</v>
      </c>
      <c r="K41">
        <v>1</v>
      </c>
      <c r="L41" s="28" t="s">
        <v>4491</v>
      </c>
    </row>
    <row r="42" spans="1:12" ht="25.5" x14ac:dyDescent="0.2">
      <c r="A42" s="37" t="str">
        <f t="shared" si="0"/>
        <v>09-38</v>
      </c>
      <c r="B42" s="30">
        <v>38</v>
      </c>
      <c r="C42" s="30">
        <v>1</v>
      </c>
      <c r="D42" s="43" t="str">
        <f>IF(C42=1,K!$D$1,IF(C42=2,K!$D$2,IF(C42=3,K!$D$3,IF(C42=4,K!$D$4,IF(C42=5,K!$D$5,IF(C42=6,K!$D$6))))))</f>
        <v>Maaparandus</v>
      </c>
      <c r="E42" s="25" t="s">
        <v>323</v>
      </c>
      <c r="F42" s="45" t="str">
        <f>LOOKUP(E42,K!$A$1:$B$19)</f>
        <v>Nõo vald</v>
      </c>
      <c r="G42">
        <v>186</v>
      </c>
      <c r="H42" s="34" t="s">
        <v>4492</v>
      </c>
      <c r="I42" s="28" t="s">
        <v>4493</v>
      </c>
      <c r="J42" s="30">
        <v>1960</v>
      </c>
      <c r="K42">
        <v>0</v>
      </c>
      <c r="L42" s="28" t="s">
        <v>4494</v>
      </c>
    </row>
    <row r="43" spans="1:12" ht="25.5" x14ac:dyDescent="0.2">
      <c r="A43" s="37" t="str">
        <f t="shared" si="0"/>
        <v>09-38</v>
      </c>
      <c r="B43" s="30">
        <v>38</v>
      </c>
      <c r="C43" s="30">
        <v>1</v>
      </c>
      <c r="D43" s="43" t="str">
        <f>IF(C43=1,K!$D$1,IF(C43=2,K!$D$2,IF(C43=3,K!$D$3,IF(C43=4,K!$D$4,IF(C43=5,K!$D$5,IF(C43=6,K!$D$6))))))</f>
        <v>Maaparandus</v>
      </c>
      <c r="E43" s="25" t="s">
        <v>323</v>
      </c>
      <c r="F43" s="45" t="str">
        <f>LOOKUP(E43,K!$A$1:$B$19)</f>
        <v>Nõo vald</v>
      </c>
      <c r="G43">
        <v>45</v>
      </c>
      <c r="H43" s="34" t="s">
        <v>4495</v>
      </c>
      <c r="I43" s="28" t="s">
        <v>4493</v>
      </c>
      <c r="J43" s="30">
        <v>1960</v>
      </c>
      <c r="K43">
        <v>1</v>
      </c>
    </row>
    <row r="44" spans="1:12" ht="25.5" x14ac:dyDescent="0.2">
      <c r="A44" s="37" t="str">
        <f t="shared" si="0"/>
        <v>09-38</v>
      </c>
      <c r="B44" s="30">
        <v>38</v>
      </c>
      <c r="C44" s="30">
        <v>1</v>
      </c>
      <c r="D44" s="43" t="str">
        <f>IF(C44=1,K!$D$1,IF(C44=2,K!$D$2,IF(C44=3,K!$D$3,IF(C44=4,K!$D$4,IF(C44=5,K!$D$5,IF(C44=6,K!$D$6))))))</f>
        <v>Maaparandus</v>
      </c>
      <c r="E44" s="25" t="s">
        <v>323</v>
      </c>
      <c r="F44" s="45" t="str">
        <f>LOOKUP(E44,K!$A$1:$B$19)</f>
        <v>Nõo vald</v>
      </c>
      <c r="G44">
        <v>57</v>
      </c>
      <c r="H44" s="34" t="s">
        <v>4496</v>
      </c>
      <c r="I44" s="28" t="s">
        <v>4493</v>
      </c>
      <c r="J44" s="30">
        <v>1961</v>
      </c>
      <c r="K44">
        <v>2</v>
      </c>
      <c r="L44" s="28" t="s">
        <v>4494</v>
      </c>
    </row>
    <row r="45" spans="1:12" x14ac:dyDescent="0.2">
      <c r="A45" s="37" t="str">
        <f t="shared" si="0"/>
        <v>14-38</v>
      </c>
      <c r="B45" s="30">
        <v>38</v>
      </c>
      <c r="C45" s="30">
        <v>1</v>
      </c>
      <c r="D45" s="43" t="str">
        <f>IF(C45=1,K!$D$1,IF(C45=2,K!$D$2,IF(C45=3,K!$D$3,IF(C45=4,K!$D$4,IF(C45=5,K!$D$5,IF(C45=6,K!$D$6,IF(C45=7,K!$D$7)))))))</f>
        <v>Maaparandus</v>
      </c>
      <c r="E45" s="11" t="s">
        <v>328</v>
      </c>
      <c r="F45" s="45" t="str">
        <f>LOOKUP(E45,K!$A$1:$B$19)</f>
        <v>Rõngu vald</v>
      </c>
      <c r="G45">
        <v>20</v>
      </c>
      <c r="H45" s="1" t="s">
        <v>4593</v>
      </c>
      <c r="I45" s="28" t="s">
        <v>4589</v>
      </c>
      <c r="J45" s="30">
        <v>1963</v>
      </c>
      <c r="K45">
        <v>1</v>
      </c>
      <c r="L45">
        <v>9725</v>
      </c>
    </row>
    <row r="46" spans="1:12" x14ac:dyDescent="0.2">
      <c r="A46" s="37" t="str">
        <f t="shared" si="0"/>
        <v>14-38</v>
      </c>
      <c r="B46" s="30">
        <v>38</v>
      </c>
      <c r="C46" s="30">
        <v>1</v>
      </c>
      <c r="D46" s="43" t="str">
        <f>IF(C46=1,K!$D$1,IF(C46=2,K!$D$2,IF(C46=3,K!$D$3,IF(C46=4,K!$D$4,IF(C46=5,K!$D$5,IF(C46=6,K!$D$6,IF(C46=7,K!$D$7)))))))</f>
        <v>Maaparandus</v>
      </c>
      <c r="E46" s="11" t="s">
        <v>328</v>
      </c>
      <c r="F46" s="45" t="str">
        <f>LOOKUP(E46,K!$A$1:$B$19)</f>
        <v>Rõngu vald</v>
      </c>
      <c r="G46">
        <v>945</v>
      </c>
      <c r="H46" s="1" t="s">
        <v>4594</v>
      </c>
      <c r="I46" s="28" t="s">
        <v>4589</v>
      </c>
      <c r="J46" s="30">
        <v>1975</v>
      </c>
      <c r="K46">
        <v>1</v>
      </c>
      <c r="L46" t="s">
        <v>4590</v>
      </c>
    </row>
    <row r="47" spans="1:12" x14ac:dyDescent="0.2">
      <c r="A47" s="37" t="str">
        <f t="shared" si="0"/>
        <v>14-38</v>
      </c>
      <c r="B47" s="30">
        <v>38</v>
      </c>
      <c r="C47" s="30">
        <v>2</v>
      </c>
      <c r="D47" s="43" t="str">
        <f>IF(C47=1,K!$D$1,IF(C47=2,K!$D$2,IF(C47=3,K!$D$3,IF(C47=4,K!$D$4,IF(C47=5,K!$D$5,IF(C47=6,K!$D$6,IF(C47=7,K!$D$7)))))))</f>
        <v xml:space="preserve">Maaparanduse rek </v>
      </c>
      <c r="E47" s="11" t="s">
        <v>328</v>
      </c>
      <c r="F47" s="45" t="str">
        <f>LOOKUP(E47,K!$A$1:$B$19)</f>
        <v>Rõngu vald</v>
      </c>
      <c r="G47">
        <v>12</v>
      </c>
      <c r="H47" s="1" t="s">
        <v>4595</v>
      </c>
      <c r="I47" s="28" t="s">
        <v>4589</v>
      </c>
      <c r="J47" s="30">
        <v>1986</v>
      </c>
      <c r="K47">
        <v>1</v>
      </c>
      <c r="L47" t="s">
        <v>4596</v>
      </c>
    </row>
    <row r="48" spans="1:12" ht="25.5" x14ac:dyDescent="0.2">
      <c r="A48" s="37" t="str">
        <f t="shared" si="0"/>
        <v>19-38</v>
      </c>
      <c r="B48" s="30">
        <v>38</v>
      </c>
      <c r="C48" s="30">
        <v>4</v>
      </c>
      <c r="D48" s="50" t="str">
        <f>IF(C48=1,K!$D$1,IF(C48=2,K!$D$2,IF(C48=3,K!$D$3,IF(C48=4,K!$D$4,IF(C48=5,K!$D$5,IF(C48=6,K!$D$6,IF(C48=7,K!$D$7)))))))</f>
        <v>Polder</v>
      </c>
      <c r="E48" s="11" t="s">
        <v>333</v>
      </c>
      <c r="F48" s="51" t="str">
        <f>LOOKUP(E48,K!$A$1:$B$19)</f>
        <v>Ülenurme vald</v>
      </c>
      <c r="G48">
        <v>1438</v>
      </c>
      <c r="H48" s="34" t="s">
        <v>5339</v>
      </c>
      <c r="I48" s="28" t="s">
        <v>5097</v>
      </c>
      <c r="J48" s="30">
        <v>1979</v>
      </c>
      <c r="K48">
        <v>2</v>
      </c>
      <c r="L48" t="s">
        <v>5340</v>
      </c>
    </row>
    <row r="49" spans="1:12" ht="25.5" x14ac:dyDescent="0.2">
      <c r="A49" s="37" t="str">
        <f t="shared" si="0"/>
        <v>09-37</v>
      </c>
      <c r="B49" s="30">
        <v>37</v>
      </c>
      <c r="C49" s="30">
        <v>1</v>
      </c>
      <c r="D49" s="43" t="str">
        <f>IF(C49=1,K!$D$1,IF(C49=2,K!$D$2,IF(C49=3,K!$D$3,IF(C49=4,K!$D$4,IF(C49=5,K!$D$5,IF(C49=6,K!$D$6))))))</f>
        <v>Maaparandus</v>
      </c>
      <c r="E49" s="25" t="s">
        <v>323</v>
      </c>
      <c r="F49" s="45" t="str">
        <f>LOOKUP(E49,K!$A$1:$B$19)</f>
        <v>Nõo vald</v>
      </c>
      <c r="G49">
        <v>45</v>
      </c>
      <c r="H49" s="34" t="s">
        <v>4478</v>
      </c>
      <c r="I49" s="28" t="s">
        <v>4479</v>
      </c>
      <c r="J49" s="30">
        <v>1965</v>
      </c>
      <c r="K49">
        <v>3</v>
      </c>
      <c r="L49" s="28" t="s">
        <v>4480</v>
      </c>
    </row>
    <row r="50" spans="1:12" ht="25.5" x14ac:dyDescent="0.2">
      <c r="A50" s="37" t="str">
        <f t="shared" si="0"/>
        <v>09-37</v>
      </c>
      <c r="B50" s="30">
        <v>37</v>
      </c>
      <c r="C50" s="30">
        <v>6</v>
      </c>
      <c r="D50" s="43" t="str">
        <f>IF(C50=1,K!$D$1,IF(C50=2,K!$D$2,IF(C50=3,K!$D$3,IF(C50=4,K!$D$4,IF(C50=5,K!$D$5,IF(C50=6,K!$D$6))))))</f>
        <v>Kultuurtehnikaprojektid</v>
      </c>
      <c r="E50" s="25" t="s">
        <v>323</v>
      </c>
      <c r="F50" s="45" t="str">
        <f>LOOKUP(E50,K!$A$1:$B$19)</f>
        <v>Nõo vald</v>
      </c>
      <c r="G50">
        <v>78</v>
      </c>
      <c r="H50" s="34" t="s">
        <v>4481</v>
      </c>
      <c r="I50" s="28" t="s">
        <v>4479</v>
      </c>
      <c r="J50" s="30">
        <v>1980</v>
      </c>
      <c r="K50">
        <v>0</v>
      </c>
      <c r="L50" s="28" t="s">
        <v>4482</v>
      </c>
    </row>
    <row r="51" spans="1:12" ht="25.5" x14ac:dyDescent="0.2">
      <c r="A51" s="37" t="str">
        <f t="shared" si="0"/>
        <v>14-37</v>
      </c>
      <c r="B51" s="30">
        <v>37</v>
      </c>
      <c r="C51" s="30">
        <v>1</v>
      </c>
      <c r="D51" s="43" t="str">
        <f>IF(C51=1,K!$D$1,IF(C51=2,K!$D$2,IF(C51=3,K!$D$3,IF(C51=4,K!$D$4,IF(C51=5,K!$D$5,IF(C51=6,K!$D$6,IF(C51=7,K!$D$7)))))))</f>
        <v>Maaparandus</v>
      </c>
      <c r="E51" s="11" t="s">
        <v>328</v>
      </c>
      <c r="F51" s="45" t="str">
        <f>LOOKUP(E51,K!$A$1:$B$19)</f>
        <v>Rõngu vald</v>
      </c>
      <c r="G51">
        <v>73</v>
      </c>
      <c r="H51" s="34" t="s">
        <v>4586</v>
      </c>
      <c r="I51" s="28" t="s">
        <v>4584</v>
      </c>
      <c r="J51" s="30">
        <v>1966</v>
      </c>
      <c r="K51">
        <v>1</v>
      </c>
      <c r="L51" t="s">
        <v>4587</v>
      </c>
    </row>
    <row r="52" spans="1:12" x14ac:dyDescent="0.2">
      <c r="A52" s="37" t="str">
        <f t="shared" si="0"/>
        <v>19-37</v>
      </c>
      <c r="B52" s="30">
        <v>37</v>
      </c>
      <c r="C52" s="30">
        <v>4</v>
      </c>
      <c r="D52" s="50" t="str">
        <f>IF(C52=1,K!$D$1,IF(C52=2,K!$D$2,IF(C52=3,K!$D$3,IF(C52=4,K!$D$4,IF(C52=5,K!$D$5,IF(C52=6,K!$D$6,IF(C52=7,K!$D$7)))))))</f>
        <v>Polder</v>
      </c>
      <c r="E52" s="11" t="s">
        <v>333</v>
      </c>
      <c r="F52" s="51" t="str">
        <f>LOOKUP(E52,K!$A$1:$B$19)</f>
        <v>Ülenurme vald</v>
      </c>
      <c r="G52">
        <v>57</v>
      </c>
      <c r="H52" s="34" t="s">
        <v>5367</v>
      </c>
      <c r="I52" s="28" t="s">
        <v>5097</v>
      </c>
      <c r="J52" s="30">
        <v>1976</v>
      </c>
    </row>
    <row r="53" spans="1:12" ht="25.5" x14ac:dyDescent="0.2">
      <c r="A53" s="37" t="str">
        <f t="shared" si="0"/>
        <v>09-36</v>
      </c>
      <c r="B53" s="30">
        <v>36</v>
      </c>
      <c r="C53" s="30">
        <v>6</v>
      </c>
      <c r="D53" s="43" t="str">
        <f>IF(C53=1,K!$D$1,IF(C53=2,K!$D$2,IF(C53=3,K!$D$3,IF(C53=4,K!$D$4,IF(C53=5,K!$D$5,IF(C53=6,K!$D$6))))))</f>
        <v>Kultuurtehnikaprojektid</v>
      </c>
      <c r="E53" s="25" t="s">
        <v>323</v>
      </c>
      <c r="F53" s="45" t="str">
        <f>LOOKUP(E53,K!$A$1:$B$19)</f>
        <v>Nõo vald</v>
      </c>
      <c r="G53">
        <v>56</v>
      </c>
      <c r="H53" s="34" t="s">
        <v>4466</v>
      </c>
      <c r="I53" s="28" t="s">
        <v>4467</v>
      </c>
      <c r="J53" s="30">
        <v>1983</v>
      </c>
      <c r="K53">
        <v>4</v>
      </c>
      <c r="L53" s="28" t="s">
        <v>4468</v>
      </c>
    </row>
    <row r="54" spans="1:12" ht="25.5" x14ac:dyDescent="0.2">
      <c r="A54" s="37" t="str">
        <f t="shared" si="0"/>
        <v>09-36</v>
      </c>
      <c r="B54" s="30">
        <v>36</v>
      </c>
      <c r="C54" s="30">
        <v>1</v>
      </c>
      <c r="D54" s="43" t="str">
        <f>IF(C54=1,K!$D$1,IF(C54=2,K!$D$2,IF(C54=3,K!$D$3,IF(C54=4,K!$D$4,IF(C54=5,K!$D$5,IF(C54=6,K!$D$6))))))</f>
        <v>Maaparandus</v>
      </c>
      <c r="E54" s="25" t="s">
        <v>323</v>
      </c>
      <c r="F54" s="45" t="str">
        <f>LOOKUP(E54,K!$A$1:$B$19)</f>
        <v>Nõo vald</v>
      </c>
      <c r="G54">
        <v>44</v>
      </c>
      <c r="H54" s="34" t="s">
        <v>4540</v>
      </c>
      <c r="I54" s="28" t="s">
        <v>4467</v>
      </c>
      <c r="J54" s="30">
        <v>1965</v>
      </c>
      <c r="K54">
        <v>1</v>
      </c>
    </row>
    <row r="55" spans="1:12" ht="25.5" x14ac:dyDescent="0.2">
      <c r="A55" s="37" t="str">
        <f t="shared" si="0"/>
        <v>09-36</v>
      </c>
      <c r="B55" s="30">
        <v>36</v>
      </c>
      <c r="C55" s="30">
        <v>1</v>
      </c>
      <c r="D55" s="43" t="str">
        <f>IF(C55=1,K!$D$1,IF(C55=2,K!$D$2,IF(C55=3,K!$D$3,IF(C55=4,K!$D$4,IF(C55=5,K!$D$5,IF(C55=6,K!$D$6))))))</f>
        <v>Maaparandus</v>
      </c>
      <c r="E55" s="25" t="s">
        <v>323</v>
      </c>
      <c r="F55" s="45" t="str">
        <f>LOOKUP(E55,K!$A$1:$B$19)</f>
        <v>Nõo vald</v>
      </c>
      <c r="G55">
        <v>165</v>
      </c>
      <c r="H55" s="34" t="s">
        <v>4469</v>
      </c>
      <c r="I55" s="28" t="s">
        <v>4467</v>
      </c>
      <c r="J55" s="30">
        <v>1969</v>
      </c>
      <c r="K55">
        <v>2</v>
      </c>
      <c r="L55">
        <v>67153</v>
      </c>
    </row>
    <row r="56" spans="1:12" ht="25.5" x14ac:dyDescent="0.2">
      <c r="A56" s="37" t="str">
        <f t="shared" si="0"/>
        <v>09-36</v>
      </c>
      <c r="B56" s="30">
        <v>36</v>
      </c>
      <c r="C56" s="30">
        <v>5</v>
      </c>
      <c r="D56" s="43" t="str">
        <f>IF(C56=1,K!$D$1,IF(C56=2,K!$D$2,IF(C56=3,K!$D$3,IF(C56=4,K!$D$4,IF(C56=5,K!$D$5,IF(C56=6,K!$D$6))))))</f>
        <v>Muud maap.ehit.projektid</v>
      </c>
      <c r="E56" s="25" t="s">
        <v>323</v>
      </c>
      <c r="F56" s="45" t="str">
        <f>LOOKUP(E56,K!$A$1:$B$19)</f>
        <v>Nõo vald</v>
      </c>
      <c r="G56" s="28" t="s">
        <v>4470</v>
      </c>
      <c r="H56" s="34" t="s">
        <v>4471</v>
      </c>
      <c r="I56" s="28" t="s">
        <v>4467</v>
      </c>
      <c r="J56" s="30">
        <v>1968</v>
      </c>
      <c r="K56">
        <v>2</v>
      </c>
      <c r="L56" s="28" t="s">
        <v>4472</v>
      </c>
    </row>
    <row r="57" spans="1:12" ht="25.5" x14ac:dyDescent="0.2">
      <c r="A57" s="37" t="str">
        <f t="shared" si="0"/>
        <v>14-36</v>
      </c>
      <c r="B57" s="30">
        <v>36</v>
      </c>
      <c r="C57" s="30">
        <v>1</v>
      </c>
      <c r="D57" s="43" t="str">
        <f>IF(C57=1,K!$D$1,IF(C57=2,K!$D$2,IF(C57=3,K!$D$3,IF(C57=4,K!$D$4,IF(C57=5,K!$D$5,IF(C57=6,K!$D$6,IF(C57=7,K!$D$7)))))))</f>
        <v>Maaparandus</v>
      </c>
      <c r="E57" s="11" t="s">
        <v>328</v>
      </c>
      <c r="F57" s="45" t="str">
        <f>LOOKUP(E57,K!$A$1:$B$19)</f>
        <v>Rõngu vald</v>
      </c>
      <c r="G57">
        <v>39</v>
      </c>
      <c r="H57" s="1" t="s">
        <v>4580</v>
      </c>
      <c r="I57" s="28" t="s">
        <v>4578</v>
      </c>
      <c r="J57" s="30">
        <v>1957</v>
      </c>
      <c r="K57">
        <v>4</v>
      </c>
      <c r="L57" t="s">
        <v>4579</v>
      </c>
    </row>
    <row r="58" spans="1:12" x14ac:dyDescent="0.2">
      <c r="A58" s="37" t="str">
        <f t="shared" si="0"/>
        <v>14-36</v>
      </c>
      <c r="B58" s="30">
        <v>36</v>
      </c>
      <c r="C58" s="30">
        <v>1</v>
      </c>
      <c r="D58" s="43" t="str">
        <f>IF(C58=1,K!$D$1,IF(C58=2,K!$D$2,IF(C58=3,K!$D$3,IF(C58=4,K!$D$4,IF(C58=5,K!$D$5,IF(C58=6,K!$D$6,IF(C58=7,K!$D$7)))))))</f>
        <v>Maaparandus</v>
      </c>
      <c r="E58" s="11" t="s">
        <v>328</v>
      </c>
      <c r="F58" s="45" t="str">
        <f>LOOKUP(E58,K!$A$1:$B$19)</f>
        <v>Rõngu vald</v>
      </c>
      <c r="G58">
        <v>29</v>
      </c>
      <c r="H58" s="1" t="s">
        <v>4581</v>
      </c>
      <c r="I58" s="28" t="s">
        <v>4578</v>
      </c>
      <c r="J58" s="30">
        <v>1958</v>
      </c>
      <c r="K58">
        <v>2</v>
      </c>
      <c r="L58">
        <v>4527</v>
      </c>
    </row>
    <row r="59" spans="1:12" x14ac:dyDescent="0.2">
      <c r="A59" s="37" t="str">
        <f t="shared" si="0"/>
        <v>06-35</v>
      </c>
      <c r="B59" s="30">
        <v>35</v>
      </c>
      <c r="C59" s="30">
        <v>1</v>
      </c>
      <c r="D59" s="43" t="str">
        <f>IF(C59=1,K!$D$1,IF(C59=2,K!$D$2,IF(C59=3,K!$D$3,IF(C59=4,K!$D$4,IF(C59=5,K!$D$5,IF(C59=6,K!$D$6))))))</f>
        <v>Maaparandus</v>
      </c>
      <c r="E59" s="25" t="s">
        <v>320</v>
      </c>
      <c r="F59" s="18" t="str">
        <f>LOOKUP(E59,K!$A$1:$B$19)</f>
        <v>Luunja vald</v>
      </c>
      <c r="G59">
        <v>26</v>
      </c>
      <c r="H59" s="34" t="s">
        <v>3193</v>
      </c>
      <c r="I59" s="28" t="s">
        <v>3194</v>
      </c>
      <c r="J59" s="30">
        <v>1970</v>
      </c>
      <c r="K59">
        <v>1</v>
      </c>
      <c r="L59" s="28" t="s">
        <v>3195</v>
      </c>
    </row>
    <row r="60" spans="1:12" ht="25.5" x14ac:dyDescent="0.2">
      <c r="A60" s="37" t="str">
        <f t="shared" si="0"/>
        <v>06-35</v>
      </c>
      <c r="B60" s="30">
        <v>35</v>
      </c>
      <c r="C60" s="30">
        <v>2</v>
      </c>
      <c r="D60" s="43" t="str">
        <f>IF(C60=1,K!$D$1,IF(C60=2,K!$D$2,IF(C60=3,K!$D$3,IF(C60=4,K!$D$4,IF(C60=5,K!$D$5,IF(C60=6,K!$D$6))))))</f>
        <v xml:space="preserve">Maaparanduse rek </v>
      </c>
      <c r="E60" s="25" t="s">
        <v>320</v>
      </c>
      <c r="F60" s="18" t="str">
        <f>LOOKUP(E60,K!$A$1:$B$19)</f>
        <v>Luunja vald</v>
      </c>
      <c r="G60">
        <v>112</v>
      </c>
      <c r="H60" s="34" t="s">
        <v>3196</v>
      </c>
      <c r="I60" s="28" t="s">
        <v>3194</v>
      </c>
      <c r="J60" s="30">
        <v>1980</v>
      </c>
      <c r="K60" s="30">
        <v>1</v>
      </c>
      <c r="L60" s="28" t="s">
        <v>3197</v>
      </c>
    </row>
    <row r="61" spans="1:12" ht="25.5" x14ac:dyDescent="0.2">
      <c r="A61" s="37" t="str">
        <f t="shared" si="0"/>
        <v>06-35</v>
      </c>
      <c r="B61" s="30">
        <v>35</v>
      </c>
      <c r="C61" s="30">
        <v>2</v>
      </c>
      <c r="D61" s="43" t="str">
        <f>IF(C61=1,K!$D$1,IF(C61=2,K!$D$2,IF(C61=3,K!$D$3,IF(C61=4,K!$D$4,IF(C61=5,K!$D$5,IF(C61=6,K!$D$6))))))</f>
        <v xml:space="preserve">Maaparanduse rek </v>
      </c>
      <c r="E61" s="25" t="s">
        <v>320</v>
      </c>
      <c r="F61" s="18" t="str">
        <f>LOOKUP(E61,K!$A$1:$B$19)</f>
        <v>Luunja vald</v>
      </c>
      <c r="G61">
        <v>198</v>
      </c>
      <c r="H61" s="34" t="s">
        <v>3198</v>
      </c>
      <c r="I61" s="28" t="s">
        <v>3194</v>
      </c>
      <c r="J61" s="30">
        <v>1987</v>
      </c>
      <c r="K61">
        <v>1</v>
      </c>
      <c r="L61" s="28" t="s">
        <v>3199</v>
      </c>
    </row>
    <row r="62" spans="1:12" ht="25.5" x14ac:dyDescent="0.2">
      <c r="A62" s="37" t="str">
        <f t="shared" si="0"/>
        <v>06-35</v>
      </c>
      <c r="B62" s="30">
        <v>35</v>
      </c>
      <c r="C62" s="30">
        <v>2</v>
      </c>
      <c r="D62" s="43" t="str">
        <f>IF(C62=1,K!$D$1,IF(C62=2,K!$D$2,IF(C62=3,K!$D$3,IF(C62=4,K!$D$4,IF(C62=5,K!$D$5,IF(C62=6,K!$D$6))))))</f>
        <v xml:space="preserve">Maaparanduse rek </v>
      </c>
      <c r="E62" s="25" t="s">
        <v>320</v>
      </c>
      <c r="F62" s="18" t="str">
        <f>LOOKUP(E62,K!$A$1:$B$19)</f>
        <v>Luunja vald</v>
      </c>
      <c r="G62">
        <v>1254</v>
      </c>
      <c r="H62" s="34" t="s">
        <v>3200</v>
      </c>
      <c r="I62" s="28" t="s">
        <v>3194</v>
      </c>
      <c r="J62" s="30">
        <v>1977</v>
      </c>
      <c r="K62" s="30">
        <v>1</v>
      </c>
      <c r="L62">
        <v>76112</v>
      </c>
    </row>
    <row r="63" spans="1:12" ht="25.5" x14ac:dyDescent="0.2">
      <c r="A63" s="37" t="str">
        <f t="shared" si="0"/>
        <v>09-35</v>
      </c>
      <c r="B63" s="30">
        <v>35</v>
      </c>
      <c r="C63" s="30">
        <v>6</v>
      </c>
      <c r="D63" s="43" t="str">
        <f>IF(C63=1,K!$D$1,IF(C63=2,K!$D$2,IF(C63=3,K!$D$3,IF(C63=4,K!$D$4,IF(C63=5,K!$D$5,IF(C63=6,K!$D$6))))))</f>
        <v>Kultuurtehnikaprojektid</v>
      </c>
      <c r="E63" s="25" t="s">
        <v>323</v>
      </c>
      <c r="F63" s="45" t="str">
        <f>LOOKUP(E63,K!$A$1:$B$19)</f>
        <v>Nõo vald</v>
      </c>
      <c r="G63">
        <v>56</v>
      </c>
      <c r="H63" s="34" t="s">
        <v>4461</v>
      </c>
      <c r="I63" s="28" t="s">
        <v>4462</v>
      </c>
      <c r="J63" s="30">
        <v>1986</v>
      </c>
      <c r="K63">
        <v>1</v>
      </c>
      <c r="L63" s="28" t="s">
        <v>4463</v>
      </c>
    </row>
    <row r="64" spans="1:12" ht="25.5" x14ac:dyDescent="0.2">
      <c r="A64" s="37" t="str">
        <f t="shared" si="0"/>
        <v>14-35</v>
      </c>
      <c r="B64" s="30">
        <v>35</v>
      </c>
      <c r="C64" s="30">
        <v>1</v>
      </c>
      <c r="D64" s="43" t="str">
        <f>IF(C64=1,K!$D$1,IF(C64=2,K!$D$2,IF(C64=3,K!$D$3,IF(C64=4,K!$D$4,IF(C64=5,K!$D$5,IF(C64=6,K!$D$6,IF(C64=7,K!$D$7)))))))</f>
        <v>Maaparandus</v>
      </c>
      <c r="E64" s="11" t="s">
        <v>328</v>
      </c>
      <c r="F64" s="45" t="str">
        <f>LOOKUP(E64,K!$A$1:$B$19)</f>
        <v>Rõngu vald</v>
      </c>
      <c r="G64">
        <v>13</v>
      </c>
      <c r="H64" s="34" t="s">
        <v>4574</v>
      </c>
      <c r="I64" s="28" t="s">
        <v>4569</v>
      </c>
      <c r="J64" s="30">
        <v>1980</v>
      </c>
      <c r="K64">
        <v>3</v>
      </c>
      <c r="L64">
        <v>76261</v>
      </c>
    </row>
    <row r="65" spans="1:13" x14ac:dyDescent="0.2">
      <c r="A65" s="37" t="str">
        <f t="shared" si="0"/>
        <v>14-35</v>
      </c>
      <c r="B65" s="30">
        <v>35</v>
      </c>
      <c r="C65" s="30">
        <v>1</v>
      </c>
      <c r="D65" s="43" t="str">
        <f>IF(C65=1,K!$D$1,IF(C65=2,K!$D$2,IF(C65=3,K!$D$3,IF(C65=4,K!$D$4,IF(C65=5,K!$D$5,IF(C65=6,K!$D$6,IF(C65=7,K!$D$7)))))))</f>
        <v>Maaparandus</v>
      </c>
      <c r="E65" s="11" t="s">
        <v>328</v>
      </c>
      <c r="F65" s="45" t="str">
        <f>LOOKUP(E65,K!$A$1:$B$19)</f>
        <v>Rõngu vald</v>
      </c>
      <c r="G65">
        <v>14</v>
      </c>
      <c r="H65" s="34" t="s">
        <v>4573</v>
      </c>
      <c r="I65" s="28" t="s">
        <v>4569</v>
      </c>
      <c r="J65" s="30">
        <v>1980</v>
      </c>
      <c r="K65">
        <v>1</v>
      </c>
      <c r="L65">
        <v>76261</v>
      </c>
    </row>
    <row r="66" spans="1:13" ht="25.5" x14ac:dyDescent="0.2">
      <c r="A66" s="37" t="str">
        <f t="shared" ref="A66:A129" si="1">CONCATENATE(E66,"-",B66)</f>
        <v>14-35</v>
      </c>
      <c r="B66" s="30">
        <v>35</v>
      </c>
      <c r="C66" s="30">
        <v>1</v>
      </c>
      <c r="D66" s="43" t="str">
        <f>IF(C66=1,K!$D$1,IF(C66=2,K!$D$2,IF(C66=3,K!$D$3,IF(C66=4,K!$D$4,IF(C66=5,K!$D$5,IF(C66=6,K!$D$6,IF(C66=7,K!$D$7)))))))</f>
        <v>Maaparandus</v>
      </c>
      <c r="E66" s="11" t="s">
        <v>328</v>
      </c>
      <c r="F66" s="45" t="str">
        <f>LOOKUP(E66,K!$A$1:$B$19)</f>
        <v>Rõngu vald</v>
      </c>
      <c r="G66">
        <v>14</v>
      </c>
      <c r="H66" s="34" t="s">
        <v>4575</v>
      </c>
      <c r="I66" s="28" t="s">
        <v>4569</v>
      </c>
      <c r="J66" s="30">
        <v>1981</v>
      </c>
      <c r="K66">
        <v>1</v>
      </c>
      <c r="L66">
        <v>76261</v>
      </c>
    </row>
    <row r="67" spans="1:13" x14ac:dyDescent="0.2">
      <c r="A67" s="37" t="str">
        <f t="shared" si="1"/>
        <v>14-35</v>
      </c>
      <c r="B67" s="30">
        <v>35</v>
      </c>
      <c r="C67" s="30">
        <v>1</v>
      </c>
      <c r="D67" s="43" t="str">
        <f>IF(C67=1,K!$D$1,IF(C67=2,K!$D$2,IF(C67=3,K!$D$3,IF(C67=4,K!$D$4,IF(C67=5,K!$D$5,IF(C67=6,K!$D$6,IF(C67=7,K!$D$7)))))))</f>
        <v>Maaparandus</v>
      </c>
      <c r="E67" s="11" t="s">
        <v>328</v>
      </c>
      <c r="F67" s="45" t="str">
        <f>LOOKUP(E67,K!$A$1:$B$19)</f>
        <v>Rõngu vald</v>
      </c>
      <c r="G67">
        <v>13</v>
      </c>
      <c r="H67" s="34" t="s">
        <v>4576</v>
      </c>
      <c r="I67" s="28" t="s">
        <v>4569</v>
      </c>
      <c r="J67" s="30">
        <v>1981</v>
      </c>
      <c r="K67">
        <v>2</v>
      </c>
      <c r="L67">
        <v>77118</v>
      </c>
    </row>
    <row r="68" spans="1:13" x14ac:dyDescent="0.2">
      <c r="A68" s="37" t="str">
        <f t="shared" si="1"/>
        <v>17-35</v>
      </c>
      <c r="B68" s="30">
        <v>35</v>
      </c>
      <c r="C68" s="30">
        <v>4</v>
      </c>
      <c r="D68" s="50" t="str">
        <f>IF(C68=1,K!$D$1,IF(C68=2,K!$D$2,IF(C68=3,K!$D$3,IF(C68=4,K!$D$4,IF(C68=5,K!$D$5,IF(C68=6,K!$D$6,IF(C68=7,K!$D$7)))))))</f>
        <v>Polder</v>
      </c>
      <c r="E68" s="11" t="s">
        <v>331</v>
      </c>
      <c r="F68" s="51" t="str">
        <f>LOOKUP(E68,K!$A$1:$B$19)</f>
        <v xml:space="preserve">Vara vald </v>
      </c>
      <c r="H68" s="28" t="s">
        <v>5069</v>
      </c>
      <c r="I68" s="28" t="s">
        <v>5042</v>
      </c>
      <c r="J68" s="30">
        <v>1978</v>
      </c>
      <c r="L68">
        <v>77124</v>
      </c>
    </row>
    <row r="69" spans="1:13" x14ac:dyDescent="0.2">
      <c r="A69" s="37" t="str">
        <f t="shared" si="1"/>
        <v>17-35</v>
      </c>
      <c r="B69" s="30">
        <v>35</v>
      </c>
      <c r="C69" s="30">
        <v>4</v>
      </c>
      <c r="D69" s="50" t="str">
        <f>IF(C69=1,K!$D$1,IF(C69=2,K!$D$2,IF(C69=3,K!$D$3,IF(C69=4,K!$D$4,IF(C69=5,K!$D$5,IF(C69=6,K!$D$6,IF(C69=7,K!$D$7)))))))</f>
        <v>Polder</v>
      </c>
      <c r="E69" s="11" t="s">
        <v>331</v>
      </c>
      <c r="F69" s="51" t="str">
        <f>LOOKUP(E69,K!$A$1:$B$19)</f>
        <v xml:space="preserve">Vara vald </v>
      </c>
      <c r="H69" s="28" t="s">
        <v>5070</v>
      </c>
      <c r="I69" s="28" t="s">
        <v>5042</v>
      </c>
      <c r="J69" s="30">
        <v>1978</v>
      </c>
      <c r="L69">
        <v>77124</v>
      </c>
    </row>
    <row r="70" spans="1:13" ht="25.5" x14ac:dyDescent="0.2">
      <c r="A70" s="37" t="str">
        <f t="shared" si="1"/>
        <v>19-35</v>
      </c>
      <c r="B70" s="30">
        <v>35</v>
      </c>
      <c r="C70" s="30">
        <v>4</v>
      </c>
      <c r="D70" s="50" t="str">
        <f>IF(C70=1,K!$D$1,IF(C70=2,K!$D$2,IF(C70=3,K!$D$3,IF(C70=4,K!$D$4,IF(C70=5,K!$D$5,IF(C70=6,K!$D$6,IF(C70=7,K!$D$7)))))))</f>
        <v>Polder</v>
      </c>
      <c r="E70" s="11" t="s">
        <v>333</v>
      </c>
      <c r="F70" s="51" t="str">
        <f>LOOKUP(E70,K!$A$1:$B$19)</f>
        <v>Ülenurme vald</v>
      </c>
      <c r="G70">
        <v>1295</v>
      </c>
      <c r="H70" s="34" t="s">
        <v>5337</v>
      </c>
      <c r="I70" s="28" t="s">
        <v>5097</v>
      </c>
      <c r="J70" s="30">
        <v>1978</v>
      </c>
      <c r="K70">
        <v>5</v>
      </c>
      <c r="L70" t="s">
        <v>5338</v>
      </c>
    </row>
    <row r="71" spans="1:13" ht="25.5" x14ac:dyDescent="0.2">
      <c r="A71" s="37" t="str">
        <f t="shared" si="1"/>
        <v>06-34</v>
      </c>
      <c r="B71" s="30">
        <v>34</v>
      </c>
      <c r="C71" s="30">
        <v>1</v>
      </c>
      <c r="D71" s="43" t="str">
        <f>IF(C71=1,K!$D$1,IF(C71=2,K!$D$2,IF(C71=3,K!$D$3,IF(C71=4,K!$D$4,IF(C71=5,K!$D$5,IF(C71=6,K!$D$6))))))</f>
        <v>Maaparandus</v>
      </c>
      <c r="E71" s="25" t="s">
        <v>320</v>
      </c>
      <c r="F71" s="18" t="str">
        <f>LOOKUP(E71,K!$A$1:$B$19)</f>
        <v>Luunja vald</v>
      </c>
      <c r="G71">
        <v>142</v>
      </c>
      <c r="H71" s="34" t="s">
        <v>3189</v>
      </c>
      <c r="I71" s="28" t="s">
        <v>3183</v>
      </c>
      <c r="J71" s="30">
        <v>1963</v>
      </c>
      <c r="K71" s="30">
        <v>1</v>
      </c>
      <c r="L71" s="28" t="s">
        <v>3184</v>
      </c>
    </row>
    <row r="72" spans="1:13" ht="25.5" x14ac:dyDescent="0.2">
      <c r="A72" s="37" t="str">
        <f t="shared" si="1"/>
        <v>06-34</v>
      </c>
      <c r="B72" s="30">
        <v>34</v>
      </c>
      <c r="C72" s="30">
        <v>1</v>
      </c>
      <c r="D72" s="43" t="str">
        <f>IF(C72=1,K!$D$1,IF(C72=2,K!$D$2,IF(C72=3,K!$D$3,IF(C72=4,K!$D$4,IF(C72=5,K!$D$5,IF(C72=6,K!$D$6))))))</f>
        <v>Maaparandus</v>
      </c>
      <c r="E72" s="25" t="s">
        <v>320</v>
      </c>
      <c r="F72" s="18" t="str">
        <f>LOOKUP(E72,K!$A$1:$B$19)</f>
        <v>Luunja vald</v>
      </c>
      <c r="G72">
        <v>143</v>
      </c>
      <c r="H72" s="34" t="s">
        <v>3190</v>
      </c>
      <c r="I72" s="28" t="s">
        <v>3183</v>
      </c>
      <c r="J72" s="30">
        <v>1963</v>
      </c>
      <c r="K72">
        <v>2</v>
      </c>
      <c r="L72" s="28" t="s">
        <v>3186</v>
      </c>
    </row>
    <row r="73" spans="1:13" ht="25.5" x14ac:dyDescent="0.2">
      <c r="A73" s="37" t="str">
        <f t="shared" si="1"/>
        <v>06-34</v>
      </c>
      <c r="B73" s="30">
        <v>34</v>
      </c>
      <c r="C73" s="30">
        <v>2</v>
      </c>
      <c r="D73" s="43" t="str">
        <f>IF(C73=1,K!$D$1,IF(C73=2,K!$D$2,IF(C73=3,K!$D$3,IF(C73=4,K!$D$4,IF(C73=5,K!$D$5,IF(C73=6,K!$D$6))))))</f>
        <v xml:space="preserve">Maaparanduse rek </v>
      </c>
      <c r="E73" s="25" t="s">
        <v>320</v>
      </c>
      <c r="F73" s="18" t="str">
        <f>LOOKUP(E73,K!$A$1:$B$19)</f>
        <v>Luunja vald</v>
      </c>
      <c r="G73">
        <v>117</v>
      </c>
      <c r="H73" s="34" t="s">
        <v>3191</v>
      </c>
      <c r="I73" s="28" t="s">
        <v>3183</v>
      </c>
      <c r="J73" s="30">
        <v>1983</v>
      </c>
      <c r="K73" s="30">
        <v>2</v>
      </c>
      <c r="L73" s="28" t="s">
        <v>3192</v>
      </c>
    </row>
    <row r="74" spans="1:13" ht="25.5" x14ac:dyDescent="0.2">
      <c r="A74" s="37" t="str">
        <f t="shared" si="1"/>
        <v>09-34</v>
      </c>
      <c r="B74" s="30">
        <v>34</v>
      </c>
      <c r="C74" s="30">
        <v>6</v>
      </c>
      <c r="D74" s="43" t="str">
        <f>IF(C74=1,K!$D$1,IF(C74=2,K!$D$2,IF(C74=3,K!$D$3,IF(C74=4,K!$D$4,IF(C74=5,K!$D$5,IF(C74=6,K!$D$6))))))</f>
        <v>Kultuurtehnikaprojektid</v>
      </c>
      <c r="E74" s="25" t="s">
        <v>323</v>
      </c>
      <c r="F74" s="45" t="str">
        <f>LOOKUP(E74,K!$A$1:$B$19)</f>
        <v>Nõo vald</v>
      </c>
      <c r="G74">
        <v>61</v>
      </c>
      <c r="H74" s="34" t="s">
        <v>4455</v>
      </c>
      <c r="I74" s="28" t="s">
        <v>4456</v>
      </c>
      <c r="J74" s="30">
        <v>1981</v>
      </c>
      <c r="K74">
        <v>2</v>
      </c>
      <c r="L74" s="28" t="s">
        <v>4457</v>
      </c>
    </row>
    <row r="75" spans="1:13" ht="25.5" x14ac:dyDescent="0.2">
      <c r="A75" s="37" t="str">
        <f t="shared" si="1"/>
        <v>09-34</v>
      </c>
      <c r="B75" s="30">
        <v>34</v>
      </c>
      <c r="C75" s="30">
        <v>6</v>
      </c>
      <c r="D75" s="43" t="str">
        <f>IF(C75=1,K!$D$1,IF(C75=2,K!$D$2,IF(C75=3,K!$D$3,IF(C75=4,K!$D$4,IF(C75=5,K!$D$5,IF(C75=6,K!$D$6))))))</f>
        <v>Kultuurtehnikaprojektid</v>
      </c>
      <c r="E75" s="25" t="s">
        <v>323</v>
      </c>
      <c r="F75" s="45" t="str">
        <f>LOOKUP(E75,K!$A$1:$B$19)</f>
        <v>Nõo vald</v>
      </c>
      <c r="G75">
        <v>63</v>
      </c>
      <c r="H75" s="34" t="s">
        <v>4458</v>
      </c>
      <c r="I75" s="28" t="s">
        <v>4456</v>
      </c>
      <c r="J75" s="30">
        <v>1982</v>
      </c>
      <c r="K75">
        <v>2</v>
      </c>
      <c r="L75" s="28" t="s">
        <v>4457</v>
      </c>
    </row>
    <row r="76" spans="1:13" ht="25.5" x14ac:dyDescent="0.2">
      <c r="A76" s="37" t="str">
        <f t="shared" si="1"/>
        <v>14-34</v>
      </c>
      <c r="B76" s="30">
        <v>34</v>
      </c>
      <c r="C76" s="30">
        <v>1</v>
      </c>
      <c r="D76" s="43" t="str">
        <f>IF(C76=1,K!$D$1,IF(C76=2,K!$D$2,IF(C76=3,K!$D$3,IF(C76=4,K!$D$4,IF(C76=5,K!$D$5,IF(C76=6,K!$D$6,IF(C76=7,K!$D$7)))))))</f>
        <v>Maaparandus</v>
      </c>
      <c r="E76" s="11" t="s">
        <v>328</v>
      </c>
      <c r="F76" s="45" t="str">
        <f>LOOKUP(E76,K!$A$1:$B$19)</f>
        <v>Rõngu vald</v>
      </c>
      <c r="G76">
        <v>102</v>
      </c>
      <c r="H76" s="34" t="s">
        <v>4564</v>
      </c>
      <c r="I76" s="28" t="s">
        <v>4561</v>
      </c>
      <c r="J76" s="30">
        <v>1969</v>
      </c>
      <c r="K76">
        <v>1</v>
      </c>
      <c r="L76" t="s">
        <v>4562</v>
      </c>
    </row>
    <row r="77" spans="1:13" ht="25.5" x14ac:dyDescent="0.2">
      <c r="A77" s="37" t="str">
        <f t="shared" si="1"/>
        <v>14-34</v>
      </c>
      <c r="B77" s="30">
        <v>34</v>
      </c>
      <c r="C77" s="30">
        <v>1</v>
      </c>
      <c r="D77" s="43" t="str">
        <f>IF(C77=1,K!$D$1,IF(C77=2,K!$D$2,IF(C77=3,K!$D$3,IF(C77=4,K!$D$4,IF(C77=5,K!$D$5,IF(C77=6,K!$D$6,IF(C77=7,K!$D$7)))))))</f>
        <v>Maaparandus</v>
      </c>
      <c r="E77" s="11" t="s">
        <v>328</v>
      </c>
      <c r="F77" s="45" t="str">
        <f>LOOKUP(E77,K!$A$1:$B$19)</f>
        <v>Rõngu vald</v>
      </c>
      <c r="G77">
        <v>81</v>
      </c>
      <c r="H77" s="34" t="s">
        <v>4567</v>
      </c>
      <c r="I77" s="28" t="s">
        <v>4561</v>
      </c>
      <c r="J77" s="30">
        <v>1970</v>
      </c>
      <c r="K77">
        <v>1</v>
      </c>
      <c r="L77" t="s">
        <v>4565</v>
      </c>
    </row>
    <row r="78" spans="1:13" ht="25.5" x14ac:dyDescent="0.2">
      <c r="A78" s="37" t="str">
        <f t="shared" si="1"/>
        <v>14-34</v>
      </c>
      <c r="B78" s="30">
        <v>34</v>
      </c>
      <c r="C78" s="30">
        <v>2</v>
      </c>
      <c r="D78" s="43" t="str">
        <f>IF(C78=1,K!$D$1,IF(C78=2,K!$D$2,IF(C78=3,K!$D$3,IF(C78=4,K!$D$4,IF(C78=5,K!$D$5,IF(C78=6,K!$D$6,IF(C78=7,K!$D$7)))))))</f>
        <v xml:space="preserve">Maaparanduse rek </v>
      </c>
      <c r="E78" s="11" t="s">
        <v>328</v>
      </c>
      <c r="F78" s="45" t="str">
        <f>LOOKUP(E78,K!$A$1:$B$19)</f>
        <v>Rõngu vald</v>
      </c>
      <c r="G78">
        <v>929</v>
      </c>
      <c r="H78" s="34" t="s">
        <v>4566</v>
      </c>
      <c r="I78" s="28" t="s">
        <v>4561</v>
      </c>
      <c r="J78" s="30">
        <v>1975</v>
      </c>
      <c r="K78">
        <v>1</v>
      </c>
      <c r="L78" t="s">
        <v>4563</v>
      </c>
    </row>
    <row r="79" spans="1:13" x14ac:dyDescent="0.2">
      <c r="A79" s="37" t="str">
        <f t="shared" si="1"/>
        <v>17-34</v>
      </c>
      <c r="B79" s="30">
        <v>34</v>
      </c>
      <c r="C79" s="30">
        <v>4</v>
      </c>
      <c r="D79" s="50" t="str">
        <f>IF(C79=1,K!$D$1,IF(C79=2,K!$D$2,IF(C79=3,K!$D$3,IF(C79=4,K!$D$4,IF(C79=5,K!$D$5,IF(C79=6,K!$D$6,IF(C79=7,K!$D$7)))))))</f>
        <v>Polder</v>
      </c>
      <c r="E79" s="11" t="s">
        <v>331</v>
      </c>
      <c r="F79" s="51" t="str">
        <f>LOOKUP(E79,K!$A$1:$B$19)</f>
        <v xml:space="preserve">Vara vald </v>
      </c>
      <c r="H79" s="28" t="s">
        <v>5069</v>
      </c>
      <c r="I79" s="28" t="s">
        <v>5042</v>
      </c>
      <c r="J79" s="30">
        <v>1978</v>
      </c>
      <c r="K79">
        <v>44</v>
      </c>
      <c r="L79">
        <v>77124</v>
      </c>
      <c r="M79" s="30" t="s">
        <v>1852</v>
      </c>
    </row>
    <row r="80" spans="1:13" x14ac:dyDescent="0.2">
      <c r="A80" s="37" t="str">
        <f t="shared" si="1"/>
        <v>17-34</v>
      </c>
      <c r="B80" s="30">
        <v>34</v>
      </c>
      <c r="C80" s="30">
        <v>4</v>
      </c>
      <c r="D80" s="50" t="str">
        <f>IF(C80=1,K!$D$1,IF(C80=2,K!$D$2,IF(C80=3,K!$D$3,IF(C80=4,K!$D$4,IF(C80=5,K!$D$5,IF(C80=6,K!$D$6,IF(C80=7,K!$D$7)))))))</f>
        <v>Polder</v>
      </c>
      <c r="E80" s="11" t="s">
        <v>331</v>
      </c>
      <c r="F80" s="51" t="str">
        <f>LOOKUP(E80,K!$A$1:$B$19)</f>
        <v xml:space="preserve">Vara vald </v>
      </c>
      <c r="H80" s="28" t="s">
        <v>5070</v>
      </c>
      <c r="I80" s="28" t="s">
        <v>5042</v>
      </c>
      <c r="J80" s="30">
        <v>1978</v>
      </c>
      <c r="L80">
        <v>77124</v>
      </c>
      <c r="M80" s="30" t="s">
        <v>1852</v>
      </c>
    </row>
    <row r="81" spans="1:13" x14ac:dyDescent="0.2">
      <c r="A81" s="37" t="str">
        <f t="shared" si="1"/>
        <v>17-34</v>
      </c>
      <c r="B81" s="30">
        <v>34</v>
      </c>
      <c r="C81" s="30">
        <v>4</v>
      </c>
      <c r="D81" s="50" t="str">
        <f>IF(C81=1,K!$D$1,IF(C81=2,K!$D$2,IF(C81=3,K!$D$3,IF(C81=4,K!$D$4,IF(C81=5,K!$D$5,IF(C81=6,K!$D$6,IF(C81=7,K!$D$7)))))))</f>
        <v>Polder</v>
      </c>
      <c r="E81" s="11" t="s">
        <v>331</v>
      </c>
      <c r="F81" s="51" t="str">
        <f>LOOKUP(E81,K!$A$1:$B$19)</f>
        <v xml:space="preserve">Vara vald </v>
      </c>
      <c r="H81" s="28" t="s">
        <v>5071</v>
      </c>
      <c r="I81" s="28" t="s">
        <v>5042</v>
      </c>
      <c r="J81" s="30">
        <v>1978</v>
      </c>
      <c r="L81">
        <v>77124</v>
      </c>
      <c r="M81" s="30" t="s">
        <v>1852</v>
      </c>
    </row>
    <row r="82" spans="1:13" ht="25.5" x14ac:dyDescent="0.2">
      <c r="A82" s="37" t="str">
        <f t="shared" si="1"/>
        <v>19-34</v>
      </c>
      <c r="B82" s="30">
        <v>34</v>
      </c>
      <c r="C82" s="30">
        <v>1</v>
      </c>
      <c r="D82" s="50" t="str">
        <f>IF(C82=1,K!$D$1,IF(C82=2,K!$D$2,IF(C82=3,K!$D$3,IF(C82=4,K!$D$4,IF(C82=5,K!$D$5,IF(C82=6,K!$D$6,IF(C82=7,K!$D$7)))))))</f>
        <v>Maaparandus</v>
      </c>
      <c r="E82" s="11" t="s">
        <v>333</v>
      </c>
      <c r="F82" s="51" t="str">
        <f>LOOKUP(E82,K!$A$1:$B$19)</f>
        <v>Ülenurme vald</v>
      </c>
      <c r="G82">
        <v>90</v>
      </c>
      <c r="H82" s="34" t="s">
        <v>5320</v>
      </c>
      <c r="I82" s="28" t="s">
        <v>5317</v>
      </c>
      <c r="J82" s="30">
        <v>1989</v>
      </c>
      <c r="K82">
        <v>5</v>
      </c>
      <c r="L82">
        <v>299871</v>
      </c>
    </row>
    <row r="83" spans="1:13" ht="25.5" x14ac:dyDescent="0.2">
      <c r="A83" s="37" t="str">
        <f t="shared" si="1"/>
        <v>06-33</v>
      </c>
      <c r="B83" s="30">
        <v>33</v>
      </c>
      <c r="C83" s="30">
        <v>1</v>
      </c>
      <c r="D83" s="43" t="str">
        <f>IF(C83=1,K!$D$1,IF(C83=2,K!$D$2,IF(C83=3,K!$D$3,IF(C83=4,K!$D$4,IF(C83=5,K!$D$5,IF(C83=6,K!$D$6))))))</f>
        <v>Maaparandus</v>
      </c>
      <c r="E83" s="25" t="s">
        <v>320</v>
      </c>
      <c r="F83" s="18" t="str">
        <f>LOOKUP(E83,K!$A$1:$B$19)</f>
        <v>Luunja vald</v>
      </c>
      <c r="G83">
        <v>52</v>
      </c>
      <c r="H83" s="34" t="s">
        <v>3180</v>
      </c>
      <c r="I83" s="28" t="s">
        <v>3161</v>
      </c>
      <c r="J83" s="30">
        <v>1966</v>
      </c>
      <c r="K83">
        <v>2</v>
      </c>
      <c r="L83" s="28" t="s">
        <v>3181</v>
      </c>
      <c r="M83">
        <v>76263</v>
      </c>
    </row>
    <row r="84" spans="1:13" x14ac:dyDescent="0.2">
      <c r="A84" s="37" t="str">
        <f t="shared" si="1"/>
        <v>09-33</v>
      </c>
      <c r="B84" s="30">
        <v>33</v>
      </c>
      <c r="C84" s="30">
        <v>1</v>
      </c>
      <c r="D84" s="43" t="str">
        <f>IF(C84=1,K!$D$1,IF(C84=2,K!$D$2,IF(C84=3,K!$D$3,IF(C84=4,K!$D$4,IF(C84=5,K!$D$5,IF(C84=6,K!$D$6))))))</f>
        <v>Maaparandus</v>
      </c>
      <c r="E84" s="25" t="s">
        <v>323</v>
      </c>
      <c r="F84" s="45" t="str">
        <f>LOOKUP(E84,K!$A$1:$B$19)</f>
        <v>Nõo vald</v>
      </c>
      <c r="G84">
        <v>97</v>
      </c>
      <c r="H84" s="28" t="s">
        <v>4446</v>
      </c>
      <c r="I84" s="28" t="s">
        <v>4447</v>
      </c>
      <c r="J84" s="30">
        <v>1967</v>
      </c>
      <c r="K84">
        <v>1</v>
      </c>
      <c r="L84" s="28" t="s">
        <v>4448</v>
      </c>
    </row>
    <row r="85" spans="1:13" ht="25.5" x14ac:dyDescent="0.2">
      <c r="A85" s="37" t="str">
        <f t="shared" si="1"/>
        <v>09-33</v>
      </c>
      <c r="B85" s="30">
        <v>33</v>
      </c>
      <c r="C85" s="30">
        <v>1</v>
      </c>
      <c r="D85" s="43" t="str">
        <f>IF(C85=1,K!$D$1,IF(C85=2,K!$D$2,IF(C85=3,K!$D$3,IF(C85=4,K!$D$4,IF(C85=5,K!$D$5,IF(C85=6,K!$D$6))))))</f>
        <v>Maaparandus</v>
      </c>
      <c r="E85" s="25" t="s">
        <v>323</v>
      </c>
      <c r="F85" s="45" t="str">
        <f>LOOKUP(E85,K!$A$1:$B$19)</f>
        <v>Nõo vald</v>
      </c>
      <c r="G85">
        <v>44</v>
      </c>
      <c r="H85" s="34" t="s">
        <v>4449</v>
      </c>
      <c r="I85" s="28" t="s">
        <v>4447</v>
      </c>
      <c r="J85" s="30">
        <v>1988</v>
      </c>
      <c r="K85">
        <v>2</v>
      </c>
      <c r="L85" s="28" t="s">
        <v>4450</v>
      </c>
      <c r="M85">
        <v>76263</v>
      </c>
    </row>
    <row r="86" spans="1:13" x14ac:dyDescent="0.2">
      <c r="A86" s="37" t="str">
        <f t="shared" si="1"/>
        <v>17-33</v>
      </c>
      <c r="B86" s="30">
        <v>33</v>
      </c>
      <c r="C86" s="30">
        <v>1</v>
      </c>
      <c r="D86" s="50" t="str">
        <f>IF(C86=1,K!$D$1,IF(C86=2,K!$D$2,IF(C86=3,K!$D$3,IF(C86=4,K!$D$4,IF(C86=5,K!$D$5,IF(C86=6,K!$D$6,IF(C86=7,K!$D$7)))))))</f>
        <v>Maaparandus</v>
      </c>
      <c r="E86" s="11" t="s">
        <v>331</v>
      </c>
      <c r="F86" s="51" t="str">
        <f>LOOKUP(E86,K!$A$1:$B$19)</f>
        <v xml:space="preserve">Vara vald </v>
      </c>
      <c r="G86">
        <v>73</v>
      </c>
      <c r="H86" s="28" t="s">
        <v>5049</v>
      </c>
      <c r="I86" s="28" t="s">
        <v>5042</v>
      </c>
      <c r="J86" s="30">
        <v>1961</v>
      </c>
      <c r="K86">
        <v>1</v>
      </c>
      <c r="L86" s="28" t="s">
        <v>5050</v>
      </c>
    </row>
    <row r="87" spans="1:13" x14ac:dyDescent="0.2">
      <c r="A87" s="37" t="str">
        <f t="shared" si="1"/>
        <v>17-33</v>
      </c>
      <c r="B87" s="30">
        <v>33</v>
      </c>
      <c r="C87" s="30">
        <v>4</v>
      </c>
      <c r="D87" s="50" t="str">
        <f>IF(C87=1,K!$D$1,IF(C87=2,K!$D$2,IF(C87=3,K!$D$3,IF(C87=4,K!$D$4,IF(C87=5,K!$D$5,IF(C87=6,K!$D$6,IF(C87=7,K!$D$7)))))))</f>
        <v>Polder</v>
      </c>
      <c r="E87" s="11" t="s">
        <v>331</v>
      </c>
      <c r="F87" s="51" t="str">
        <f>LOOKUP(E87,K!$A$1:$B$19)</f>
        <v xml:space="preserve">Vara vald </v>
      </c>
      <c r="G87">
        <v>32</v>
      </c>
      <c r="H87" s="28" t="s">
        <v>5051</v>
      </c>
      <c r="I87" s="28" t="s">
        <v>5042</v>
      </c>
      <c r="J87" s="30">
        <v>1983</v>
      </c>
      <c r="K87">
        <v>1</v>
      </c>
      <c r="L87">
        <v>77124</v>
      </c>
      <c r="M87">
        <v>69180</v>
      </c>
    </row>
    <row r="88" spans="1:13" x14ac:dyDescent="0.2">
      <c r="A88" s="37" t="str">
        <f t="shared" si="1"/>
        <v>17-33</v>
      </c>
      <c r="B88" s="30">
        <v>33</v>
      </c>
      <c r="C88" s="30">
        <v>4</v>
      </c>
      <c r="D88" s="50" t="str">
        <f>IF(C88=1,K!$D$1,IF(C88=2,K!$D$2,IF(C88=3,K!$D$3,IF(C88=4,K!$D$4,IF(C88=5,K!$D$5,IF(C88=6,K!$D$6,IF(C88=7,K!$D$7)))))))</f>
        <v>Polder</v>
      </c>
      <c r="E88" s="11" t="s">
        <v>331</v>
      </c>
      <c r="F88" s="51" t="str">
        <f>LOOKUP(E88,K!$A$1:$B$19)</f>
        <v xml:space="preserve">Vara vald </v>
      </c>
      <c r="G88">
        <v>31</v>
      </c>
      <c r="H88" s="28" t="s">
        <v>5052</v>
      </c>
      <c r="I88" s="28" t="s">
        <v>5042</v>
      </c>
      <c r="J88" s="30">
        <v>1985</v>
      </c>
      <c r="K88">
        <v>1</v>
      </c>
      <c r="L88">
        <v>1226842</v>
      </c>
      <c r="M88">
        <v>72028</v>
      </c>
    </row>
    <row r="89" spans="1:13" x14ac:dyDescent="0.2">
      <c r="A89" s="37" t="str">
        <f t="shared" si="1"/>
        <v>17-33</v>
      </c>
      <c r="B89" s="30">
        <v>33</v>
      </c>
      <c r="C89" s="30">
        <v>4</v>
      </c>
      <c r="D89" s="50" t="str">
        <f>IF(C89=1,K!$D$1,IF(C89=2,K!$D$2,IF(C89=3,K!$D$3,IF(C89=4,K!$D$4,IF(C89=5,K!$D$5,IF(C89=6,K!$D$6,IF(C89=7,K!$D$7)))))))</f>
        <v>Polder</v>
      </c>
      <c r="E89" s="11" t="s">
        <v>331</v>
      </c>
      <c r="F89" s="51" t="str">
        <f>LOOKUP(E89,K!$A$1:$B$19)</f>
        <v xml:space="preserve">Vara vald </v>
      </c>
      <c r="G89">
        <v>31</v>
      </c>
      <c r="H89" s="28" t="s">
        <v>5053</v>
      </c>
      <c r="I89" s="28" t="s">
        <v>5042</v>
      </c>
      <c r="J89" s="30">
        <v>1986</v>
      </c>
      <c r="K89">
        <v>6</v>
      </c>
      <c r="L89">
        <v>1226842</v>
      </c>
    </row>
    <row r="90" spans="1:13" x14ac:dyDescent="0.2">
      <c r="A90" s="37" t="str">
        <f t="shared" si="1"/>
        <v>17-33</v>
      </c>
      <c r="B90" s="30">
        <v>33</v>
      </c>
      <c r="C90" s="30">
        <v>4</v>
      </c>
      <c r="D90" s="50" t="str">
        <f>IF(C90=1,K!$D$1,IF(C90=2,K!$D$2,IF(C90=3,K!$D$3,IF(C90=4,K!$D$4,IF(C90=5,K!$D$5,IF(C90=6,K!$D$6,IF(C90=7,K!$D$7)))))))</f>
        <v>Polder</v>
      </c>
      <c r="E90" s="11" t="s">
        <v>331</v>
      </c>
      <c r="F90" s="51" t="str">
        <f>LOOKUP(E90,K!$A$1:$B$19)</f>
        <v xml:space="preserve">Vara vald </v>
      </c>
      <c r="G90">
        <v>32</v>
      </c>
      <c r="H90" s="28" t="s">
        <v>5056</v>
      </c>
      <c r="I90" s="28" t="s">
        <v>5042</v>
      </c>
      <c r="J90" s="30">
        <v>1986</v>
      </c>
      <c r="K90">
        <v>3</v>
      </c>
      <c r="L90" t="s">
        <v>5016</v>
      </c>
      <c r="M90">
        <v>72028</v>
      </c>
    </row>
    <row r="91" spans="1:13" x14ac:dyDescent="0.2">
      <c r="A91" s="37" t="str">
        <f t="shared" si="1"/>
        <v>17-33</v>
      </c>
      <c r="B91" s="30">
        <v>33</v>
      </c>
      <c r="C91" s="30">
        <v>4</v>
      </c>
      <c r="D91" s="50" t="str">
        <f>IF(C91=1,K!$D$1,IF(C91=2,K!$D$2,IF(C91=3,K!$D$3,IF(C91=4,K!$D$4,IF(C91=5,K!$D$5,IF(C91=6,K!$D$6,IF(C91=7,K!$D$7)))))))</f>
        <v>Polder</v>
      </c>
      <c r="E91" s="11" t="s">
        <v>331</v>
      </c>
      <c r="F91" s="51" t="str">
        <f>LOOKUP(E91,K!$A$1:$B$19)</f>
        <v xml:space="preserve">Vara vald </v>
      </c>
      <c r="G91">
        <v>142</v>
      </c>
      <c r="H91" s="28" t="s">
        <v>5058</v>
      </c>
      <c r="I91" s="28" t="s">
        <v>5042</v>
      </c>
      <c r="J91" s="30">
        <v>1987</v>
      </c>
      <c r="K91">
        <v>1</v>
      </c>
      <c r="L91" t="s">
        <v>5057</v>
      </c>
      <c r="M91" s="30" t="s">
        <v>1880</v>
      </c>
    </row>
    <row r="92" spans="1:13" x14ac:dyDescent="0.2">
      <c r="A92" s="37" t="str">
        <f t="shared" si="1"/>
        <v>17-33</v>
      </c>
      <c r="B92" s="30">
        <v>33</v>
      </c>
      <c r="C92" s="30">
        <v>4</v>
      </c>
      <c r="D92" s="50" t="str">
        <f>IF(C92=1,K!$D$1,IF(C92=2,K!$D$2,IF(C92=3,K!$D$3,IF(C92=4,K!$D$4,IF(C92=5,K!$D$5,IF(C92=6,K!$D$6,IF(C92=7,K!$D$7)))))))</f>
        <v>Polder</v>
      </c>
      <c r="E92" s="11" t="s">
        <v>331</v>
      </c>
      <c r="F92" s="51" t="str">
        <f>LOOKUP(E92,K!$A$1:$B$19)</f>
        <v xml:space="preserve">Vara vald </v>
      </c>
      <c r="G92">
        <v>143</v>
      </c>
      <c r="H92" s="28" t="s">
        <v>5059</v>
      </c>
      <c r="I92" s="28" t="s">
        <v>5042</v>
      </c>
      <c r="J92" s="30">
        <v>1987</v>
      </c>
      <c r="K92">
        <v>0</v>
      </c>
      <c r="L92" t="s">
        <v>5016</v>
      </c>
    </row>
    <row r="93" spans="1:13" x14ac:dyDescent="0.2">
      <c r="A93" s="37" t="str">
        <f t="shared" si="1"/>
        <v>17-33</v>
      </c>
      <c r="B93" s="30">
        <v>33</v>
      </c>
      <c r="C93" s="30">
        <v>4</v>
      </c>
      <c r="D93" s="50" t="str">
        <f>IF(C93=1,K!$D$1,IF(C93=2,K!$D$2,IF(C93=3,K!$D$3,IF(C93=4,K!$D$4,IF(C93=5,K!$D$5,IF(C93=6,K!$D$6,IF(C93=7,K!$D$7)))))))</f>
        <v>Polder</v>
      </c>
      <c r="E93" s="11" t="s">
        <v>331</v>
      </c>
      <c r="F93" s="51" t="str">
        <f>LOOKUP(E93,K!$A$1:$B$19)</f>
        <v xml:space="preserve">Vara vald </v>
      </c>
      <c r="G93">
        <v>144</v>
      </c>
      <c r="H93" s="28" t="s">
        <v>5060</v>
      </c>
      <c r="I93" s="28" t="s">
        <v>5042</v>
      </c>
      <c r="J93" s="30">
        <v>1987</v>
      </c>
      <c r="K93">
        <v>0</v>
      </c>
      <c r="L93">
        <v>1226842</v>
      </c>
      <c r="M93" s="30" t="s">
        <v>1880</v>
      </c>
    </row>
    <row r="94" spans="1:13" x14ac:dyDescent="0.2">
      <c r="A94" s="37" t="str">
        <f t="shared" si="1"/>
        <v>17-33</v>
      </c>
      <c r="B94" s="30">
        <v>33</v>
      </c>
      <c r="C94" s="30">
        <v>4</v>
      </c>
      <c r="D94" s="50" t="str">
        <f>IF(C94=1,K!$D$1,IF(C94=2,K!$D$2,IF(C94=3,K!$D$3,IF(C94=4,K!$D$4,IF(C94=5,K!$D$5,IF(C94=6,K!$D$6,IF(C94=7,K!$D$7)))))))</f>
        <v>Polder</v>
      </c>
      <c r="E94" s="11" t="s">
        <v>331</v>
      </c>
      <c r="F94" s="51" t="str">
        <f>LOOKUP(E94,K!$A$1:$B$19)</f>
        <v xml:space="preserve">Vara vald </v>
      </c>
      <c r="G94">
        <v>141</v>
      </c>
      <c r="H94" s="28" t="s">
        <v>5061</v>
      </c>
      <c r="I94" s="28" t="s">
        <v>5042</v>
      </c>
      <c r="J94" s="30">
        <v>1987</v>
      </c>
      <c r="K94">
        <v>0</v>
      </c>
      <c r="L94" t="s">
        <v>5016</v>
      </c>
      <c r="M94">
        <v>8505</v>
      </c>
    </row>
    <row r="95" spans="1:13" x14ac:dyDescent="0.2">
      <c r="A95" s="37" t="str">
        <f t="shared" si="1"/>
        <v>17-33</v>
      </c>
      <c r="B95" s="30">
        <v>33</v>
      </c>
      <c r="C95" s="30">
        <v>4</v>
      </c>
      <c r="D95" s="50" t="str">
        <f>IF(C95=1,K!$D$1,IF(C95=2,K!$D$2,IF(C95=3,K!$D$3,IF(C95=4,K!$D$4,IF(C95=5,K!$D$5,IF(C95=6,K!$D$6,IF(C95=7,K!$D$7)))))))</f>
        <v>Polder</v>
      </c>
      <c r="E95" s="11" t="s">
        <v>331</v>
      </c>
      <c r="F95" s="51" t="str">
        <f>LOOKUP(E95,K!$A$1:$B$19)</f>
        <v xml:space="preserve">Vara vald </v>
      </c>
      <c r="G95">
        <v>87</v>
      </c>
      <c r="H95" s="28" t="s">
        <v>5062</v>
      </c>
      <c r="I95" s="28" t="s">
        <v>5042</v>
      </c>
      <c r="J95" s="30">
        <v>1988</v>
      </c>
      <c r="K95">
        <v>5</v>
      </c>
      <c r="L95">
        <v>1226842</v>
      </c>
      <c r="M95">
        <v>8505</v>
      </c>
    </row>
    <row r="96" spans="1:13" ht="25.5" x14ac:dyDescent="0.2">
      <c r="A96" s="37" t="str">
        <f t="shared" si="1"/>
        <v>19-33</v>
      </c>
      <c r="B96" s="30">
        <v>33</v>
      </c>
      <c r="C96" s="30">
        <v>5</v>
      </c>
      <c r="D96" s="50" t="str">
        <f>IF(C96=1,K!$D$1,IF(C96=2,K!$D$2,IF(C96=3,K!$D$3,IF(C96=4,K!$D$4,IF(C96=5,K!$D$5,IF(C96=6,K!$D$6,IF(C96=7,K!$D$7)))))))</f>
        <v>Muud maap.ehit.projektid</v>
      </c>
      <c r="E96" s="11" t="s">
        <v>333</v>
      </c>
      <c r="F96" s="51" t="str">
        <f>LOOKUP(E96,K!$A$1:$B$19)</f>
        <v>Ülenurme vald</v>
      </c>
      <c r="G96">
        <v>120</v>
      </c>
      <c r="H96" s="34" t="s">
        <v>5313</v>
      </c>
      <c r="I96" s="28" t="s">
        <v>1012</v>
      </c>
      <c r="J96" s="30">
        <v>1970</v>
      </c>
      <c r="L96" t="s">
        <v>5316</v>
      </c>
      <c r="M96">
        <v>8505</v>
      </c>
    </row>
    <row r="97" spans="1:14" ht="25.5" x14ac:dyDescent="0.2">
      <c r="A97" s="37" t="str">
        <f t="shared" si="1"/>
        <v>19-33</v>
      </c>
      <c r="B97" s="30">
        <v>33</v>
      </c>
      <c r="C97" s="30">
        <v>5</v>
      </c>
      <c r="D97" s="50" t="str">
        <f>IF(C97=1,K!$D$1,IF(C97=2,K!$D$2,IF(C97=3,K!$D$3,IF(C97=4,K!$D$4,IF(C97=5,K!$D$5,IF(C97=6,K!$D$6,IF(C97=7,K!$D$7)))))))</f>
        <v>Muud maap.ehit.projektid</v>
      </c>
      <c r="E97" s="11" t="s">
        <v>333</v>
      </c>
      <c r="F97" s="51" t="str">
        <f>LOOKUP(E97,K!$A$1:$B$19)</f>
        <v>Ülenurme vald</v>
      </c>
      <c r="G97">
        <v>72</v>
      </c>
      <c r="H97" s="34" t="s">
        <v>5314</v>
      </c>
      <c r="I97" s="28" t="s">
        <v>1012</v>
      </c>
      <c r="J97" s="30">
        <v>1992</v>
      </c>
      <c r="K97">
        <v>2</v>
      </c>
      <c r="L97" t="s">
        <v>5315</v>
      </c>
    </row>
    <row r="98" spans="1:14" ht="25.5" x14ac:dyDescent="0.2">
      <c r="A98" s="37" t="str">
        <f t="shared" si="1"/>
        <v>06-32</v>
      </c>
      <c r="B98" s="30">
        <v>32</v>
      </c>
      <c r="C98" s="30">
        <v>1</v>
      </c>
      <c r="D98" s="43" t="str">
        <f>IF(C98=1,K!$D$1,IF(C98=2,K!$D$2,IF(C98=3,K!$D$3,IF(C98=4,K!$D$4,IF(C98=5,K!$D$5,IF(C98=6,K!$D$6))))))</f>
        <v>Maaparandus</v>
      </c>
      <c r="E98" s="11" t="s">
        <v>320</v>
      </c>
      <c r="F98" s="18" t="str">
        <f>LOOKUP(E98,K!$A$1:$B$19)</f>
        <v>Luunja vald</v>
      </c>
      <c r="G98">
        <v>25</v>
      </c>
      <c r="H98" s="39" t="s">
        <v>3158</v>
      </c>
      <c r="I98" t="s">
        <v>3145</v>
      </c>
      <c r="J98" s="30">
        <v>1970</v>
      </c>
      <c r="K98" s="30">
        <v>1</v>
      </c>
      <c r="L98">
        <v>68285</v>
      </c>
      <c r="M98">
        <v>71059</v>
      </c>
      <c r="N98" s="30">
        <v>68284</v>
      </c>
    </row>
    <row r="99" spans="1:14" x14ac:dyDescent="0.2">
      <c r="A99" s="37" t="str">
        <f t="shared" si="1"/>
        <v>09-32</v>
      </c>
      <c r="B99" s="30">
        <v>32</v>
      </c>
      <c r="C99" s="30">
        <v>6</v>
      </c>
      <c r="D99" s="43" t="str">
        <f>IF(C99=1,K!$D$1,IF(C99=2,K!$D$2,IF(C99=3,K!$D$3,IF(C99=4,K!$D$4,IF(C99=5,K!$D$5,IF(C99=6,K!$D$6))))))</f>
        <v>Kultuurtehnikaprojektid</v>
      </c>
      <c r="E99" s="11" t="s">
        <v>323</v>
      </c>
      <c r="F99" s="45" t="str">
        <f>LOOKUP(E99,K!$A$1:$B$19)</f>
        <v>Nõo vald</v>
      </c>
      <c r="G99">
        <v>1355</v>
      </c>
      <c r="H99" s="1" t="s">
        <v>4445</v>
      </c>
      <c r="M99">
        <v>67268</v>
      </c>
    </row>
    <row r="100" spans="1:14" x14ac:dyDescent="0.2">
      <c r="A100" s="37" t="str">
        <f t="shared" si="1"/>
        <v>14-32</v>
      </c>
      <c r="B100" s="30">
        <v>32</v>
      </c>
      <c r="C100" s="30">
        <v>1</v>
      </c>
      <c r="D100" s="43" t="str">
        <f>IF(C100=1,K!$D$1,IF(C100=2,K!$D$2,IF(C100=3,K!$D$3,IF(C100=4,K!$D$4,IF(C100=5,K!$D$5,IF(C100=6,K!$D$6,IF(C100=7,K!$D$7)))))))</f>
        <v>Maaparandus</v>
      </c>
      <c r="E100" s="11" t="s">
        <v>328</v>
      </c>
      <c r="F100" s="45" t="str">
        <f>LOOKUP(E100,K!$A$1:$B$19)</f>
        <v>Rõngu vald</v>
      </c>
      <c r="G100">
        <v>424</v>
      </c>
      <c r="H100" s="34" t="s">
        <v>4554</v>
      </c>
      <c r="I100" s="28" t="s">
        <v>4549</v>
      </c>
      <c r="J100" s="30">
        <v>1972</v>
      </c>
      <c r="K100">
        <v>1</v>
      </c>
      <c r="L100">
        <v>69385</v>
      </c>
      <c r="M100">
        <v>71048</v>
      </c>
    </row>
    <row r="101" spans="1:14" ht="25.5" x14ac:dyDescent="0.2">
      <c r="A101" s="37" t="str">
        <f t="shared" si="1"/>
        <v>14-32</v>
      </c>
      <c r="B101" s="30">
        <v>32</v>
      </c>
      <c r="C101" s="30">
        <v>1</v>
      </c>
      <c r="D101" s="43" t="str">
        <f>IF(C101=1,K!$D$1,IF(C101=2,K!$D$2,IF(C101=3,K!$D$3,IF(C101=4,K!$D$4,IF(C101=5,K!$D$5,IF(C101=6,K!$D$6,IF(C101=7,K!$D$7)))))))</f>
        <v>Maaparandus</v>
      </c>
      <c r="E101" s="11" t="s">
        <v>328</v>
      </c>
      <c r="F101" s="45" t="str">
        <f>LOOKUP(E101,K!$A$1:$B$19)</f>
        <v>Rõngu vald</v>
      </c>
      <c r="G101">
        <v>930</v>
      </c>
      <c r="H101" s="34" t="s">
        <v>4555</v>
      </c>
      <c r="I101" s="28" t="s">
        <v>4549</v>
      </c>
      <c r="J101" s="30">
        <v>1975</v>
      </c>
      <c r="K101">
        <v>1</v>
      </c>
      <c r="L101">
        <v>69385</v>
      </c>
      <c r="M101" s="30" t="s">
        <v>1909</v>
      </c>
    </row>
    <row r="102" spans="1:14" ht="25.5" x14ac:dyDescent="0.2">
      <c r="A102" s="37" t="str">
        <f t="shared" si="1"/>
        <v>14-32</v>
      </c>
      <c r="B102" s="30">
        <v>32</v>
      </c>
      <c r="C102" s="30">
        <v>1</v>
      </c>
      <c r="D102" s="43" t="str">
        <f>IF(C102=1,K!$D$1,IF(C102=2,K!$D$2,IF(C102=3,K!$D$3,IF(C102=4,K!$D$4,IF(C102=5,K!$D$5,IF(C102=6,K!$D$6,IF(C102=7,K!$D$7)))))))</f>
        <v>Maaparandus</v>
      </c>
      <c r="E102" s="11" t="s">
        <v>328</v>
      </c>
      <c r="F102" s="45" t="str">
        <f>LOOKUP(E102,K!$A$1:$B$19)</f>
        <v>Rõngu vald</v>
      </c>
      <c r="G102">
        <v>425</v>
      </c>
      <c r="H102" s="34" t="s">
        <v>4555</v>
      </c>
      <c r="I102" s="28" t="s">
        <v>4549</v>
      </c>
      <c r="J102" s="30">
        <v>1972</v>
      </c>
      <c r="K102">
        <v>2</v>
      </c>
      <c r="L102">
        <v>69385</v>
      </c>
      <c r="M102" s="30" t="s">
        <v>1909</v>
      </c>
    </row>
    <row r="103" spans="1:14" ht="25.5" x14ac:dyDescent="0.2">
      <c r="A103" s="37" t="str">
        <f t="shared" si="1"/>
        <v>19-32</v>
      </c>
      <c r="B103" s="30">
        <v>32</v>
      </c>
      <c r="C103" s="30">
        <v>3</v>
      </c>
      <c r="D103" s="50" t="str">
        <f>IF(C103=1,K!$D$1,IF(C103=2,K!$D$2,IF(C103=3,K!$D$3,IF(C103=4,K!$D$4,IF(C103=5,K!$D$5,IF(C103=6,K!$D$6,IF(C103=7,K!$D$7)))))))</f>
        <v>Vihmutus</v>
      </c>
      <c r="E103" s="11" t="s">
        <v>333</v>
      </c>
      <c r="F103" s="51" t="str">
        <f>LOOKUP(E103,K!$A$1:$B$19)</f>
        <v>Ülenurme vald</v>
      </c>
      <c r="G103">
        <v>17</v>
      </c>
      <c r="H103" s="34" t="s">
        <v>5303</v>
      </c>
      <c r="I103" s="28" t="s">
        <v>5302</v>
      </c>
      <c r="J103" s="30">
        <v>1980</v>
      </c>
      <c r="K103">
        <v>6</v>
      </c>
      <c r="L103">
        <v>77130</v>
      </c>
      <c r="M103" s="30" t="s">
        <v>1909</v>
      </c>
    </row>
    <row r="104" spans="1:14" ht="25.5" x14ac:dyDescent="0.2">
      <c r="A104" s="37" t="str">
        <f t="shared" si="1"/>
        <v>19-32</v>
      </c>
      <c r="B104" s="30">
        <v>32</v>
      </c>
      <c r="C104" s="30">
        <v>3</v>
      </c>
      <c r="D104" s="50" t="str">
        <f>IF(C104=1,K!$D$1,IF(C104=2,K!$D$2,IF(C104=3,K!$D$3,IF(C104=4,K!$D$4,IF(C104=5,K!$D$5,IF(C104=6,K!$D$6,IF(C104=7,K!$D$7)))))))</f>
        <v>Vihmutus</v>
      </c>
      <c r="E104" s="11" t="s">
        <v>333</v>
      </c>
      <c r="F104" s="51" t="str">
        <f>LOOKUP(E104,K!$A$1:$B$19)</f>
        <v>Ülenurme vald</v>
      </c>
      <c r="G104">
        <v>16</v>
      </c>
      <c r="H104" s="34" t="s">
        <v>5304</v>
      </c>
      <c r="I104" s="28" t="s">
        <v>5302</v>
      </c>
      <c r="J104" s="30">
        <v>1980</v>
      </c>
      <c r="K104">
        <v>2</v>
      </c>
      <c r="L104">
        <v>77130</v>
      </c>
    </row>
    <row r="105" spans="1:14" ht="25.5" x14ac:dyDescent="0.2">
      <c r="A105" s="37" t="str">
        <f t="shared" si="1"/>
        <v>19-32</v>
      </c>
      <c r="B105" s="30">
        <v>32</v>
      </c>
      <c r="C105" s="30">
        <v>3</v>
      </c>
      <c r="D105" s="50" t="str">
        <f>IF(C105=1,K!$D$1,IF(C105=2,K!$D$2,IF(C105=3,K!$D$3,IF(C105=4,K!$D$4,IF(C105=5,K!$D$5,IF(C105=6,K!$D$6,IF(C105=7,K!$D$7)))))))</f>
        <v>Vihmutus</v>
      </c>
      <c r="E105" s="11" t="s">
        <v>333</v>
      </c>
      <c r="F105" s="51" t="str">
        <f>LOOKUP(E105,K!$A$1:$B$19)</f>
        <v>Ülenurme vald</v>
      </c>
      <c r="G105">
        <v>18</v>
      </c>
      <c r="H105" s="34" t="s">
        <v>5306</v>
      </c>
      <c r="I105" s="28" t="s">
        <v>5302</v>
      </c>
      <c r="J105" s="30">
        <v>1981</v>
      </c>
      <c r="K105">
        <v>2</v>
      </c>
      <c r="L105">
        <v>77130</v>
      </c>
    </row>
    <row r="106" spans="1:14" ht="25.5" x14ac:dyDescent="0.2">
      <c r="A106" s="37" t="str">
        <f t="shared" si="1"/>
        <v>19-32</v>
      </c>
      <c r="B106" s="30">
        <v>32</v>
      </c>
      <c r="C106" s="30">
        <v>3</v>
      </c>
      <c r="D106" s="50" t="str">
        <f>IF(C106=1,K!$D$1,IF(C106=2,K!$D$2,IF(C106=3,K!$D$3,IF(C106=4,K!$D$4,IF(C106=5,K!$D$5,IF(C106=6,K!$D$6,IF(C106=7,K!$D$7)))))))</f>
        <v>Vihmutus</v>
      </c>
      <c r="E106" s="11" t="s">
        <v>333</v>
      </c>
      <c r="F106" s="51" t="str">
        <f>LOOKUP(E106,K!$A$1:$B$19)</f>
        <v>Ülenurme vald</v>
      </c>
      <c r="G106">
        <v>15</v>
      </c>
      <c r="H106" s="34" t="s">
        <v>5307</v>
      </c>
      <c r="I106" s="28" t="s">
        <v>5302</v>
      </c>
      <c r="J106" s="30">
        <v>1980</v>
      </c>
      <c r="K106">
        <v>1</v>
      </c>
      <c r="L106">
        <v>77130</v>
      </c>
    </row>
    <row r="107" spans="1:14" ht="25.5" x14ac:dyDescent="0.2">
      <c r="A107" s="37" t="str">
        <f t="shared" si="1"/>
        <v>19-32</v>
      </c>
      <c r="B107" s="30">
        <v>32</v>
      </c>
      <c r="C107" s="30">
        <v>3</v>
      </c>
      <c r="D107" s="50" t="str">
        <f>IF(C107=1,K!$D$1,IF(C107=2,K!$D$2,IF(C107=3,K!$D$3,IF(C107=4,K!$D$4,IF(C107=5,K!$D$5,IF(C107=6,K!$D$6,IF(C107=7,K!$D$7)))))))</f>
        <v>Vihmutus</v>
      </c>
      <c r="E107" s="11" t="s">
        <v>333</v>
      </c>
      <c r="F107" s="51" t="str">
        <f>LOOKUP(E107,K!$A$1:$B$19)</f>
        <v>Ülenurme vald</v>
      </c>
      <c r="G107">
        <v>19</v>
      </c>
      <c r="H107" s="34" t="s">
        <v>5308</v>
      </c>
      <c r="I107" s="28" t="s">
        <v>5302</v>
      </c>
      <c r="J107" s="30">
        <v>1981</v>
      </c>
      <c r="K107">
        <v>1</v>
      </c>
      <c r="L107">
        <v>77130</v>
      </c>
    </row>
    <row r="108" spans="1:14" ht="25.5" x14ac:dyDescent="0.2">
      <c r="A108" s="37" t="str">
        <f t="shared" si="1"/>
        <v>03-31</v>
      </c>
      <c r="B108" s="30">
        <v>31</v>
      </c>
      <c r="C108" s="30">
        <v>1</v>
      </c>
      <c r="D108" s="43" t="str">
        <f>IF(C108=1,K!$D$1,IF(C108=2,K!$D$2,IF(C108=3,K!$D$3,IF(C108=4,K!$D$4,IF(C108=5,K!$D$5,IF(C108=6,K!$D$6))))))</f>
        <v>Maaparandus</v>
      </c>
      <c r="E108" s="11" t="s">
        <v>317</v>
      </c>
      <c r="F108" s="18" t="str">
        <f>LOOKUP(E108,K!$A$1:$B$19)</f>
        <v>Kambja vald</v>
      </c>
      <c r="G108">
        <v>19</v>
      </c>
      <c r="H108" s="34" t="s">
        <v>2878</v>
      </c>
      <c r="I108" t="s">
        <v>2879</v>
      </c>
      <c r="J108" s="30">
        <v>1965</v>
      </c>
      <c r="K108">
        <v>1</v>
      </c>
      <c r="L108" t="s">
        <v>2880</v>
      </c>
    </row>
    <row r="109" spans="1:14" x14ac:dyDescent="0.2">
      <c r="A109" s="37" t="str">
        <f t="shared" si="1"/>
        <v>03-31</v>
      </c>
      <c r="B109" s="30">
        <v>31</v>
      </c>
      <c r="C109" s="30">
        <v>6</v>
      </c>
      <c r="D109" s="43" t="str">
        <f>IF(C109=1,K!$D$1,IF(C109=2,K!$D$2,IF(C109=3,K!$D$3,IF(C109=4,K!$D$4,IF(C109=5,K!$D$5,IF(C109=6,K!$D$6))))))</f>
        <v>Kultuurtehnikaprojektid</v>
      </c>
      <c r="E109" s="11" t="s">
        <v>317</v>
      </c>
      <c r="F109" s="18" t="str">
        <f>LOOKUP(E109,K!$A$1:$B$19)</f>
        <v>Kambja vald</v>
      </c>
      <c r="G109">
        <v>9</v>
      </c>
      <c r="H109" s="34" t="s">
        <v>2881</v>
      </c>
      <c r="I109" t="s">
        <v>2876</v>
      </c>
      <c r="J109" s="30">
        <v>1991</v>
      </c>
      <c r="K109" s="30">
        <v>2</v>
      </c>
      <c r="L109" t="s">
        <v>2882</v>
      </c>
    </row>
    <row r="110" spans="1:14" x14ac:dyDescent="0.2">
      <c r="A110" s="37" t="str">
        <f t="shared" si="1"/>
        <v>03-31</v>
      </c>
      <c r="B110" s="30">
        <v>31</v>
      </c>
      <c r="C110" s="30">
        <v>6</v>
      </c>
      <c r="D110" s="43" t="str">
        <f>IF(C110=1,K!$D$1,IF(C110=2,K!$D$2,IF(C110=3,K!$D$3,IF(C110=4,K!$D$4,IF(C110=5,K!$D$5,IF(C110=6,K!$D$6))))))</f>
        <v>Kultuurtehnikaprojektid</v>
      </c>
      <c r="E110" s="11" t="s">
        <v>317</v>
      </c>
      <c r="F110" s="18" t="str">
        <f>LOOKUP(E110,K!$A$1:$B$19)</f>
        <v>Kambja vald</v>
      </c>
      <c r="G110">
        <v>12</v>
      </c>
      <c r="H110" s="34" t="s">
        <v>2883</v>
      </c>
      <c r="I110" t="s">
        <v>2884</v>
      </c>
      <c r="J110" s="30">
        <v>1989</v>
      </c>
      <c r="K110">
        <v>1</v>
      </c>
      <c r="L110" t="s">
        <v>2885</v>
      </c>
      <c r="M110" s="30" t="s">
        <v>1915</v>
      </c>
    </row>
    <row r="111" spans="1:14" ht="25.5" x14ac:dyDescent="0.2">
      <c r="A111" s="37" t="str">
        <f t="shared" si="1"/>
        <v>06-31</v>
      </c>
      <c r="B111" s="30">
        <v>31</v>
      </c>
      <c r="C111" s="30">
        <v>1</v>
      </c>
      <c r="D111" s="43" t="str">
        <f>IF(C111=1,K!$D$1,IF(C111=2,K!$D$2,IF(C111=3,K!$D$3,IF(C111=4,K!$D$4,IF(C111=5,K!$D$5,IF(C111=6,K!$D$6))))))</f>
        <v>Maaparandus</v>
      </c>
      <c r="E111" s="11" t="s">
        <v>320</v>
      </c>
      <c r="F111" s="18" t="str">
        <f>LOOKUP(E111,K!$A$1:$B$19)</f>
        <v>Luunja vald</v>
      </c>
      <c r="G111">
        <v>217</v>
      </c>
      <c r="H111" s="39" t="s">
        <v>3153</v>
      </c>
      <c r="I111" t="s">
        <v>3145</v>
      </c>
      <c r="J111" s="30">
        <v>1971</v>
      </c>
      <c r="K111">
        <v>1</v>
      </c>
      <c r="L111">
        <v>68285</v>
      </c>
    </row>
    <row r="112" spans="1:14" ht="25.5" x14ac:dyDescent="0.2">
      <c r="A112" s="37" t="str">
        <f t="shared" si="1"/>
        <v>09-31</v>
      </c>
      <c r="B112" s="30">
        <v>31</v>
      </c>
      <c r="C112" s="30">
        <v>1</v>
      </c>
      <c r="D112" s="43" t="str">
        <f>IF(C112=1,K!$D$1,IF(C112=2,K!$D$2,IF(C112=3,K!$D$3,IF(C112=4,K!$D$4,IF(C112=5,K!$D$5,IF(C112=6,K!$D$6))))))</f>
        <v>Maaparandus</v>
      </c>
      <c r="E112" s="11" t="s">
        <v>323</v>
      </c>
      <c r="F112" s="45" t="str">
        <f>LOOKUP(E112,K!$A$1:$B$19)</f>
        <v>Nõo vald</v>
      </c>
      <c r="G112">
        <v>31</v>
      </c>
      <c r="H112" s="1" t="s">
        <v>4431</v>
      </c>
      <c r="I112" t="s">
        <v>4432</v>
      </c>
      <c r="J112" s="30">
        <v>1959</v>
      </c>
      <c r="K112">
        <v>2</v>
      </c>
    </row>
    <row r="113" spans="1:12" x14ac:dyDescent="0.2">
      <c r="A113" s="37" t="str">
        <f t="shared" si="1"/>
        <v>09-31</v>
      </c>
      <c r="B113" s="30">
        <v>31</v>
      </c>
      <c r="C113" s="30">
        <v>6</v>
      </c>
      <c r="D113" s="43" t="str">
        <f>IF(C113=1,K!$D$1,IF(C113=2,K!$D$2,IF(C113=3,K!$D$3,IF(C113=4,K!$D$4,IF(C113=5,K!$D$5,IF(C113=6,K!$D$6))))))</f>
        <v>Kultuurtehnikaprojektid</v>
      </c>
      <c r="E113" s="11" t="s">
        <v>323</v>
      </c>
      <c r="F113" s="45" t="str">
        <f>LOOKUP(E113,K!$A$1:$B$19)</f>
        <v>Nõo vald</v>
      </c>
      <c r="G113">
        <v>75</v>
      </c>
      <c r="H113" s="1" t="s">
        <v>4433</v>
      </c>
      <c r="I113" t="s">
        <v>4432</v>
      </c>
      <c r="J113" s="30">
        <v>1980</v>
      </c>
      <c r="K113">
        <v>2</v>
      </c>
      <c r="L113" t="s">
        <v>4290</v>
      </c>
    </row>
    <row r="114" spans="1:12" ht="25.5" x14ac:dyDescent="0.2">
      <c r="A114" s="37" t="str">
        <f t="shared" si="1"/>
        <v>14-31</v>
      </c>
      <c r="B114" s="30">
        <v>31</v>
      </c>
      <c r="C114" s="30">
        <v>1</v>
      </c>
      <c r="D114" s="43" t="str">
        <f>IF(C114=1,K!$D$1,IF(C114=2,K!$D$2,IF(C114=3,K!$D$3,IF(C114=4,K!$D$4,IF(C114=5,K!$D$5,IF(C114=6,K!$D$6,IF(C114=7,K!$D$7)))))))</f>
        <v>Maaparandus</v>
      </c>
      <c r="E114" s="11" t="s">
        <v>328</v>
      </c>
      <c r="F114" s="45" t="str">
        <f>LOOKUP(E114,K!$A$1:$B$19)</f>
        <v>Rõngu vald</v>
      </c>
      <c r="G114">
        <v>618</v>
      </c>
      <c r="H114" s="34" t="s">
        <v>4548</v>
      </c>
      <c r="I114" s="28" t="s">
        <v>2015</v>
      </c>
      <c r="J114" s="30">
        <v>1973</v>
      </c>
      <c r="K114">
        <v>2</v>
      </c>
      <c r="L114">
        <v>70384</v>
      </c>
    </row>
    <row r="115" spans="1:12" ht="25.5" x14ac:dyDescent="0.2">
      <c r="A115" s="37" t="str">
        <f t="shared" si="1"/>
        <v>14-31</v>
      </c>
      <c r="B115" s="30">
        <v>31</v>
      </c>
      <c r="C115" s="30">
        <v>1</v>
      </c>
      <c r="D115" s="43" t="str">
        <f>IF(C115=1,K!$D$1,IF(C115=2,K!$D$2,IF(C115=3,K!$D$3,IF(C115=4,K!$D$4,IF(C115=5,K!$D$5,IF(C115=6,K!$D$6,IF(C115=7,K!$D$7)))))))</f>
        <v>Maaparandus</v>
      </c>
      <c r="E115" s="11" t="s">
        <v>328</v>
      </c>
      <c r="F115" s="45" t="str">
        <f>LOOKUP(E115,K!$A$1:$B$19)</f>
        <v>Rõngu vald</v>
      </c>
      <c r="G115">
        <v>789</v>
      </c>
      <c r="H115" s="34" t="s">
        <v>4548</v>
      </c>
      <c r="I115" s="28" t="s">
        <v>2015</v>
      </c>
      <c r="J115" s="30">
        <v>1974</v>
      </c>
      <c r="K115">
        <v>3</v>
      </c>
      <c r="L115">
        <v>70384</v>
      </c>
    </row>
    <row r="116" spans="1:12" x14ac:dyDescent="0.2">
      <c r="A116" s="37" t="str">
        <f t="shared" si="1"/>
        <v>17-31</v>
      </c>
      <c r="B116" s="30">
        <v>31</v>
      </c>
      <c r="C116" s="30">
        <v>2</v>
      </c>
      <c r="D116" s="43" t="str">
        <f>IF(C116=1,K!$D$1,IF(C116=2,K!$D$2,IF(C116=3,K!$D$3,IF(C116=4,K!$D$4,IF(C116=5,K!$D$5,IF(C116=6,K!$D$6,IF(C116=7,K!$D$7)))))))</f>
        <v xml:space="preserve">Maaparanduse rek </v>
      </c>
      <c r="E116" s="25" t="s">
        <v>331</v>
      </c>
      <c r="F116" s="45" t="str">
        <f>LOOKUP(E116,K!$A$1:$B$19)</f>
        <v xml:space="preserve">Vara vald </v>
      </c>
      <c r="G116">
        <v>86</v>
      </c>
      <c r="H116" s="28" t="s">
        <v>5035</v>
      </c>
      <c r="I116" t="s">
        <v>5036</v>
      </c>
      <c r="J116" s="30">
        <v>1985</v>
      </c>
      <c r="K116">
        <v>1</v>
      </c>
      <c r="L116" s="28" t="s">
        <v>5037</v>
      </c>
    </row>
    <row r="117" spans="1:12" x14ac:dyDescent="0.2">
      <c r="A117" s="37" t="str">
        <f t="shared" si="1"/>
        <v>17-31</v>
      </c>
      <c r="B117">
        <v>31</v>
      </c>
      <c r="C117">
        <v>1</v>
      </c>
      <c r="D117" s="43" t="str">
        <f>IF(C117=1,K!$D$1,IF(C117=2,K!$D$2,IF(C117=3,K!$D$3,IF(C117=4,K!$D$4,IF(C117=5,K!$D$5,IF(C117=6,K!$D$6,IF(C117=7,K!$D$7)))))))</f>
        <v>Maaparandus</v>
      </c>
      <c r="E117" s="11" t="s">
        <v>331</v>
      </c>
      <c r="F117" s="45" t="str">
        <f>LOOKUP(E117,K!$A$1:$B$19)</f>
        <v xml:space="preserve">Vara vald </v>
      </c>
      <c r="G117">
        <v>63</v>
      </c>
      <c r="H117" s="28" t="s">
        <v>5048</v>
      </c>
      <c r="I117" t="s">
        <v>5036</v>
      </c>
      <c r="J117" s="30">
        <v>1965</v>
      </c>
      <c r="K117">
        <v>2</v>
      </c>
      <c r="L117" s="28" t="s">
        <v>5038</v>
      </c>
    </row>
    <row r="118" spans="1:12" ht="25.5" x14ac:dyDescent="0.2">
      <c r="A118" s="37" t="str">
        <f t="shared" si="1"/>
        <v>19-31</v>
      </c>
      <c r="B118" s="30">
        <v>31</v>
      </c>
      <c r="C118" s="30">
        <v>3</v>
      </c>
      <c r="D118" s="50" t="str">
        <f>IF(C118=1,K!$D$1,IF(C118=2,K!$D$2,IF(C118=3,K!$D$3,IF(C118=4,K!$D$4,IF(C118=5,K!$D$5,IF(C118=6,K!$D$6,IF(C118=7,K!$D$7)))))))</f>
        <v>Vihmutus</v>
      </c>
      <c r="E118" s="11" t="s">
        <v>333</v>
      </c>
      <c r="F118" s="51" t="str">
        <f>LOOKUP(E118,K!$A$1:$B$19)</f>
        <v>Ülenurme vald</v>
      </c>
      <c r="G118">
        <v>91</v>
      </c>
      <c r="H118" s="34" t="s">
        <v>5291</v>
      </c>
      <c r="I118" s="28" t="s">
        <v>5290</v>
      </c>
      <c r="J118" s="30">
        <v>1989</v>
      </c>
      <c r="K118">
        <v>3</v>
      </c>
      <c r="L118">
        <v>1221842</v>
      </c>
    </row>
    <row r="119" spans="1:12" x14ac:dyDescent="0.2">
      <c r="A119" s="37" t="str">
        <f t="shared" si="1"/>
        <v>03-30</v>
      </c>
      <c r="B119" s="30">
        <v>30</v>
      </c>
      <c r="C119" s="30">
        <v>6</v>
      </c>
      <c r="D119" s="43" t="str">
        <f>IF(C119=1,K!$D$1,IF(C119=2,K!$D$2,IF(C119=3,K!$D$3,IF(C119=4,K!$D$4,IF(C119=5,K!$D$5,IF(C119=6,K!$D$6))))))</f>
        <v>Kultuurtehnikaprojektid</v>
      </c>
      <c r="E119" s="11" t="s">
        <v>317</v>
      </c>
      <c r="F119" s="18" t="str">
        <f>LOOKUP(E119,K!$A$1:$B$19)</f>
        <v>Kambja vald</v>
      </c>
      <c r="G119">
        <v>128</v>
      </c>
      <c r="H119" s="39" t="s">
        <v>2872</v>
      </c>
      <c r="I119" t="s">
        <v>2871</v>
      </c>
      <c r="J119" s="30">
        <v>1987</v>
      </c>
      <c r="K119" s="30">
        <v>1</v>
      </c>
      <c r="L119" t="s">
        <v>2873</v>
      </c>
    </row>
    <row r="120" spans="1:12" ht="25.5" x14ac:dyDescent="0.2">
      <c r="A120" s="37" t="str">
        <f t="shared" si="1"/>
        <v>06-30</v>
      </c>
      <c r="B120" s="30">
        <v>30</v>
      </c>
      <c r="C120" s="30">
        <v>6</v>
      </c>
      <c r="D120" s="43" t="str">
        <f>IF(C120=1,K!$D$1,IF(C120=2,K!$D$2,IF(C120=3,K!$D$3,IF(C120=4,K!$D$4,IF(C120=5,K!$D$5,IF(C120=6,K!$D$6))))))</f>
        <v>Kultuurtehnikaprojektid</v>
      </c>
      <c r="E120" s="11" t="s">
        <v>320</v>
      </c>
      <c r="F120" s="18" t="str">
        <f>LOOKUP(E120,K!$A$1:$B$19)</f>
        <v>Luunja vald</v>
      </c>
      <c r="G120">
        <v>5</v>
      </c>
      <c r="H120" s="39" t="s">
        <v>3139</v>
      </c>
      <c r="I120" t="s">
        <v>3140</v>
      </c>
      <c r="J120" s="30">
        <v>1988</v>
      </c>
      <c r="K120" s="30">
        <v>0</v>
      </c>
      <c r="L120" t="s">
        <v>3141</v>
      </c>
    </row>
    <row r="121" spans="1:12" ht="25.5" x14ac:dyDescent="0.2">
      <c r="A121" s="37" t="str">
        <f t="shared" si="1"/>
        <v>09-30</v>
      </c>
      <c r="B121" s="30">
        <v>30</v>
      </c>
      <c r="C121" s="30">
        <v>1</v>
      </c>
      <c r="D121" s="43" t="str">
        <f>IF(C121=1,K!$D$1,IF(C121=2,K!$D$2,IF(C121=3,K!$D$3,IF(C121=4,K!$D$4,IF(C121=5,K!$D$5,IF(C121=6,K!$D$6))))))</f>
        <v>Maaparandus</v>
      </c>
      <c r="E121" s="11" t="s">
        <v>323</v>
      </c>
      <c r="F121" s="45" t="str">
        <f>LOOKUP(E121,K!$A$1:$B$19)</f>
        <v>Nõo vald</v>
      </c>
      <c r="G121">
        <v>1036</v>
      </c>
      <c r="H121" s="1" t="s">
        <v>4428</v>
      </c>
      <c r="I121" t="s">
        <v>4427</v>
      </c>
      <c r="J121" s="30">
        <v>1976</v>
      </c>
      <c r="K121">
        <v>3</v>
      </c>
      <c r="L121">
        <v>74340</v>
      </c>
    </row>
    <row r="122" spans="1:12" ht="25.5" x14ac:dyDescent="0.2">
      <c r="A122" s="37" t="str">
        <f t="shared" si="1"/>
        <v>09-30</v>
      </c>
      <c r="B122" s="30">
        <v>30</v>
      </c>
      <c r="C122" s="30">
        <v>1</v>
      </c>
      <c r="D122" s="43" t="str">
        <f>IF(C122=1,K!$D$1,IF(C122=2,K!$D$2,IF(C122=3,K!$D$3,IF(C122=4,K!$D$4,IF(C122=5,K!$D$5,IF(C122=6,K!$D$6))))))</f>
        <v>Maaparandus</v>
      </c>
      <c r="E122" s="11" t="s">
        <v>323</v>
      </c>
      <c r="F122" s="45" t="str">
        <f>LOOKUP(E122,K!$A$1:$B$19)</f>
        <v>Nõo vald</v>
      </c>
      <c r="G122">
        <v>1035</v>
      </c>
      <c r="H122" s="1" t="s">
        <v>4426</v>
      </c>
      <c r="I122" t="s">
        <v>4427</v>
      </c>
      <c r="J122" s="30">
        <v>1976</v>
      </c>
      <c r="K122">
        <v>0</v>
      </c>
      <c r="L122">
        <v>74340</v>
      </c>
    </row>
    <row r="123" spans="1:12" ht="25.5" x14ac:dyDescent="0.2">
      <c r="A123" s="37" t="str">
        <f t="shared" si="1"/>
        <v>09-30</v>
      </c>
      <c r="B123" s="30">
        <v>30</v>
      </c>
      <c r="C123" s="30">
        <v>1</v>
      </c>
      <c r="D123" s="43" t="str">
        <f>IF(C123=1,K!$D$1,IF(C123=2,K!$D$2,IF(C123=3,K!$D$3,IF(C123=4,K!$D$4,IF(C123=5,K!$D$5,IF(C123=6,K!$D$6))))))</f>
        <v>Maaparandus</v>
      </c>
      <c r="E123" s="11" t="s">
        <v>323</v>
      </c>
      <c r="F123" s="45" t="str">
        <f>LOOKUP(E123,K!$A$1:$B$19)</f>
        <v>Nõo vald</v>
      </c>
      <c r="G123">
        <v>1036</v>
      </c>
      <c r="H123" s="1" t="s">
        <v>4426</v>
      </c>
      <c r="I123" t="s">
        <v>4427</v>
      </c>
      <c r="J123" s="30">
        <v>1976</v>
      </c>
      <c r="K123">
        <v>0</v>
      </c>
      <c r="L123">
        <v>74340</v>
      </c>
    </row>
    <row r="124" spans="1:12" x14ac:dyDescent="0.2">
      <c r="A124" s="37" t="str">
        <f t="shared" si="1"/>
        <v>17-30</v>
      </c>
      <c r="B124" s="30">
        <v>30</v>
      </c>
      <c r="C124" s="30">
        <v>5</v>
      </c>
      <c r="D124" s="43" t="str">
        <f>IF(C124=1,K!$D$1,IF(C124=2,K!$D$2,IF(C124=3,K!$D$3,IF(C124=4,K!$D$4,IF(C124=5,K!$D$5,IF(C124=6,K!$D$6,IF(C124=7,K!$D$7)))))))</f>
        <v>Muud maap.ehit.projektid</v>
      </c>
      <c r="E124" s="25" t="s">
        <v>331</v>
      </c>
      <c r="F124" s="45" t="str">
        <f>LOOKUP(E124,K!$A$1:$B$19)</f>
        <v xml:space="preserve">Vara vald </v>
      </c>
      <c r="G124">
        <v>4077</v>
      </c>
      <c r="H124" s="28" t="s">
        <v>5033</v>
      </c>
      <c r="I124" s="28" t="s">
        <v>5034</v>
      </c>
      <c r="J124" s="30">
        <v>1980</v>
      </c>
      <c r="K124">
        <v>6</v>
      </c>
    </row>
    <row r="125" spans="1:12" ht="25.5" x14ac:dyDescent="0.2">
      <c r="A125" s="37" t="str">
        <f t="shared" si="1"/>
        <v>19-30</v>
      </c>
      <c r="B125" s="30">
        <v>30</v>
      </c>
      <c r="C125" s="30">
        <v>3</v>
      </c>
      <c r="D125" s="50" t="str">
        <f>IF(C125=1,K!$D$1,IF(C125=2,K!$D$2,IF(C125=3,K!$D$3,IF(C125=4,K!$D$4,IF(C125=5,K!$D$5,IF(C125=6,K!$D$6,IF(C125=7,K!$D$7)))))))</f>
        <v>Vihmutus</v>
      </c>
      <c r="E125" s="11" t="s">
        <v>333</v>
      </c>
      <c r="F125" s="51" t="str">
        <f>LOOKUP(E125,K!$A$1:$B$19)</f>
        <v>Ülenurme vald</v>
      </c>
      <c r="G125">
        <v>6</v>
      </c>
      <c r="H125" s="34" t="s">
        <v>5305</v>
      </c>
      <c r="I125" s="28" t="s">
        <v>5292</v>
      </c>
      <c r="J125" s="30">
        <v>1970</v>
      </c>
      <c r="K125">
        <v>3</v>
      </c>
    </row>
    <row r="126" spans="1:12" ht="25.5" x14ac:dyDescent="0.2">
      <c r="A126" s="38" t="str">
        <f t="shared" si="1"/>
        <v>01-29</v>
      </c>
      <c r="B126" s="30">
        <v>29</v>
      </c>
      <c r="C126" s="30">
        <v>1</v>
      </c>
      <c r="D126" s="17" t="str">
        <f>IF(C126=1,K!$D$1,IF(C126=2,K!$D$2,IF(C126=3,K!$D$3,IF(C126=4,K!$D$4,IF(C126=5,K!$D$5,IF(C126=6,K!$D$6))))))</f>
        <v>Maaparandus</v>
      </c>
      <c r="E126" s="11" t="s">
        <v>291</v>
      </c>
      <c r="F126" s="18" t="str">
        <f>LOOKUP(E126,K!$A$1:$B$19)</f>
        <v>Alatskivi vald</v>
      </c>
      <c r="G126" s="30">
        <v>71</v>
      </c>
      <c r="H126" s="30" t="s">
        <v>1839</v>
      </c>
      <c r="I126" s="30" t="s">
        <v>1844</v>
      </c>
      <c r="J126" s="30">
        <v>1960</v>
      </c>
      <c r="K126" s="30">
        <v>1</v>
      </c>
      <c r="L126" s="30" t="s">
        <v>1843</v>
      </c>
    </row>
    <row r="127" spans="1:12" ht="25.5" x14ac:dyDescent="0.2">
      <c r="A127" s="38" t="str">
        <f t="shared" si="1"/>
        <v>01-29</v>
      </c>
      <c r="B127" s="30">
        <v>29</v>
      </c>
      <c r="C127" s="30">
        <v>1</v>
      </c>
      <c r="D127" s="17" t="str">
        <f>IF(C127=1,K!$D$1,IF(C127=2,K!$D$2,IF(C127=3,K!$D$3,IF(C127=4,K!$D$4,IF(C127=5,K!$D$5,IF(C127=6,K!$D$6))))))</f>
        <v>Maaparandus</v>
      </c>
      <c r="E127" s="11" t="s">
        <v>291</v>
      </c>
      <c r="F127" s="18" t="str">
        <f>LOOKUP(E127,K!$A$1:$B$19)</f>
        <v>Alatskivi vald</v>
      </c>
      <c r="G127" s="30">
        <v>6</v>
      </c>
      <c r="H127" s="30" t="s">
        <v>1845</v>
      </c>
      <c r="I127" s="30" t="s">
        <v>1847</v>
      </c>
      <c r="J127" s="30">
        <v>1958</v>
      </c>
      <c r="K127" s="30">
        <v>3</v>
      </c>
      <c r="L127" s="30" t="s">
        <v>1846</v>
      </c>
    </row>
    <row r="128" spans="1:12" ht="25.5" x14ac:dyDescent="0.2">
      <c r="A128" s="38" t="str">
        <f t="shared" si="1"/>
        <v>01-29</v>
      </c>
      <c r="B128" s="30">
        <v>29</v>
      </c>
      <c r="C128" s="30">
        <v>1</v>
      </c>
      <c r="D128" s="17" t="str">
        <f>IF(C128=1,K!$D$1,IF(C128=2,K!$D$2,IF(C128=3,K!$D$3,IF(C128=4,K!$D$4,IF(C128=5,K!$D$5,IF(C128=6,K!$D$6))))))</f>
        <v>Maaparandus</v>
      </c>
      <c r="E128" s="11" t="s">
        <v>291</v>
      </c>
      <c r="F128" s="18" t="str">
        <f>LOOKUP(E128,K!$A$1:$B$19)</f>
        <v>Alatskivi vald</v>
      </c>
      <c r="G128" s="30">
        <v>80</v>
      </c>
      <c r="H128" s="39" t="s">
        <v>1925</v>
      </c>
      <c r="I128" s="30" t="s">
        <v>1926</v>
      </c>
      <c r="J128" s="30">
        <v>1959</v>
      </c>
      <c r="K128" s="30">
        <v>3</v>
      </c>
      <c r="L128" s="30" t="s">
        <v>1927</v>
      </c>
    </row>
    <row r="129" spans="1:12" ht="38.25" x14ac:dyDescent="0.2">
      <c r="A129" s="38" t="str">
        <f t="shared" si="1"/>
        <v>01-29</v>
      </c>
      <c r="B129" s="30">
        <v>29</v>
      </c>
      <c r="C129" s="30">
        <v>1</v>
      </c>
      <c r="D129" s="17" t="str">
        <f>IF(C129=1,K!$D$1,IF(C129=2,K!$D$2,IF(C129=3,K!$D$3,IF(C129=4,K!$D$4,IF(C129=5,K!$D$5,IF(C129=6,K!$D$6))))))</f>
        <v>Maaparandus</v>
      </c>
      <c r="E129" s="11" t="s">
        <v>291</v>
      </c>
      <c r="F129" s="18" t="str">
        <f>LOOKUP(E129,K!$A$1:$B$19)</f>
        <v>Alatskivi vald</v>
      </c>
      <c r="G129" s="30">
        <v>40</v>
      </c>
      <c r="H129" s="39" t="s">
        <v>1928</v>
      </c>
      <c r="I129" s="30" t="s">
        <v>1929</v>
      </c>
      <c r="J129" s="30">
        <v>1961</v>
      </c>
      <c r="K129" s="30">
        <v>2</v>
      </c>
    </row>
    <row r="130" spans="1:12" x14ac:dyDescent="0.2">
      <c r="A130" s="38" t="str">
        <f t="shared" ref="A130:A193" si="2">CONCATENATE(E130,"-",B130)</f>
        <v>01-29</v>
      </c>
      <c r="B130" s="30">
        <v>29</v>
      </c>
      <c r="C130" s="30">
        <v>6</v>
      </c>
      <c r="D130" s="17" t="str">
        <f>IF(C130=1,K!$D$1,IF(C130=2,K!$D$2,IF(C130=3,K!$D$3,IF(C130=4,K!$D$4,IF(C130=5,K!$D$5,IF(C130=6,K!$D$6))))))</f>
        <v>Kultuurtehnikaprojektid</v>
      </c>
      <c r="E130" s="11" t="s">
        <v>291</v>
      </c>
      <c r="F130" s="18" t="str">
        <f>LOOKUP(E130,K!$A$1:$B$19)</f>
        <v>Alatskivi vald</v>
      </c>
      <c r="G130" s="30">
        <v>10</v>
      </c>
      <c r="H130" s="39" t="s">
        <v>1930</v>
      </c>
      <c r="I130" s="30" t="s">
        <v>1840</v>
      </c>
      <c r="J130" s="30">
        <v>1981</v>
      </c>
      <c r="K130" s="30">
        <v>1</v>
      </c>
      <c r="L130" s="30" t="s">
        <v>1927</v>
      </c>
    </row>
    <row r="131" spans="1:12" x14ac:dyDescent="0.2">
      <c r="A131" s="37" t="str">
        <f t="shared" si="2"/>
        <v>03-29</v>
      </c>
      <c r="B131" s="30">
        <v>29</v>
      </c>
      <c r="C131" s="30">
        <v>6</v>
      </c>
      <c r="D131" s="17" t="str">
        <f>IF(C131=1,K!$D$1,IF(C131=2,K!$D$2,IF(C131=3,K!$D$3,IF(C131=4,K!$D$4,IF(C131=5,K!$D$5,IF(C131=6,K!$D$6))))))</f>
        <v>Kultuurtehnikaprojektid</v>
      </c>
      <c r="E131" s="11" t="s">
        <v>317</v>
      </c>
      <c r="F131" s="18" t="str">
        <f>LOOKUP(E131,K!$A$1:$B$19)</f>
        <v>Kambja vald</v>
      </c>
      <c r="G131">
        <v>20</v>
      </c>
      <c r="H131" s="34" t="s">
        <v>2860</v>
      </c>
      <c r="I131" t="s">
        <v>2857</v>
      </c>
      <c r="J131" s="30">
        <v>1983</v>
      </c>
      <c r="K131" s="30">
        <v>1</v>
      </c>
      <c r="L131" t="s">
        <v>2861</v>
      </c>
    </row>
    <row r="132" spans="1:12" x14ac:dyDescent="0.2">
      <c r="A132" s="37" t="str">
        <f t="shared" si="2"/>
        <v>03-29</v>
      </c>
      <c r="B132" s="30">
        <v>29</v>
      </c>
      <c r="C132" s="30">
        <v>6</v>
      </c>
      <c r="D132" s="17" t="str">
        <f>IF(C132=1,K!$D$1,IF(C132=2,K!$D$2,IF(C132=3,K!$D$3,IF(C132=4,K!$D$4,IF(C132=5,K!$D$5,IF(C132=6,K!$D$6))))))</f>
        <v>Kultuurtehnikaprojektid</v>
      </c>
      <c r="E132" s="11" t="s">
        <v>317</v>
      </c>
      <c r="F132" s="18" t="str">
        <f>LOOKUP(E132,K!$A$1:$B$19)</f>
        <v>Kambja vald</v>
      </c>
      <c r="G132">
        <v>15</v>
      </c>
      <c r="H132" s="39" t="s">
        <v>2862</v>
      </c>
      <c r="I132" t="s">
        <v>2859</v>
      </c>
      <c r="J132" s="30">
        <v>1984</v>
      </c>
      <c r="K132">
        <v>1</v>
      </c>
      <c r="L132" t="s">
        <v>2863</v>
      </c>
    </row>
    <row r="133" spans="1:12" ht="25.5" x14ac:dyDescent="0.2">
      <c r="A133" s="37" t="str">
        <f t="shared" si="2"/>
        <v>06-29</v>
      </c>
      <c r="B133" s="30">
        <v>29</v>
      </c>
      <c r="C133" s="30">
        <v>6</v>
      </c>
      <c r="D133" s="43" t="str">
        <f>IF(C133=1,K!$D$1,IF(C133=2,K!$D$2,IF(C133=3,K!$D$3,IF(C133=4,K!$D$4,IF(C133=5,K!$D$5,IF(C133=6,K!$D$6))))))</f>
        <v>Kultuurtehnikaprojektid</v>
      </c>
      <c r="E133" s="11" t="s">
        <v>320</v>
      </c>
      <c r="F133" s="18" t="str">
        <f>LOOKUP(E133,K!$A$1:$B$19)</f>
        <v>Luunja vald</v>
      </c>
      <c r="G133">
        <v>998</v>
      </c>
      <c r="H133" s="39" t="s">
        <v>3134</v>
      </c>
      <c r="I133" t="s">
        <v>3133</v>
      </c>
      <c r="J133" s="30">
        <v>1976</v>
      </c>
      <c r="K133" s="30">
        <v>1</v>
      </c>
    </row>
    <row r="134" spans="1:12" ht="25.5" x14ac:dyDescent="0.2">
      <c r="A134" s="37" t="str">
        <f t="shared" si="2"/>
        <v>06-29</v>
      </c>
      <c r="B134" s="30">
        <v>29</v>
      </c>
      <c r="C134" s="30">
        <v>1</v>
      </c>
      <c r="D134" s="43" t="str">
        <f>IF(C134=1,K!$D$1,IF(C134=2,K!$D$2,IF(C134=3,K!$D$3,IF(C134=4,K!$D$4,IF(C134=5,K!$D$5,IF(C134=6,K!$D$6))))))</f>
        <v>Maaparandus</v>
      </c>
      <c r="E134" s="11" t="s">
        <v>320</v>
      </c>
      <c r="F134" s="18" t="str">
        <f>LOOKUP(E134,K!$A$1:$B$19)</f>
        <v>Luunja vald</v>
      </c>
      <c r="G134">
        <v>70</v>
      </c>
      <c r="H134" s="39" t="s">
        <v>3135</v>
      </c>
      <c r="I134" t="s">
        <v>3133</v>
      </c>
      <c r="J134" s="30">
        <v>1960</v>
      </c>
      <c r="K134">
        <v>1</v>
      </c>
      <c r="L134" t="s">
        <v>3136</v>
      </c>
    </row>
    <row r="135" spans="1:12" ht="25.5" x14ac:dyDescent="0.2">
      <c r="A135" s="37" t="str">
        <f t="shared" si="2"/>
        <v>14-29</v>
      </c>
      <c r="B135" s="30">
        <v>29</v>
      </c>
      <c r="C135" s="30">
        <v>1</v>
      </c>
      <c r="D135" s="43" t="str">
        <f>IF(C135=1,K!$D$1,IF(C135=2,K!$D$2,IF(C135=3,K!$D$3,IF(C135=4,K!$D$4,IF(C135=5,K!$D$5,IF(C135=6,K!$D$6))))))</f>
        <v>Maaparandus</v>
      </c>
      <c r="E135" s="11" t="s">
        <v>328</v>
      </c>
      <c r="F135" s="45" t="str">
        <f>LOOKUP(E135,K!$A$1:$B$19)</f>
        <v>Rõngu vald</v>
      </c>
      <c r="G135">
        <v>447</v>
      </c>
      <c r="H135" s="40" t="s">
        <v>3559</v>
      </c>
      <c r="I135" t="s">
        <v>3560</v>
      </c>
      <c r="J135" s="30">
        <v>1972</v>
      </c>
      <c r="K135">
        <v>2</v>
      </c>
      <c r="L135">
        <v>70219</v>
      </c>
    </row>
    <row r="136" spans="1:12" ht="25.5" x14ac:dyDescent="0.2">
      <c r="A136" s="37" t="str">
        <f t="shared" si="2"/>
        <v>14-29</v>
      </c>
      <c r="B136" s="30">
        <v>29</v>
      </c>
      <c r="C136" s="30">
        <v>1</v>
      </c>
      <c r="D136" s="43" t="str">
        <f>IF(C136=1,K!$D$1,IF(C136=2,K!$D$2,IF(C136=3,K!$D$3,IF(C136=4,K!$D$4,IF(C136=5,K!$D$5,IF(C136=6,K!$D$6))))))</f>
        <v>Maaparandus</v>
      </c>
      <c r="E136" s="11" t="s">
        <v>328</v>
      </c>
      <c r="F136" s="45" t="str">
        <f>LOOKUP(E136,K!$A$1:$B$19)</f>
        <v>Rõngu vald</v>
      </c>
      <c r="G136">
        <v>617</v>
      </c>
      <c r="H136" s="40" t="s">
        <v>3561</v>
      </c>
      <c r="I136" t="s">
        <v>3560</v>
      </c>
      <c r="J136" s="30">
        <v>1973</v>
      </c>
      <c r="K136" s="30">
        <v>2</v>
      </c>
      <c r="L136">
        <v>70219</v>
      </c>
    </row>
    <row r="137" spans="1:12" ht="25.5" x14ac:dyDescent="0.2">
      <c r="A137" s="37" t="str">
        <f t="shared" si="2"/>
        <v>14-29</v>
      </c>
      <c r="B137" s="30">
        <v>29</v>
      </c>
      <c r="C137" s="30">
        <v>1</v>
      </c>
      <c r="D137" s="43" t="str">
        <f>IF(C137=1,K!$D$1,IF(C137=2,K!$D$2,IF(C137=3,K!$D$3,IF(C137=4,K!$D$4,IF(C137=5,K!$D$5,IF(C137=6,K!$D$6))))))</f>
        <v>Maaparandus</v>
      </c>
      <c r="E137" s="11" t="s">
        <v>328</v>
      </c>
      <c r="F137" s="45" t="str">
        <f>LOOKUP(E137,K!$A$1:$B$19)</f>
        <v>Rõngu vald</v>
      </c>
      <c r="G137">
        <v>446</v>
      </c>
      <c r="H137" s="40" t="s">
        <v>3562</v>
      </c>
      <c r="I137" t="s">
        <v>3560</v>
      </c>
      <c r="J137" s="30">
        <v>1972</v>
      </c>
      <c r="K137">
        <v>1</v>
      </c>
      <c r="L137">
        <v>70219</v>
      </c>
    </row>
    <row r="138" spans="1:12" x14ac:dyDescent="0.2">
      <c r="A138" s="37" t="str">
        <f t="shared" si="2"/>
        <v>14-29</v>
      </c>
      <c r="B138" s="30">
        <v>29</v>
      </c>
      <c r="C138" s="30">
        <v>1</v>
      </c>
      <c r="D138" s="43" t="str">
        <f>IF(C138=1,K!$D$1,IF(C138=2,K!$D$2,IF(C138=3,K!$D$3,IF(C138=4,K!$D$4,IF(C138=5,K!$D$5,IF(C138=6,K!$D$6))))))</f>
        <v>Maaparandus</v>
      </c>
      <c r="E138" s="11" t="s">
        <v>328</v>
      </c>
      <c r="F138" s="45" t="str">
        <f>LOOKUP(E138,K!$A$1:$B$19)</f>
        <v>Rõngu vald</v>
      </c>
      <c r="G138">
        <v>25</v>
      </c>
      <c r="H138" s="40" t="s">
        <v>3563</v>
      </c>
      <c r="I138" t="s">
        <v>3560</v>
      </c>
      <c r="J138" s="30">
        <v>1958</v>
      </c>
      <c r="K138" s="30">
        <v>0</v>
      </c>
    </row>
    <row r="139" spans="1:12" ht="25.5" x14ac:dyDescent="0.2">
      <c r="A139" s="37" t="str">
        <f t="shared" si="2"/>
        <v>14-29</v>
      </c>
      <c r="B139" s="30">
        <v>29</v>
      </c>
      <c r="C139" s="30">
        <v>1</v>
      </c>
      <c r="D139" s="43" t="str">
        <f>IF(C139=1,K!$D$1,IF(C139=2,K!$D$2,IF(C139=3,K!$D$3,IF(C139=4,K!$D$4,IF(C139=5,K!$D$5,IF(C139=6,K!$D$6))))))</f>
        <v>Maaparandus</v>
      </c>
      <c r="E139" s="11" t="s">
        <v>328</v>
      </c>
      <c r="F139" s="45" t="str">
        <f>LOOKUP(E139,K!$A$1:$B$19)</f>
        <v>Rõngu vald</v>
      </c>
      <c r="G139">
        <v>445</v>
      </c>
      <c r="H139" s="40" t="s">
        <v>3564</v>
      </c>
      <c r="I139" t="s">
        <v>3560</v>
      </c>
      <c r="J139" s="30">
        <v>1972</v>
      </c>
      <c r="K139">
        <v>3</v>
      </c>
      <c r="L139">
        <v>70219</v>
      </c>
    </row>
    <row r="140" spans="1:12" x14ac:dyDescent="0.2">
      <c r="A140" s="37" t="str">
        <f t="shared" si="2"/>
        <v>14-29</v>
      </c>
      <c r="B140" s="30">
        <v>29</v>
      </c>
      <c r="C140" s="30">
        <v>1</v>
      </c>
      <c r="D140" s="43" t="str">
        <f>IF(C140=1,K!$D$1,IF(C140=2,K!$D$2,IF(C140=3,K!$D$3,IF(C140=4,K!$D$4,IF(C140=5,K!$D$5,IF(C140=6,K!$D$6))))))</f>
        <v>Maaparandus</v>
      </c>
      <c r="E140" s="11" t="s">
        <v>328</v>
      </c>
      <c r="F140" s="45" t="str">
        <f>LOOKUP(E140,K!$A$1:$B$19)</f>
        <v>Rõngu vald</v>
      </c>
      <c r="G140">
        <v>4</v>
      </c>
      <c r="H140" s="40" t="s">
        <v>3568</v>
      </c>
      <c r="I140" t="s">
        <v>3566</v>
      </c>
      <c r="J140" s="30">
        <v>1958</v>
      </c>
      <c r="K140" s="30">
        <v>1</v>
      </c>
    </row>
    <row r="141" spans="1:12" ht="25.5" x14ac:dyDescent="0.2">
      <c r="A141" s="37" t="str">
        <f t="shared" si="2"/>
        <v>09-29</v>
      </c>
      <c r="B141" s="30">
        <v>29</v>
      </c>
      <c r="C141" s="30">
        <v>1</v>
      </c>
      <c r="D141" s="43" t="str">
        <f>IF(C141=1,K!$D$1,IF(C141=2,K!$D$2,IF(C141=3,K!$D$3,IF(C141=4,K!$D$4,IF(C141=5,K!$D$5,IF(C141=6,K!$D$6))))))</f>
        <v>Maaparandus</v>
      </c>
      <c r="E141" s="11" t="s">
        <v>323</v>
      </c>
      <c r="F141" s="45" t="str">
        <f>LOOKUP(E141,K!$A$1:$B$19)</f>
        <v>Nõo vald</v>
      </c>
      <c r="G141">
        <v>401</v>
      </c>
      <c r="H141" s="1" t="s">
        <v>4408</v>
      </c>
      <c r="I141" t="s">
        <v>4409</v>
      </c>
      <c r="J141" s="30">
        <v>1972</v>
      </c>
      <c r="K141">
        <v>1</v>
      </c>
      <c r="L141">
        <v>71296</v>
      </c>
    </row>
    <row r="142" spans="1:12" ht="38.25" x14ac:dyDescent="0.2">
      <c r="A142" s="37" t="str">
        <f t="shared" si="2"/>
        <v>09-29</v>
      </c>
      <c r="B142" s="30">
        <v>29</v>
      </c>
      <c r="C142" s="30">
        <v>5</v>
      </c>
      <c r="D142" s="43" t="str">
        <f>IF(C142=1,K!$D$1,IF(C142=2,K!$D$2,IF(C142=3,K!$D$3,IF(C142=4,K!$D$4,IF(C142=5,K!$D$5,IF(C142=6,K!$D$6))))))</f>
        <v>Muud maap.ehit.projektid</v>
      </c>
      <c r="E142" s="11" t="s">
        <v>323</v>
      </c>
      <c r="F142" s="45" t="str">
        <f>LOOKUP(E142,K!$A$1:$B$19)</f>
        <v>Nõo vald</v>
      </c>
      <c r="G142">
        <v>578</v>
      </c>
      <c r="H142" s="1" t="s">
        <v>4410</v>
      </c>
      <c r="I142" t="s">
        <v>4409</v>
      </c>
      <c r="J142" s="30">
        <v>1973</v>
      </c>
      <c r="K142">
        <v>0</v>
      </c>
      <c r="L142" t="s">
        <v>4411</v>
      </c>
    </row>
    <row r="143" spans="1:12" ht="25.5" x14ac:dyDescent="0.2">
      <c r="A143" s="37" t="str">
        <f t="shared" si="2"/>
        <v>09-29</v>
      </c>
      <c r="B143" s="30">
        <v>29</v>
      </c>
      <c r="C143" s="30">
        <v>1</v>
      </c>
      <c r="D143" s="43" t="str">
        <f>IF(C143=1,K!$D$1,IF(C143=2,K!$D$2,IF(C143=3,K!$D$3,IF(C143=4,K!$D$4,IF(C143=5,K!$D$5,IF(C143=6,K!$D$6))))))</f>
        <v>Maaparandus</v>
      </c>
      <c r="E143" s="11" t="s">
        <v>323</v>
      </c>
      <c r="F143" s="45" t="str">
        <f>LOOKUP(E143,K!$A$1:$B$19)</f>
        <v>Nõo vald</v>
      </c>
      <c r="G143">
        <v>497</v>
      </c>
      <c r="H143" s="1" t="s">
        <v>4412</v>
      </c>
      <c r="I143" t="s">
        <v>4409</v>
      </c>
      <c r="J143" s="30">
        <v>1972</v>
      </c>
      <c r="K143">
        <v>0</v>
      </c>
      <c r="L143">
        <v>71296</v>
      </c>
    </row>
    <row r="144" spans="1:12" ht="25.5" x14ac:dyDescent="0.2">
      <c r="A144" s="37" t="str">
        <f t="shared" si="2"/>
        <v>09-29</v>
      </c>
      <c r="B144" s="30">
        <v>29</v>
      </c>
      <c r="C144" s="30">
        <v>1</v>
      </c>
      <c r="D144" s="43" t="str">
        <f>IF(C144=1,K!$D$1,IF(C144=2,K!$D$2,IF(C144=3,K!$D$3,IF(C144=4,K!$D$4,IF(C144=5,K!$D$5,IF(C144=6,K!$D$6))))))</f>
        <v>Maaparandus</v>
      </c>
      <c r="E144" s="11" t="s">
        <v>323</v>
      </c>
      <c r="F144" s="45" t="str">
        <f>LOOKUP(E144,K!$A$1:$B$19)</f>
        <v>Nõo vald</v>
      </c>
      <c r="G144">
        <v>576</v>
      </c>
      <c r="H144" s="1" t="s">
        <v>4413</v>
      </c>
      <c r="I144" t="s">
        <v>4409</v>
      </c>
      <c r="J144" s="30">
        <v>1973</v>
      </c>
      <c r="K144">
        <v>3</v>
      </c>
      <c r="L144">
        <v>71296</v>
      </c>
    </row>
    <row r="145" spans="1:12" ht="25.5" x14ac:dyDescent="0.2">
      <c r="A145" s="37" t="str">
        <f t="shared" si="2"/>
        <v>09-29</v>
      </c>
      <c r="B145" s="30">
        <v>29</v>
      </c>
      <c r="C145" s="30">
        <v>1</v>
      </c>
      <c r="D145" s="43" t="str">
        <f>IF(C145=1,K!$D$1,IF(C145=2,K!$D$2,IF(C145=3,K!$D$3,IF(C145=4,K!$D$4,IF(C145=5,K!$D$5,IF(C145=6,K!$D$6))))))</f>
        <v>Maaparandus</v>
      </c>
      <c r="E145" s="11" t="s">
        <v>323</v>
      </c>
      <c r="F145" s="45" t="str">
        <f>LOOKUP(E145,K!$A$1:$B$19)</f>
        <v>Nõo vald</v>
      </c>
      <c r="G145">
        <v>46</v>
      </c>
      <c r="H145" s="1" t="s">
        <v>4414</v>
      </c>
      <c r="I145" t="s">
        <v>4409</v>
      </c>
      <c r="J145" s="30">
        <v>1962</v>
      </c>
      <c r="K145">
        <v>1</v>
      </c>
    </row>
    <row r="146" spans="1:12" x14ac:dyDescent="0.2">
      <c r="A146" s="37" t="str">
        <f t="shared" si="2"/>
        <v>09-29</v>
      </c>
      <c r="B146" s="30">
        <v>29</v>
      </c>
      <c r="C146" s="30">
        <v>6</v>
      </c>
      <c r="D146" s="43" t="str">
        <f>IF(C146=1,K!$D$1,IF(C146=2,K!$D$2,IF(C146=3,K!$D$3,IF(C146=4,K!$D$4,IF(C146=5,K!$D$5,IF(C146=6,K!$D$6))))))</f>
        <v>Kultuurtehnikaprojektid</v>
      </c>
      <c r="E146" s="11" t="s">
        <v>323</v>
      </c>
      <c r="F146" s="45" t="str">
        <f>LOOKUP(E146,K!$A$1:$B$19)</f>
        <v>Nõo vald</v>
      </c>
      <c r="G146">
        <v>52</v>
      </c>
      <c r="H146" s="1" t="s">
        <v>4423</v>
      </c>
      <c r="I146" t="s">
        <v>4409</v>
      </c>
      <c r="J146" s="30">
        <v>1985</v>
      </c>
      <c r="K146">
        <v>1</v>
      </c>
      <c r="L146" t="s">
        <v>4418</v>
      </c>
    </row>
    <row r="147" spans="1:12" x14ac:dyDescent="0.2">
      <c r="A147" s="37" t="str">
        <f t="shared" si="2"/>
        <v>17-29</v>
      </c>
      <c r="B147" s="30">
        <v>29</v>
      </c>
      <c r="C147" s="30">
        <v>5</v>
      </c>
      <c r="D147" s="43" t="str">
        <f>IF(C147=1,K!$D$1,IF(C147=2,K!$D$2,IF(C147=3,K!$D$3,IF(C147=4,K!$D$4,IF(C147=5,K!$D$5,IF(C147=6,K!$D$6,IF(C147=7,K!$D$7)))))))</f>
        <v>Muud maap.ehit.projektid</v>
      </c>
      <c r="E147" s="25" t="s">
        <v>331</v>
      </c>
      <c r="F147" s="45" t="str">
        <f>LOOKUP(E147,K!$A$1:$B$19)</f>
        <v xml:space="preserve">Vara vald </v>
      </c>
      <c r="G147">
        <v>1249</v>
      </c>
      <c r="H147" s="28" t="s">
        <v>5029</v>
      </c>
      <c r="I147" s="28" t="s">
        <v>5023</v>
      </c>
      <c r="J147" s="30">
        <v>1977</v>
      </c>
      <c r="K147">
        <v>1</v>
      </c>
      <c r="L147" s="28" t="s">
        <v>5027</v>
      </c>
    </row>
    <row r="148" spans="1:12" x14ac:dyDescent="0.2">
      <c r="A148" s="37" t="str">
        <f t="shared" si="2"/>
        <v>17-29</v>
      </c>
      <c r="B148" s="30">
        <v>29</v>
      </c>
      <c r="C148" s="30">
        <v>2</v>
      </c>
      <c r="D148" s="43" t="str">
        <f>IF(C148=1,K!$D$1,IF(C148=2,K!$D$2,IF(C148=3,K!$D$3,IF(C148=4,K!$D$4,IF(C148=5,K!$D$5,IF(C148=6,K!$D$6,IF(C148=7,K!$D$7)))))))</f>
        <v xml:space="preserve">Maaparanduse rek </v>
      </c>
      <c r="E148" s="25" t="s">
        <v>331</v>
      </c>
      <c r="F148" s="45" t="str">
        <f>LOOKUP(E148,K!$A$1:$B$19)</f>
        <v xml:space="preserve">Vara vald </v>
      </c>
      <c r="G148">
        <v>104</v>
      </c>
      <c r="H148" s="28" t="s">
        <v>5030</v>
      </c>
      <c r="I148" s="28" t="s">
        <v>5023</v>
      </c>
      <c r="J148" s="30">
        <v>1986</v>
      </c>
      <c r="K148">
        <v>4</v>
      </c>
      <c r="L148" s="28" t="s">
        <v>5031</v>
      </c>
    </row>
    <row r="149" spans="1:12" x14ac:dyDescent="0.2">
      <c r="A149" s="37" t="str">
        <f t="shared" si="2"/>
        <v>17-29</v>
      </c>
      <c r="B149" s="30">
        <v>29</v>
      </c>
      <c r="C149" s="30">
        <v>2</v>
      </c>
      <c r="D149" s="43" t="str">
        <f>IF(C149=1,K!$D$1,IF(C149=2,K!$D$2,IF(C149=3,K!$D$3,IF(C149=4,K!$D$4,IF(C149=5,K!$D$5,IF(C149=6,K!$D$6,IF(C149=7,K!$D$7)))))))</f>
        <v xml:space="preserve">Maaparanduse rek </v>
      </c>
      <c r="E149" s="25" t="s">
        <v>331</v>
      </c>
      <c r="F149" s="45" t="str">
        <f>LOOKUP(E149,K!$A$1:$B$19)</f>
        <v xml:space="preserve">Vara vald </v>
      </c>
      <c r="H149" s="28" t="s">
        <v>5030</v>
      </c>
      <c r="I149" s="28" t="s">
        <v>5023</v>
      </c>
      <c r="J149" s="30">
        <v>1987</v>
      </c>
      <c r="K149">
        <v>1</v>
      </c>
      <c r="L149" s="28" t="s">
        <v>5031</v>
      </c>
    </row>
    <row r="150" spans="1:12" x14ac:dyDescent="0.2">
      <c r="A150" s="37" t="str">
        <f t="shared" si="2"/>
        <v>17-29</v>
      </c>
      <c r="B150" s="30">
        <v>29</v>
      </c>
      <c r="C150" s="30">
        <v>1</v>
      </c>
      <c r="D150" s="43" t="str">
        <f>IF(C150=1,K!$D$1,IF(C150=2,K!$D$2,IF(C150=3,K!$D$3,IF(C150=4,K!$D$4,IF(C150=5,K!$D$5,IF(C150=6,K!$D$6,IF(C150=7,K!$D$7)))))))</f>
        <v>Maaparandus</v>
      </c>
      <c r="E150" s="25" t="s">
        <v>331</v>
      </c>
      <c r="F150" s="45" t="str">
        <f>LOOKUP(E150,K!$A$1:$B$19)</f>
        <v xml:space="preserve">Vara vald </v>
      </c>
      <c r="G150">
        <v>799</v>
      </c>
      <c r="H150" s="28" t="s">
        <v>5032</v>
      </c>
      <c r="I150" s="28" t="s">
        <v>5023</v>
      </c>
      <c r="J150" s="30">
        <v>1974</v>
      </c>
      <c r="K150">
        <v>4</v>
      </c>
      <c r="L150" s="28" t="s">
        <v>5027</v>
      </c>
    </row>
    <row r="151" spans="1:12" x14ac:dyDescent="0.2">
      <c r="A151" s="38" t="str">
        <f t="shared" si="2"/>
        <v>01-28</v>
      </c>
      <c r="B151" s="30">
        <v>28</v>
      </c>
      <c r="C151" s="30">
        <v>1</v>
      </c>
      <c r="D151" s="17" t="str">
        <f>IF(C151=1,K!$D$1,IF(C151=2,K!$D$2,IF(C151=3,K!$D$3,IF(C151=4,K!$D$4,IF(C151=5,K!$D$5,IF(C151=6,K!$D$6))))))</f>
        <v>Maaparandus</v>
      </c>
      <c r="E151" s="11" t="s">
        <v>291</v>
      </c>
      <c r="F151" s="18" t="str">
        <f>LOOKUP(E151,K!$A$1:$B$19)</f>
        <v>Alatskivi vald</v>
      </c>
      <c r="G151" s="30">
        <v>3</v>
      </c>
      <c r="H151" s="30" t="s">
        <v>1808</v>
      </c>
      <c r="I151" s="30" t="s">
        <v>1809</v>
      </c>
      <c r="J151" s="30">
        <v>1959</v>
      </c>
      <c r="K151" s="30">
        <v>1</v>
      </c>
    </row>
    <row r="152" spans="1:12" ht="25.5" x14ac:dyDescent="0.2">
      <c r="A152" s="37" t="str">
        <f t="shared" si="2"/>
        <v>03-28</v>
      </c>
      <c r="B152" s="30">
        <v>28</v>
      </c>
      <c r="C152" s="30">
        <v>1</v>
      </c>
      <c r="D152" s="17" t="str">
        <f>IF(C152=1,K!$D$1,IF(C152=2,K!$D$2,IF(C152=3,K!$D$3,IF(C152=4,K!$D$4,IF(C152=5,K!$D$5,IF(C152=6,K!$D$6))))))</f>
        <v>Maaparandus</v>
      </c>
      <c r="E152" s="11" t="s">
        <v>317</v>
      </c>
      <c r="F152" s="18" t="str">
        <f>LOOKUP(E152,K!$A$1:$B$19)</f>
        <v>Kambja vald</v>
      </c>
      <c r="G152">
        <v>1318</v>
      </c>
      <c r="H152" s="34" t="s">
        <v>2848</v>
      </c>
      <c r="I152" t="s">
        <v>2845</v>
      </c>
      <c r="J152" s="30">
        <v>1978</v>
      </c>
      <c r="K152">
        <v>1</v>
      </c>
      <c r="L152">
        <v>74343</v>
      </c>
    </row>
    <row r="153" spans="1:12" x14ac:dyDescent="0.2">
      <c r="A153" s="37" t="str">
        <f t="shared" si="2"/>
        <v>03-28</v>
      </c>
      <c r="B153" s="30">
        <v>28</v>
      </c>
      <c r="C153" s="30">
        <v>1</v>
      </c>
      <c r="D153" s="17" t="str">
        <f>IF(C153=1,K!$D$1,IF(C153=2,K!$D$2,IF(C153=3,K!$D$3,IF(C153=4,K!$D$4,IF(C153=5,K!$D$5,IF(C153=6,K!$D$6))))))</f>
        <v>Maaparandus</v>
      </c>
      <c r="E153" s="11" t="s">
        <v>317</v>
      </c>
      <c r="F153" s="18" t="str">
        <f>LOOKUP(E153,K!$A$1:$B$19)</f>
        <v>Kambja vald</v>
      </c>
      <c r="G153">
        <v>1159</v>
      </c>
      <c r="H153" s="34" t="s">
        <v>2850</v>
      </c>
      <c r="I153" t="s">
        <v>2845</v>
      </c>
      <c r="J153" s="30">
        <v>1977</v>
      </c>
      <c r="K153" s="30">
        <v>5</v>
      </c>
      <c r="L153">
        <v>74343</v>
      </c>
    </row>
    <row r="154" spans="1:12" x14ac:dyDescent="0.2">
      <c r="A154" s="37" t="str">
        <f t="shared" si="2"/>
        <v>03-28</v>
      </c>
      <c r="B154" s="30">
        <v>28</v>
      </c>
      <c r="C154" s="30">
        <v>1</v>
      </c>
      <c r="D154" s="17" t="str">
        <f>IF(C154=1,K!$D$1,IF(C154=2,K!$D$2,IF(C154=3,K!$D$3,IF(C154=4,K!$D$4,IF(C154=5,K!$D$5,IF(C154=6,K!$D$6))))))</f>
        <v>Maaparandus</v>
      </c>
      <c r="E154" s="11" t="s">
        <v>317</v>
      </c>
      <c r="F154" s="18" t="str">
        <f>LOOKUP(E154,K!$A$1:$B$19)</f>
        <v>Kambja vald</v>
      </c>
      <c r="G154">
        <v>1319</v>
      </c>
      <c r="H154" s="34" t="s">
        <v>2849</v>
      </c>
      <c r="I154" t="s">
        <v>2845</v>
      </c>
      <c r="J154" s="30">
        <v>1978</v>
      </c>
      <c r="K154">
        <v>2</v>
      </c>
      <c r="L154">
        <v>74343</v>
      </c>
    </row>
    <row r="155" spans="1:12" x14ac:dyDescent="0.2">
      <c r="A155" s="37" t="str">
        <f t="shared" si="2"/>
        <v>02-28</v>
      </c>
      <c r="B155" s="30">
        <v>28</v>
      </c>
      <c r="C155" s="30">
        <v>2</v>
      </c>
      <c r="D155" s="43" t="str">
        <f>IF(C155=1,K!$D$1,IF(C155=2,K!$D$2,IF(C155=3,K!$D$3,IF(C155=4,K!$D$4,IF(C155=5,K!$D$5,IF(C155=6,K!$D$6))))))</f>
        <v xml:space="preserve">Maaparanduse rek </v>
      </c>
      <c r="E155" s="11" t="s">
        <v>294</v>
      </c>
      <c r="F155" s="18" t="str">
        <f>LOOKUP(E155,K!$A$1:$B$19)</f>
        <v>Haaslava vald</v>
      </c>
      <c r="G155">
        <v>99</v>
      </c>
      <c r="H155" s="34" t="s">
        <v>2914</v>
      </c>
      <c r="I155" t="s">
        <v>2915</v>
      </c>
      <c r="J155" s="30">
        <v>1960</v>
      </c>
      <c r="K155">
        <v>1</v>
      </c>
      <c r="L155" t="s">
        <v>2916</v>
      </c>
    </row>
    <row r="156" spans="1:12" ht="25.5" x14ac:dyDescent="0.2">
      <c r="A156" s="37" t="str">
        <f t="shared" si="2"/>
        <v>02-28</v>
      </c>
      <c r="B156" s="30">
        <v>28</v>
      </c>
      <c r="C156" s="30">
        <v>1</v>
      </c>
      <c r="D156" s="43" t="str">
        <f>IF(C156=1,K!$D$1,IF(C156=2,K!$D$2,IF(C156=3,K!$D$3,IF(C156=4,K!$D$4,IF(C156=5,K!$D$5,IF(C156=6,K!$D$6))))))</f>
        <v>Maaparandus</v>
      </c>
      <c r="E156" s="11" t="s">
        <v>294</v>
      </c>
      <c r="F156" s="18" t="str">
        <f>LOOKUP(E156,K!$A$1:$B$19)</f>
        <v>Haaslava vald</v>
      </c>
      <c r="G156">
        <v>113</v>
      </c>
      <c r="H156" s="34" t="s">
        <v>2917</v>
      </c>
      <c r="I156" t="s">
        <v>2909</v>
      </c>
      <c r="J156" s="30">
        <v>1963</v>
      </c>
      <c r="K156" s="30">
        <v>1</v>
      </c>
      <c r="L156" t="s">
        <v>2918</v>
      </c>
    </row>
    <row r="157" spans="1:12" ht="25.5" x14ac:dyDescent="0.2">
      <c r="A157" s="37" t="str">
        <f t="shared" si="2"/>
        <v>02-28</v>
      </c>
      <c r="B157" s="30">
        <v>28</v>
      </c>
      <c r="C157" s="30">
        <v>2</v>
      </c>
      <c r="D157" s="43" t="str">
        <f>IF(C157=1,K!$D$1,IF(C157=2,K!$D$2,IF(C157=3,K!$D$3,IF(C157=4,K!$D$4,IF(C157=5,K!$D$5,IF(C157=6,K!$D$6))))))</f>
        <v xml:space="preserve">Maaparanduse rek </v>
      </c>
      <c r="E157" s="11" t="s">
        <v>294</v>
      </c>
      <c r="F157" s="18" t="str">
        <f>LOOKUP(E157,K!$A$1:$B$19)</f>
        <v>Haaslava vald</v>
      </c>
      <c r="G157">
        <v>63</v>
      </c>
      <c r="H157" s="34" t="s">
        <v>2921</v>
      </c>
      <c r="I157" t="s">
        <v>2909</v>
      </c>
      <c r="J157" s="30">
        <v>1970</v>
      </c>
      <c r="K157">
        <v>1</v>
      </c>
      <c r="L157" t="s">
        <v>2919</v>
      </c>
    </row>
    <row r="158" spans="1:12" ht="25.5" x14ac:dyDescent="0.2">
      <c r="A158" s="37" t="str">
        <f t="shared" si="2"/>
        <v>02-28</v>
      </c>
      <c r="B158" s="30">
        <v>28</v>
      </c>
      <c r="C158" s="30">
        <v>1</v>
      </c>
      <c r="D158" s="43" t="str">
        <f>IF(C158=1,K!$D$1,IF(C158=2,K!$D$2,IF(C158=3,K!$D$3,IF(C158=4,K!$D$4,IF(C158=5,K!$D$5,IF(C158=6,K!$D$6))))))</f>
        <v>Maaparandus</v>
      </c>
      <c r="E158" s="11" t="s">
        <v>294</v>
      </c>
      <c r="F158" s="18" t="str">
        <f>LOOKUP(E158,K!$A$1:$B$19)</f>
        <v>Haaslava vald</v>
      </c>
      <c r="G158">
        <v>624</v>
      </c>
      <c r="H158" s="34" t="s">
        <v>2920</v>
      </c>
      <c r="I158" t="s">
        <v>2912</v>
      </c>
      <c r="J158" s="30">
        <v>1973</v>
      </c>
      <c r="K158" s="30">
        <v>2</v>
      </c>
      <c r="L158" t="s">
        <v>2913</v>
      </c>
    </row>
    <row r="159" spans="1:12" x14ac:dyDescent="0.2">
      <c r="A159" s="37" t="str">
        <f t="shared" si="2"/>
        <v>02-28</v>
      </c>
      <c r="B159" s="30">
        <v>28</v>
      </c>
      <c r="C159" s="30">
        <v>6</v>
      </c>
      <c r="D159" s="43" t="str">
        <f>IF(C159=1,K!$D$1,IF(C159=2,K!$D$2,IF(C159=3,K!$D$3,IF(C159=4,K!$D$4,IF(C159=5,K!$D$5,IF(C159=6,K!$D$6))))))</f>
        <v>Kultuurtehnikaprojektid</v>
      </c>
      <c r="E159" s="11" t="s">
        <v>294</v>
      </c>
      <c r="F159" s="18" t="str">
        <f>LOOKUP(E159,K!$A$1:$B$19)</f>
        <v>Haaslava vald</v>
      </c>
      <c r="G159">
        <v>15</v>
      </c>
      <c r="H159" s="34" t="s">
        <v>2922</v>
      </c>
      <c r="I159" t="s">
        <v>2915</v>
      </c>
      <c r="J159" s="30">
        <v>1983</v>
      </c>
      <c r="K159">
        <v>1</v>
      </c>
      <c r="L159" t="s">
        <v>2923</v>
      </c>
    </row>
    <row r="160" spans="1:12" x14ac:dyDescent="0.2">
      <c r="A160" s="37" t="str">
        <f t="shared" si="2"/>
        <v>02-28</v>
      </c>
      <c r="B160" s="30">
        <v>28</v>
      </c>
      <c r="C160" s="30">
        <v>2</v>
      </c>
      <c r="D160" s="43" t="str">
        <f>IF(C160=1,K!$D$1,IF(C160=2,K!$D$2,IF(C160=3,K!$D$3,IF(C160=4,K!$D$4,IF(C160=5,K!$D$5,IF(C160=6,K!$D$6))))))</f>
        <v xml:space="preserve">Maaparanduse rek </v>
      </c>
      <c r="E160" s="11" t="s">
        <v>294</v>
      </c>
      <c r="F160" s="18" t="str">
        <f>LOOKUP(E160,K!$A$1:$B$19)</f>
        <v>Haaslava vald</v>
      </c>
      <c r="G160">
        <v>3</v>
      </c>
      <c r="H160" s="34" t="s">
        <v>2924</v>
      </c>
      <c r="I160" t="s">
        <v>2909</v>
      </c>
      <c r="J160" s="30">
        <v>1994</v>
      </c>
      <c r="K160" s="30">
        <v>1</v>
      </c>
      <c r="L160" t="s">
        <v>2919</v>
      </c>
    </row>
    <row r="161" spans="1:13" ht="25.5" x14ac:dyDescent="0.2">
      <c r="A161" s="37" t="str">
        <f t="shared" si="2"/>
        <v>06-28</v>
      </c>
      <c r="B161" s="30">
        <v>28</v>
      </c>
      <c r="C161" s="30">
        <v>2</v>
      </c>
      <c r="D161" s="43" t="str">
        <f>IF(C161=1,K!$D$1,IF(C161=2,K!$D$2,IF(C161=3,K!$D$3,IF(C161=4,K!$D$4,IF(C161=5,K!$D$5,IF(C161=6,K!$D$6))))))</f>
        <v xml:space="preserve">Maaparanduse rek </v>
      </c>
      <c r="E161" s="11" t="s">
        <v>320</v>
      </c>
      <c r="F161" s="18" t="str">
        <f>LOOKUP(E161,K!$A$1:$B$19)</f>
        <v>Luunja vald</v>
      </c>
      <c r="G161">
        <v>27</v>
      </c>
      <c r="H161" s="39" t="s">
        <v>3125</v>
      </c>
      <c r="I161" t="s">
        <v>3126</v>
      </c>
      <c r="J161" s="30">
        <v>1989</v>
      </c>
      <c r="K161" s="30">
        <v>3</v>
      </c>
      <c r="L161">
        <v>1235871</v>
      </c>
    </row>
    <row r="162" spans="1:13" ht="25.5" x14ac:dyDescent="0.2">
      <c r="A162" s="37" t="str">
        <f t="shared" si="2"/>
        <v>06-28</v>
      </c>
      <c r="B162" s="30">
        <v>28</v>
      </c>
      <c r="C162" s="30">
        <v>2</v>
      </c>
      <c r="D162" s="43" t="str">
        <f>IF(C162=1,K!$D$1,IF(C162=2,K!$D$2,IF(C162=3,K!$D$3,IF(C162=4,K!$D$4,IF(C162=5,K!$D$5,IF(C162=6,K!$D$6))))))</f>
        <v xml:space="preserve">Maaparanduse rek </v>
      </c>
      <c r="E162" s="11" t="s">
        <v>320</v>
      </c>
      <c r="F162" s="18" t="str">
        <f>LOOKUP(E162,K!$A$1:$B$19)</f>
        <v>Luunja vald</v>
      </c>
      <c r="G162">
        <v>28</v>
      </c>
      <c r="H162" s="39" t="s">
        <v>3130</v>
      </c>
      <c r="I162" t="s">
        <v>3126</v>
      </c>
      <c r="J162" s="30">
        <v>1989</v>
      </c>
      <c r="K162">
        <v>1</v>
      </c>
      <c r="L162">
        <v>1235871</v>
      </c>
    </row>
    <row r="163" spans="1:13" ht="25.5" x14ac:dyDescent="0.2">
      <c r="A163" s="37" t="str">
        <f t="shared" si="2"/>
        <v>14-28</v>
      </c>
      <c r="B163" s="30">
        <v>28</v>
      </c>
      <c r="C163" s="30">
        <v>1</v>
      </c>
      <c r="D163" s="43" t="str">
        <f>IF(C163=1,K!$D$1,IF(C163=2,K!$D$2,IF(C163=3,K!$D$3,IF(C163=4,K!$D$4,IF(C163=5,K!$D$5,IF(C163=6,K!$D$6))))))</f>
        <v>Maaparandus</v>
      </c>
      <c r="E163" s="11" t="s">
        <v>328</v>
      </c>
      <c r="F163" s="45" t="str">
        <f>LOOKUP(E163,K!$A$1:$B$19)</f>
        <v>Rõngu vald</v>
      </c>
      <c r="G163">
        <v>8</v>
      </c>
      <c r="H163" s="40" t="s">
        <v>3550</v>
      </c>
      <c r="I163" t="s">
        <v>3548</v>
      </c>
      <c r="J163" s="30">
        <v>1965</v>
      </c>
      <c r="K163">
        <v>2</v>
      </c>
      <c r="L163" t="s">
        <v>3551</v>
      </c>
    </row>
    <row r="164" spans="1:13" ht="25.5" x14ac:dyDescent="0.2">
      <c r="A164" s="37" t="str">
        <f t="shared" si="2"/>
        <v>14-28</v>
      </c>
      <c r="B164" s="30">
        <v>28</v>
      </c>
      <c r="C164" s="30">
        <v>6</v>
      </c>
      <c r="D164" s="43" t="str">
        <f>IF(C164=1,K!$D$1,IF(C164=2,K!$D$2,IF(C164=3,K!$D$3,IF(C164=4,K!$D$4,IF(C164=5,K!$D$5,IF(C164=6,K!$D$6))))))</f>
        <v>Kultuurtehnikaprojektid</v>
      </c>
      <c r="E164" s="11" t="s">
        <v>328</v>
      </c>
      <c r="F164" s="45" t="str">
        <f>LOOKUP(E164,K!$A$1:$B$19)</f>
        <v>Rõngu vald</v>
      </c>
      <c r="G164">
        <v>16</v>
      </c>
      <c r="H164" s="40" t="s">
        <v>3556</v>
      </c>
      <c r="I164" t="s">
        <v>3548</v>
      </c>
      <c r="J164" s="30">
        <v>1986</v>
      </c>
      <c r="K164" s="30">
        <v>2</v>
      </c>
      <c r="L164" t="s">
        <v>3557</v>
      </c>
    </row>
    <row r="165" spans="1:13" x14ac:dyDescent="0.2">
      <c r="A165" s="37" t="str">
        <f t="shared" si="2"/>
        <v>12-28</v>
      </c>
      <c r="B165" s="30">
        <v>28</v>
      </c>
      <c r="C165" s="30">
        <v>1</v>
      </c>
      <c r="D165" s="43" t="str">
        <f>IF(C165=1,K!$D$1,IF(C165=2,K!$D$2,IF(C165=3,K!$D$3,IF(C165=4,K!$D$4,IF(C165=5,K!$D$5,IF(C165=6,K!$D$6))))))</f>
        <v>Maaparandus</v>
      </c>
      <c r="E165" s="11" t="s">
        <v>326</v>
      </c>
      <c r="F165" s="45" t="str">
        <f>LOOKUP(E165,K!$A$1:$B$19)</f>
        <v>Puhja vald</v>
      </c>
      <c r="G165" t="s">
        <v>3979</v>
      </c>
      <c r="H165" s="1" t="s">
        <v>3980</v>
      </c>
      <c r="I165" t="s">
        <v>3981</v>
      </c>
      <c r="J165" s="30">
        <v>2000</v>
      </c>
      <c r="K165">
        <v>1</v>
      </c>
      <c r="L165" t="s">
        <v>3982</v>
      </c>
    </row>
    <row r="166" spans="1:13" x14ac:dyDescent="0.2">
      <c r="A166" s="37" t="str">
        <f t="shared" si="2"/>
        <v>12-28</v>
      </c>
      <c r="B166" s="30">
        <v>28</v>
      </c>
      <c r="C166" s="30">
        <v>1</v>
      </c>
      <c r="D166" s="43" t="str">
        <f>IF(C166=1,K!$D$1,IF(C166=2,K!$D$2,IF(C166=3,K!$D$3,IF(C166=4,K!$D$4,IF(C166=5,K!$D$5,IF(C166=6,K!$D$6))))))</f>
        <v>Maaparandus</v>
      </c>
      <c r="E166" s="11" t="s">
        <v>326</v>
      </c>
      <c r="F166" s="45" t="str">
        <f>LOOKUP(E166,K!$A$1:$B$19)</f>
        <v>Puhja vald</v>
      </c>
      <c r="G166" t="s">
        <v>3983</v>
      </c>
      <c r="H166" s="1" t="s">
        <v>3984</v>
      </c>
      <c r="I166" t="s">
        <v>3981</v>
      </c>
      <c r="J166" s="30">
        <v>2000</v>
      </c>
      <c r="K166">
        <v>2</v>
      </c>
      <c r="L166" t="s">
        <v>3982</v>
      </c>
    </row>
    <row r="167" spans="1:13" x14ac:dyDescent="0.2">
      <c r="A167" s="37" t="str">
        <f t="shared" si="2"/>
        <v>09-28</v>
      </c>
      <c r="B167" s="30">
        <v>28</v>
      </c>
      <c r="C167" s="30">
        <v>1</v>
      </c>
      <c r="D167" s="43" t="str">
        <f>IF(C167=1,K!$D$1,IF(C167=2,K!$D$2,IF(C167=3,K!$D$3,IF(C167=4,K!$D$4,IF(C167=5,K!$D$5,IF(C167=6,K!$D$6))))))</f>
        <v>Maaparandus</v>
      </c>
      <c r="E167" s="11" t="s">
        <v>323</v>
      </c>
      <c r="F167" s="45" t="str">
        <f>LOOKUP(E167,K!$A$1:$B$19)</f>
        <v>Nõo vald</v>
      </c>
      <c r="G167">
        <v>222</v>
      </c>
      <c r="H167" s="1" t="s">
        <v>4402</v>
      </c>
      <c r="I167" t="s">
        <v>4403</v>
      </c>
      <c r="J167" s="30">
        <v>1971</v>
      </c>
      <c r="K167">
        <v>4</v>
      </c>
      <c r="L167">
        <v>68280</v>
      </c>
    </row>
    <row r="168" spans="1:13" ht="25.5" x14ac:dyDescent="0.2">
      <c r="A168" s="38" t="str">
        <f t="shared" si="2"/>
        <v>01-27</v>
      </c>
      <c r="B168" s="30">
        <v>27</v>
      </c>
      <c r="C168" s="30">
        <v>1</v>
      </c>
      <c r="D168" s="17" t="str">
        <f>IF(C168=1,K!$D$1,IF(C168=2,K!$D$2,IF(C168=3,K!$D$3,IF(C168=4,K!$D$4,IF(C168=5,K!$D$5,IF(C168=6,K!$D$6))))))</f>
        <v>Maaparandus</v>
      </c>
      <c r="E168" s="11" t="s">
        <v>291</v>
      </c>
      <c r="F168" s="18" t="str">
        <f>LOOKUP(E168,K!$A$1:$B$19)</f>
        <v>Alatskivi vald</v>
      </c>
      <c r="G168" s="30">
        <v>988</v>
      </c>
      <c r="H168" s="30" t="s">
        <v>1834</v>
      </c>
      <c r="I168" s="30" t="s">
        <v>1830</v>
      </c>
      <c r="J168" s="30">
        <v>1976</v>
      </c>
      <c r="K168" s="30">
        <v>2</v>
      </c>
      <c r="L168" s="30" t="s">
        <v>1835</v>
      </c>
    </row>
    <row r="169" spans="1:13" ht="25.5" x14ac:dyDescent="0.2">
      <c r="A169" s="38" t="str">
        <f t="shared" si="2"/>
        <v>01-27</v>
      </c>
      <c r="B169" s="30">
        <v>27</v>
      </c>
      <c r="C169" s="30">
        <v>1</v>
      </c>
      <c r="D169" s="17" t="str">
        <f>IF(C169=1,K!$D$1,IF(C169=2,K!$D$2,IF(C169=3,K!$D$3,IF(C169=4,K!$D$4,IF(C169=5,K!$D$5,IF(C169=6,K!$D$6))))))</f>
        <v>Maaparandus</v>
      </c>
      <c r="E169" s="11" t="s">
        <v>291</v>
      </c>
      <c r="F169" s="18" t="str">
        <f>LOOKUP(E169,K!$A$1:$B$19)</f>
        <v>Alatskivi vald</v>
      </c>
      <c r="G169" s="30">
        <v>1133</v>
      </c>
      <c r="H169" s="39" t="s">
        <v>1836</v>
      </c>
      <c r="I169" s="30" t="s">
        <v>1830</v>
      </c>
      <c r="J169" s="30">
        <v>1977</v>
      </c>
      <c r="K169" s="30">
        <v>2</v>
      </c>
      <c r="L169" s="39" t="s">
        <v>1835</v>
      </c>
    </row>
    <row r="170" spans="1:13" x14ac:dyDescent="0.2">
      <c r="A170" s="38" t="str">
        <f t="shared" si="2"/>
        <v>03-27</v>
      </c>
      <c r="B170" s="30">
        <v>27</v>
      </c>
      <c r="C170" s="30">
        <v>1</v>
      </c>
      <c r="D170" s="17" t="str">
        <f>IF(C170=1,K!$D$1,IF(C170=2,K!$D$2,IF(C170=3,K!$D$3,IF(C170=4,K!$D$4,IF(C170=5,K!$D$5,IF(C170=6,K!$D$6))))))</f>
        <v>Maaparandus</v>
      </c>
      <c r="E170" s="11" t="s">
        <v>317</v>
      </c>
      <c r="F170" s="18" t="str">
        <f>LOOKUP(E170,K!$A$1:$B$19)</f>
        <v>Kambja vald</v>
      </c>
      <c r="G170" s="30">
        <v>39</v>
      </c>
      <c r="H170" t="s">
        <v>2254</v>
      </c>
      <c r="I170" s="39" t="s">
        <v>1883</v>
      </c>
      <c r="J170" s="30">
        <v>1959</v>
      </c>
      <c r="K170">
        <v>1</v>
      </c>
      <c r="L170" t="s">
        <v>2255</v>
      </c>
    </row>
    <row r="171" spans="1:13" x14ac:dyDescent="0.2">
      <c r="A171" s="38" t="str">
        <f t="shared" si="2"/>
        <v>03-27</v>
      </c>
      <c r="B171" s="30">
        <v>27</v>
      </c>
      <c r="C171" s="30">
        <v>1</v>
      </c>
      <c r="D171" s="17" t="str">
        <f>IF(C171=1,K!$D$1,IF(C171=2,K!$D$2,IF(C171=3,K!$D$3,IF(C171=4,K!$D$4,IF(C171=5,K!$D$5,IF(C171=6,K!$D$6))))))</f>
        <v>Maaparandus</v>
      </c>
      <c r="E171" s="11" t="s">
        <v>317</v>
      </c>
      <c r="F171" s="18" t="str">
        <f>LOOKUP(E171,K!$A$1:$B$19)</f>
        <v>Kambja vald</v>
      </c>
      <c r="G171" s="30">
        <v>96</v>
      </c>
      <c r="H171" t="s">
        <v>2256</v>
      </c>
      <c r="I171" s="39" t="s">
        <v>1883</v>
      </c>
      <c r="J171" s="30">
        <v>1966</v>
      </c>
      <c r="K171" s="30">
        <v>1</v>
      </c>
      <c r="L171" t="s">
        <v>2257</v>
      </c>
    </row>
    <row r="172" spans="1:13" ht="25.5" x14ac:dyDescent="0.2">
      <c r="A172" s="37" t="str">
        <f t="shared" si="2"/>
        <v>02-27</v>
      </c>
      <c r="B172" s="30">
        <v>27</v>
      </c>
      <c r="C172" s="30">
        <v>1</v>
      </c>
      <c r="D172" s="43" t="str">
        <f>IF(C172=1,K!$D$1,IF(C172=2,K!$D$2,IF(C172=3,K!$D$3,IF(C172=4,K!$D$4,IF(C172=5,K!$D$5,IF(C172=6,K!$D$6))))))</f>
        <v>Maaparandus</v>
      </c>
      <c r="E172" s="11" t="s">
        <v>294</v>
      </c>
      <c r="F172" s="18" t="str">
        <f>LOOKUP(E172,K!$A$1:$B$19)</f>
        <v>Haaslava vald</v>
      </c>
      <c r="G172">
        <v>39</v>
      </c>
      <c r="H172" s="34" t="s">
        <v>2901</v>
      </c>
      <c r="I172" t="s">
        <v>2896</v>
      </c>
      <c r="J172" s="30">
        <v>1965</v>
      </c>
      <c r="K172" s="30">
        <v>1</v>
      </c>
      <c r="L172" t="s">
        <v>2900</v>
      </c>
    </row>
    <row r="173" spans="1:13" ht="25.5" x14ac:dyDescent="0.2">
      <c r="A173" s="37" t="str">
        <f t="shared" si="2"/>
        <v>02-27</v>
      </c>
      <c r="B173" s="30">
        <v>27</v>
      </c>
      <c r="C173" s="30">
        <v>1</v>
      </c>
      <c r="D173" s="43" t="str">
        <f>IF(C173=1,K!$D$1,IF(C173=2,K!$D$2,IF(C173=3,K!$D$3,IF(C173=4,K!$D$4,IF(C173=5,K!$D$5,IF(C173=6,K!$D$6))))))</f>
        <v>Maaparandus</v>
      </c>
      <c r="E173" s="11" t="s">
        <v>294</v>
      </c>
      <c r="F173" s="18" t="str">
        <f>LOOKUP(E173,K!$A$1:$B$19)</f>
        <v>Haaslava vald</v>
      </c>
      <c r="G173">
        <v>69</v>
      </c>
      <c r="H173" s="34" t="s">
        <v>2902</v>
      </c>
      <c r="I173" t="s">
        <v>2896</v>
      </c>
      <c r="J173" s="30">
        <v>1964</v>
      </c>
      <c r="K173">
        <v>1</v>
      </c>
      <c r="L173" t="s">
        <v>2900</v>
      </c>
    </row>
    <row r="174" spans="1:13" ht="25.5" x14ac:dyDescent="0.2">
      <c r="A174" s="37" t="str">
        <f t="shared" si="2"/>
        <v>02-27</v>
      </c>
      <c r="B174" s="30">
        <v>27</v>
      </c>
      <c r="C174" s="30">
        <v>1</v>
      </c>
      <c r="D174" s="43" t="str">
        <f>IF(C174=1,K!$D$1,IF(C174=2,K!$D$2,IF(C174=3,K!$D$3,IF(C174=4,K!$D$4,IF(C174=5,K!$D$5,IF(C174=6,K!$D$6))))))</f>
        <v>Maaparandus</v>
      </c>
      <c r="E174" s="11" t="s">
        <v>294</v>
      </c>
      <c r="F174" s="18" t="str">
        <f>LOOKUP(E174,K!$A$1:$B$19)</f>
        <v>Haaslava vald</v>
      </c>
      <c r="G174">
        <v>73</v>
      </c>
      <c r="H174" s="34" t="s">
        <v>2902</v>
      </c>
      <c r="I174" t="s">
        <v>2896</v>
      </c>
      <c r="J174" s="30">
        <v>1963</v>
      </c>
      <c r="K174" s="30">
        <v>1</v>
      </c>
      <c r="L174" t="s">
        <v>2900</v>
      </c>
    </row>
    <row r="175" spans="1:13" ht="25.5" x14ac:dyDescent="0.2">
      <c r="A175" s="37" t="str">
        <f t="shared" si="2"/>
        <v>02-27</v>
      </c>
      <c r="B175" s="30">
        <v>27</v>
      </c>
      <c r="C175" s="30">
        <v>1</v>
      </c>
      <c r="D175" s="43" t="str">
        <f>IF(C175=1,K!$D$1,IF(C175=2,K!$D$2,IF(C175=3,K!$D$3,IF(C175=4,K!$D$4,IF(C175=5,K!$D$5,IF(C175=6,K!$D$6))))))</f>
        <v>Maaparandus</v>
      </c>
      <c r="E175" s="11" t="s">
        <v>294</v>
      </c>
      <c r="F175" s="18" t="str">
        <f>LOOKUP(E175,K!$A$1:$B$19)</f>
        <v>Haaslava vald</v>
      </c>
      <c r="G175">
        <v>74</v>
      </c>
      <c r="H175" s="34" t="s">
        <v>2902</v>
      </c>
      <c r="I175" t="s">
        <v>2896</v>
      </c>
      <c r="J175" s="30">
        <v>1963</v>
      </c>
      <c r="K175">
        <v>1</v>
      </c>
      <c r="L175" t="s">
        <v>2900</v>
      </c>
    </row>
    <row r="176" spans="1:13" ht="25.5" x14ac:dyDescent="0.2">
      <c r="A176" s="37" t="str">
        <f t="shared" si="2"/>
        <v>02-27</v>
      </c>
      <c r="B176" s="30">
        <v>27</v>
      </c>
      <c r="C176" s="30">
        <v>1</v>
      </c>
      <c r="D176" s="43" t="str">
        <f>IF(C176=1,K!$D$1,IF(C176=2,K!$D$2,IF(C176=3,K!$D$3,IF(C176=4,K!$D$4,IF(C176=5,K!$D$5,IF(C176=6,K!$D$6))))))</f>
        <v>Maaparandus</v>
      </c>
      <c r="E176" s="11" t="s">
        <v>294</v>
      </c>
      <c r="F176" s="18" t="str">
        <f>LOOKUP(E176,K!$A$1:$B$19)</f>
        <v>Haaslava vald</v>
      </c>
      <c r="G176">
        <v>75</v>
      </c>
      <c r="H176" s="34" t="s">
        <v>2902</v>
      </c>
      <c r="I176" t="s">
        <v>2896</v>
      </c>
      <c r="J176" s="30">
        <v>1963</v>
      </c>
      <c r="K176" s="30">
        <v>1</v>
      </c>
      <c r="L176" t="s">
        <v>2900</v>
      </c>
      <c r="M176" s="30" t="s">
        <v>1915</v>
      </c>
    </row>
    <row r="177" spans="1:13" ht="25.5" x14ac:dyDescent="0.2">
      <c r="A177" s="37" t="str">
        <f t="shared" si="2"/>
        <v>06-27</v>
      </c>
      <c r="B177" s="30">
        <v>27</v>
      </c>
      <c r="C177" s="30">
        <v>2</v>
      </c>
      <c r="D177" s="43" t="str">
        <f>IF(C177=1,K!$D$1,IF(C177=2,K!$D$2,IF(C177=3,K!$D$3,IF(C177=4,K!$D$4,IF(C177=5,K!$D$5,IF(C177=6,K!$D$6))))))</f>
        <v xml:space="preserve">Maaparanduse rek </v>
      </c>
      <c r="E177" s="11" t="s">
        <v>320</v>
      </c>
      <c r="F177" s="18" t="str">
        <f>LOOKUP(E177,K!$A$1:$B$19)</f>
        <v>Luunja vald</v>
      </c>
      <c r="G177">
        <v>161</v>
      </c>
      <c r="H177" s="34" t="s">
        <v>3106</v>
      </c>
      <c r="I177" t="s">
        <v>3107</v>
      </c>
      <c r="J177" s="30">
        <v>1987</v>
      </c>
      <c r="K177" s="30">
        <v>2</v>
      </c>
      <c r="L177">
        <v>1235851</v>
      </c>
    </row>
    <row r="178" spans="1:13" ht="25.5" x14ac:dyDescent="0.2">
      <c r="A178" s="37" t="str">
        <f t="shared" si="2"/>
        <v>06-27</v>
      </c>
      <c r="B178" s="30">
        <v>27</v>
      </c>
      <c r="C178" s="30">
        <v>2</v>
      </c>
      <c r="D178" s="43" t="str">
        <f>IF(C178=1,K!$D$1,IF(C178=2,K!$D$2,IF(C178=3,K!$D$3,IF(C178=4,K!$D$4,IF(C178=5,K!$D$5,IF(C178=6,K!$D$6))))))</f>
        <v xml:space="preserve">Maaparanduse rek </v>
      </c>
      <c r="E178" s="11" t="s">
        <v>320</v>
      </c>
      <c r="F178" s="18" t="str">
        <f>LOOKUP(E178,K!$A$1:$B$19)</f>
        <v>Luunja vald</v>
      </c>
      <c r="G178">
        <v>37</v>
      </c>
      <c r="H178" s="39" t="s">
        <v>3127</v>
      </c>
      <c r="I178" t="s">
        <v>3107</v>
      </c>
      <c r="J178" s="30">
        <v>1988</v>
      </c>
      <c r="K178">
        <v>3</v>
      </c>
      <c r="L178">
        <v>1235851</v>
      </c>
    </row>
    <row r="179" spans="1:13" ht="25.5" x14ac:dyDescent="0.2">
      <c r="A179" s="37" t="str">
        <f t="shared" si="2"/>
        <v>06-27</v>
      </c>
      <c r="B179" s="30">
        <v>27</v>
      </c>
      <c r="C179" s="30">
        <v>2</v>
      </c>
      <c r="D179" s="43" t="str">
        <f>IF(C179=1,K!$D$1,IF(C179=2,K!$D$2,IF(C179=3,K!$D$3,IF(C179=4,K!$D$4,IF(C179=5,K!$D$5,IF(C179=6,K!$D$6))))))</f>
        <v xml:space="preserve">Maaparanduse rek </v>
      </c>
      <c r="E179" s="11" t="s">
        <v>320</v>
      </c>
      <c r="F179" s="18" t="str">
        <f>LOOKUP(E179,K!$A$1:$B$19)</f>
        <v>Luunja vald</v>
      </c>
      <c r="G179">
        <v>36</v>
      </c>
      <c r="H179" s="39" t="s">
        <v>3128</v>
      </c>
      <c r="I179" t="s">
        <v>3107</v>
      </c>
      <c r="J179" s="30">
        <v>1988</v>
      </c>
      <c r="K179" s="30">
        <v>1</v>
      </c>
      <c r="L179">
        <v>1235851</v>
      </c>
    </row>
    <row r="180" spans="1:13" ht="25.5" x14ac:dyDescent="0.2">
      <c r="A180" s="37" t="str">
        <f t="shared" si="2"/>
        <v>04-27</v>
      </c>
      <c r="B180" s="30">
        <v>27</v>
      </c>
      <c r="C180" s="30">
        <v>1</v>
      </c>
      <c r="D180" s="43" t="str">
        <f>IF(C180=1,K!$D$1,IF(C180=2,K!$D$2,IF(C180=3,K!$D$3,IF(C180=4,K!$D$4,IF(C180=5,K!$D$5,IF(C180=6,K!$D$6))))))</f>
        <v>Maaparandus</v>
      </c>
      <c r="E180" s="11" t="s">
        <v>318</v>
      </c>
      <c r="F180" s="45" t="str">
        <f>LOOKUP(E180,K!$A$1:$B$19)</f>
        <v>Konguta vald</v>
      </c>
      <c r="G180">
        <v>106</v>
      </c>
      <c r="H180" s="40" t="s">
        <v>3487</v>
      </c>
      <c r="I180" t="s">
        <v>3485</v>
      </c>
      <c r="J180" s="30">
        <v>1961</v>
      </c>
      <c r="K180" s="30">
        <v>1</v>
      </c>
      <c r="L180" t="s">
        <v>3489</v>
      </c>
      <c r="M180" t="s">
        <v>2158</v>
      </c>
    </row>
    <row r="181" spans="1:13" ht="25.5" x14ac:dyDescent="0.2">
      <c r="A181" s="37" t="str">
        <f t="shared" si="2"/>
        <v>04-27</v>
      </c>
      <c r="B181" s="30">
        <v>27</v>
      </c>
      <c r="C181" s="30">
        <v>1</v>
      </c>
      <c r="D181" s="43" t="str">
        <f>IF(C181=1,K!$D$1,IF(C181=2,K!$D$2,IF(C181=3,K!$D$3,IF(C181=4,K!$D$4,IF(C181=5,K!$D$5,IF(C181=6,K!$D$6))))))</f>
        <v>Maaparandus</v>
      </c>
      <c r="E181" s="11" t="s">
        <v>318</v>
      </c>
      <c r="F181" s="45" t="str">
        <f>LOOKUP(E181,K!$A$1:$B$19)</f>
        <v>Konguta vald</v>
      </c>
      <c r="G181">
        <v>54</v>
      </c>
      <c r="H181" s="40" t="s">
        <v>3488</v>
      </c>
      <c r="I181" t="s">
        <v>3485</v>
      </c>
      <c r="J181" s="30">
        <v>1962</v>
      </c>
      <c r="K181">
        <v>1</v>
      </c>
      <c r="L181" t="s">
        <v>3489</v>
      </c>
    </row>
    <row r="182" spans="1:13" ht="25.5" x14ac:dyDescent="0.2">
      <c r="A182" s="37" t="str">
        <f t="shared" si="2"/>
        <v>04-27</v>
      </c>
      <c r="B182" s="30">
        <v>27</v>
      </c>
      <c r="C182" s="30">
        <v>1</v>
      </c>
      <c r="D182" s="43" t="str">
        <f>IF(C182=1,K!$D$1,IF(C182=2,K!$D$2,IF(C182=3,K!$D$3,IF(C182=4,K!$D$4,IF(C182=5,K!$D$5,IF(C182=6,K!$D$6))))))</f>
        <v>Maaparandus</v>
      </c>
      <c r="E182" s="11" t="s">
        <v>318</v>
      </c>
      <c r="F182" s="45" t="str">
        <f>LOOKUP(E182,K!$A$1:$B$19)</f>
        <v>Konguta vald</v>
      </c>
      <c r="G182">
        <v>87</v>
      </c>
      <c r="H182" s="40" t="s">
        <v>3495</v>
      </c>
      <c r="I182" t="s">
        <v>3485</v>
      </c>
      <c r="J182" s="30">
        <v>1963</v>
      </c>
      <c r="K182" s="30">
        <v>1</v>
      </c>
      <c r="L182" t="s">
        <v>3492</v>
      </c>
    </row>
    <row r="183" spans="1:13" ht="25.5" x14ac:dyDescent="0.2">
      <c r="A183" s="37" t="str">
        <f t="shared" si="2"/>
        <v>04-27</v>
      </c>
      <c r="B183" s="30">
        <v>27</v>
      </c>
      <c r="C183" s="30">
        <v>1</v>
      </c>
      <c r="D183" s="43" t="str">
        <f>IF(C183=1,K!$D$1,IF(C183=2,K!$D$2,IF(C183=3,K!$D$3,IF(C183=4,K!$D$4,IF(C183=5,K!$D$5,IF(C183=6,K!$D$6))))))</f>
        <v>Maaparandus</v>
      </c>
      <c r="E183" s="11" t="s">
        <v>318</v>
      </c>
      <c r="F183" s="45" t="str">
        <f>LOOKUP(E183,K!$A$1:$B$19)</f>
        <v>Konguta vald</v>
      </c>
      <c r="G183">
        <v>84</v>
      </c>
      <c r="H183" s="40" t="s">
        <v>3496</v>
      </c>
      <c r="I183" t="s">
        <v>3485</v>
      </c>
      <c r="J183" s="30">
        <v>1964</v>
      </c>
      <c r="K183">
        <v>0</v>
      </c>
      <c r="L183">
        <v>7368</v>
      </c>
    </row>
    <row r="184" spans="1:13" ht="25.5" x14ac:dyDescent="0.2">
      <c r="A184" s="37" t="str">
        <f t="shared" si="2"/>
        <v>04-27</v>
      </c>
      <c r="B184" s="30">
        <v>27</v>
      </c>
      <c r="C184" s="30">
        <v>2</v>
      </c>
      <c r="D184" s="43" t="str">
        <f>IF(C184=1,K!$D$1,IF(C184=2,K!$D$2,IF(C184=3,K!$D$3,IF(C184=4,K!$D$4,IF(C184=5,K!$D$5,IF(C184=6,K!$D$6))))))</f>
        <v xml:space="preserve">Maaparanduse rek </v>
      </c>
      <c r="E184" s="11" t="s">
        <v>318</v>
      </c>
      <c r="F184" s="45" t="str">
        <f>LOOKUP(E184,K!$A$1:$B$19)</f>
        <v>Konguta vald</v>
      </c>
      <c r="G184">
        <v>15</v>
      </c>
      <c r="H184" s="40" t="s">
        <v>3497</v>
      </c>
      <c r="I184" t="s">
        <v>3485</v>
      </c>
      <c r="J184" s="30">
        <v>1988</v>
      </c>
      <c r="K184" s="30">
        <v>1</v>
      </c>
      <c r="L184">
        <v>1225861</v>
      </c>
    </row>
    <row r="185" spans="1:13" ht="25.5" x14ac:dyDescent="0.2">
      <c r="A185" s="37" t="str">
        <f t="shared" si="2"/>
        <v>04-27</v>
      </c>
      <c r="B185" s="30">
        <v>27</v>
      </c>
      <c r="C185" s="30">
        <v>1</v>
      </c>
      <c r="D185" s="43" t="str">
        <f>IF(C185=1,K!$D$1,IF(C185=2,K!$D$2,IF(C185=3,K!$D$3,IF(C185=4,K!$D$4,IF(C185=5,K!$D$5,IF(C185=6,K!$D$6))))))</f>
        <v>Maaparandus</v>
      </c>
      <c r="E185" s="11" t="s">
        <v>318</v>
      </c>
      <c r="F185" s="45" t="str">
        <f>LOOKUP(E185,K!$A$1:$B$19)</f>
        <v>Konguta vald</v>
      </c>
      <c r="G185">
        <v>14</v>
      </c>
      <c r="H185" s="40" t="s">
        <v>3497</v>
      </c>
      <c r="I185" t="s">
        <v>3485</v>
      </c>
      <c r="J185" s="30">
        <v>1989</v>
      </c>
      <c r="K185">
        <v>2</v>
      </c>
      <c r="L185">
        <v>1225861</v>
      </c>
    </row>
    <row r="186" spans="1:13" ht="25.5" x14ac:dyDescent="0.2">
      <c r="A186" s="37" t="str">
        <f t="shared" si="2"/>
        <v>14-27</v>
      </c>
      <c r="B186" s="30">
        <v>27</v>
      </c>
      <c r="C186" s="30">
        <v>1</v>
      </c>
      <c r="D186" s="43" t="str">
        <f>IF(C186=1,K!$D$1,IF(C186=2,K!$D$2,IF(C186=3,K!$D$3,IF(C186=4,K!$D$4,IF(C186=5,K!$D$5,IF(C186=6,K!$D$6))))))</f>
        <v>Maaparandus</v>
      </c>
      <c r="E186" s="11" t="s">
        <v>328</v>
      </c>
      <c r="F186" s="45" t="str">
        <f>LOOKUP(E186,K!$A$1:$B$19)</f>
        <v>Rõngu vald</v>
      </c>
      <c r="G186">
        <v>104</v>
      </c>
      <c r="H186" s="40" t="s">
        <v>3541</v>
      </c>
      <c r="I186" t="s">
        <v>3536</v>
      </c>
      <c r="J186" s="30">
        <v>1969</v>
      </c>
      <c r="K186">
        <v>0</v>
      </c>
      <c r="L186" t="s">
        <v>3537</v>
      </c>
    </row>
    <row r="187" spans="1:13" ht="25.5" x14ac:dyDescent="0.2">
      <c r="A187" s="37" t="str">
        <f t="shared" si="2"/>
        <v>14-27</v>
      </c>
      <c r="B187" s="30">
        <v>27</v>
      </c>
      <c r="C187" s="30">
        <v>1</v>
      </c>
      <c r="D187" s="43" t="str">
        <f>IF(C187=1,K!$D$1,IF(C187=2,K!$D$2,IF(C187=3,K!$D$3,IF(C187=4,K!$D$4,IF(C187=5,K!$D$5,IF(C187=6,K!$D$6))))))</f>
        <v>Maaparandus</v>
      </c>
      <c r="E187" s="11" t="s">
        <v>328</v>
      </c>
      <c r="F187" s="45" t="str">
        <f>LOOKUP(E187,K!$A$1:$B$19)</f>
        <v>Rõngu vald</v>
      </c>
      <c r="G187">
        <v>97</v>
      </c>
      <c r="H187" s="40" t="s">
        <v>3542</v>
      </c>
      <c r="I187" t="s">
        <v>3536</v>
      </c>
      <c r="J187" s="30">
        <v>1968</v>
      </c>
      <c r="K187" s="30">
        <v>1</v>
      </c>
      <c r="L187" t="s">
        <v>3540</v>
      </c>
    </row>
    <row r="188" spans="1:13" ht="25.5" x14ac:dyDescent="0.2">
      <c r="A188" s="37" t="str">
        <f t="shared" si="2"/>
        <v>14-27</v>
      </c>
      <c r="B188" s="30">
        <v>27</v>
      </c>
      <c r="C188" s="30">
        <v>1</v>
      </c>
      <c r="D188" s="43" t="str">
        <f>IF(C188=1,K!$D$1,IF(C188=2,K!$D$2,IF(C188=3,K!$D$3,IF(C188=4,K!$D$4,IF(C188=5,K!$D$5,IF(C188=6,K!$D$6))))))</f>
        <v>Maaparandus</v>
      </c>
      <c r="E188" s="11" t="s">
        <v>328</v>
      </c>
      <c r="F188" s="45" t="str">
        <f>LOOKUP(E188,K!$A$1:$B$19)</f>
        <v>Rõngu vald</v>
      </c>
      <c r="G188">
        <v>754</v>
      </c>
      <c r="H188" s="40" t="s">
        <v>3543</v>
      </c>
      <c r="I188" t="s">
        <v>3536</v>
      </c>
      <c r="J188" s="30">
        <v>1974</v>
      </c>
      <c r="K188">
        <v>1</v>
      </c>
      <c r="L188">
        <v>70310</v>
      </c>
    </row>
    <row r="189" spans="1:13" ht="25.5" x14ac:dyDescent="0.2">
      <c r="A189" s="37" t="str">
        <f t="shared" si="2"/>
        <v>14-27</v>
      </c>
      <c r="B189" s="30">
        <v>27</v>
      </c>
      <c r="C189" s="30">
        <v>6</v>
      </c>
      <c r="D189" s="43" t="str">
        <f>IF(C189=1,K!$D$1,IF(C189=2,K!$D$2,IF(C189=3,K!$D$3,IF(C189=4,K!$D$4,IF(C189=5,K!$D$5,IF(C189=6,K!$D$6))))))</f>
        <v>Kultuurtehnikaprojektid</v>
      </c>
      <c r="E189" s="11" t="s">
        <v>328</v>
      </c>
      <c r="F189" s="45" t="str">
        <f>LOOKUP(E189,K!$A$1:$B$19)</f>
        <v>Rõngu vald</v>
      </c>
      <c r="G189">
        <v>69</v>
      </c>
      <c r="H189" s="40" t="s">
        <v>3544</v>
      </c>
      <c r="I189" t="s">
        <v>3536</v>
      </c>
      <c r="J189" s="30">
        <v>1986</v>
      </c>
      <c r="K189" s="30">
        <v>1</v>
      </c>
      <c r="L189" t="s">
        <v>3545</v>
      </c>
    </row>
    <row r="190" spans="1:13" ht="25.5" x14ac:dyDescent="0.2">
      <c r="A190" s="37" t="str">
        <f t="shared" si="2"/>
        <v>13-27</v>
      </c>
      <c r="B190" s="30">
        <v>27</v>
      </c>
      <c r="C190" s="30">
        <v>1</v>
      </c>
      <c r="D190" s="43" t="str">
        <f>IF(C190=1,K!$D$1,IF(C190=2,K!$D$2,IF(C190=3,K!$D$3,IF(C190=4,K!$D$4,IF(C190=5,K!$D$5,IF(C190=6,K!$D$6))))))</f>
        <v>Maaparandus</v>
      </c>
      <c r="E190" s="11" t="s">
        <v>327</v>
      </c>
      <c r="F190" s="45" t="str">
        <f>LOOKUP(E190,K!$A$1:$B$19)</f>
        <v>Rannu vald</v>
      </c>
      <c r="G190">
        <v>107</v>
      </c>
      <c r="H190" s="1" t="s">
        <v>4278</v>
      </c>
      <c r="I190" t="s">
        <v>4248</v>
      </c>
      <c r="J190" s="30">
        <v>1966</v>
      </c>
      <c r="K190">
        <v>1</v>
      </c>
      <c r="L190" t="s">
        <v>4273</v>
      </c>
    </row>
    <row r="191" spans="1:13" ht="25.5" x14ac:dyDescent="0.2">
      <c r="A191" s="37" t="str">
        <f t="shared" si="2"/>
        <v>13-27</v>
      </c>
      <c r="B191" s="30">
        <v>27</v>
      </c>
      <c r="C191" s="30">
        <v>1</v>
      </c>
      <c r="D191" s="43" t="str">
        <f>IF(C191=1,K!$D$1,IF(C191=2,K!$D$2,IF(C191=3,K!$D$3,IF(C191=4,K!$D$4,IF(C191=5,K!$D$5,IF(C191=6,K!$D$6))))))</f>
        <v>Maaparandus</v>
      </c>
      <c r="E191" s="11" t="s">
        <v>327</v>
      </c>
      <c r="F191" s="45" t="str">
        <f>LOOKUP(E191,K!$A$1:$B$19)</f>
        <v>Rannu vald</v>
      </c>
      <c r="G191">
        <v>45</v>
      </c>
      <c r="H191" s="1" t="s">
        <v>4282</v>
      </c>
      <c r="I191" t="s">
        <v>4248</v>
      </c>
      <c r="J191" s="30">
        <v>1985</v>
      </c>
      <c r="K191">
        <v>4</v>
      </c>
      <c r="L191">
        <v>1228791</v>
      </c>
    </row>
    <row r="192" spans="1:13" x14ac:dyDescent="0.2">
      <c r="A192" s="37" t="str">
        <f t="shared" si="2"/>
        <v>13-27</v>
      </c>
      <c r="B192" s="30">
        <v>27</v>
      </c>
      <c r="C192" s="30">
        <v>1</v>
      </c>
      <c r="D192" s="43" t="str">
        <f>IF(C192=1,K!$D$1,IF(C192=2,K!$D$2,IF(C192=3,K!$D$3,IF(C192=4,K!$D$4,IF(C192=5,K!$D$5,IF(C192=6,K!$D$6))))))</f>
        <v>Maaparandus</v>
      </c>
      <c r="E192" s="11" t="s">
        <v>327</v>
      </c>
      <c r="F192" s="45" t="str">
        <f>LOOKUP(E192,K!$A$1:$B$19)</f>
        <v>Rannu vald</v>
      </c>
      <c r="G192">
        <v>20</v>
      </c>
      <c r="H192" s="1" t="s">
        <v>4283</v>
      </c>
      <c r="I192" t="s">
        <v>4248</v>
      </c>
      <c r="J192" s="30">
        <v>1958</v>
      </c>
      <c r="K192">
        <v>0</v>
      </c>
    </row>
    <row r="193" spans="1:13" ht="25.5" x14ac:dyDescent="0.2">
      <c r="A193" s="37" t="str">
        <f t="shared" si="2"/>
        <v>09-27</v>
      </c>
      <c r="B193" s="30">
        <v>27</v>
      </c>
      <c r="C193" s="30">
        <v>1</v>
      </c>
      <c r="D193" s="43" t="str">
        <f>IF(C193=1,K!$D$1,IF(C193=2,K!$D$2,IF(C193=3,K!$D$3,IF(C193=4,K!$D$4,IF(C193=5,K!$D$5,IF(C193=6,K!$D$6))))))</f>
        <v>Maaparandus</v>
      </c>
      <c r="E193" s="11" t="s">
        <v>323</v>
      </c>
      <c r="F193" s="45" t="str">
        <f>LOOKUP(E193,K!$A$1:$B$19)</f>
        <v>Nõo vald</v>
      </c>
      <c r="G193">
        <v>73</v>
      </c>
      <c r="H193" s="1" t="s">
        <v>4400</v>
      </c>
      <c r="I193" t="s">
        <v>4396</v>
      </c>
      <c r="J193" s="30">
        <v>1964</v>
      </c>
      <c r="K193">
        <v>4</v>
      </c>
      <c r="L193" s="28" t="s">
        <v>4521</v>
      </c>
    </row>
    <row r="194" spans="1:13" x14ac:dyDescent="0.2">
      <c r="A194" s="37" t="str">
        <f t="shared" ref="A194:A257" si="3">CONCATENATE(E194,"-",B194)</f>
        <v>17-27</v>
      </c>
      <c r="B194" s="30">
        <v>27</v>
      </c>
      <c r="C194" s="30">
        <v>1</v>
      </c>
      <c r="D194" s="43" t="str">
        <f>IF(C194=1,K!$D$1,IF(C194=2,K!$D$2,IF(C194=3,K!$D$3,IF(C194=4,K!$D$4,IF(C194=5,K!$D$5,IF(C194=6,K!$D$6,IF(C194=7,K!$D$7)))))))</f>
        <v>Maaparandus</v>
      </c>
      <c r="E194" s="25" t="s">
        <v>331</v>
      </c>
      <c r="F194" s="45" t="str">
        <f>LOOKUP(E194,K!$A$1:$B$19)</f>
        <v xml:space="preserve">Vara vald </v>
      </c>
      <c r="G194">
        <v>1171</v>
      </c>
      <c r="H194" s="28" t="s">
        <v>5012</v>
      </c>
      <c r="I194" s="28" t="s">
        <v>5006</v>
      </c>
      <c r="J194" s="30">
        <v>1977</v>
      </c>
      <c r="K194">
        <v>1</v>
      </c>
      <c r="L194">
        <v>76270</v>
      </c>
    </row>
    <row r="195" spans="1:13" x14ac:dyDescent="0.2">
      <c r="A195" s="37" t="str">
        <f t="shared" si="3"/>
        <v>17-27</v>
      </c>
      <c r="B195" s="30">
        <v>27</v>
      </c>
      <c r="C195" s="30">
        <v>1</v>
      </c>
      <c r="D195" s="43" t="str">
        <f>IF(C195=1,K!$D$1,IF(C195=2,K!$D$2,IF(C195=3,K!$D$3,IF(C195=4,K!$D$4,IF(C195=5,K!$D$5,IF(C195=6,K!$D$6,IF(C195=7,K!$D$7)))))))</f>
        <v>Maaparandus</v>
      </c>
      <c r="E195" s="25" t="s">
        <v>331</v>
      </c>
      <c r="F195" s="45" t="str">
        <f>LOOKUP(E195,K!$A$1:$B$19)</f>
        <v xml:space="preserve">Vara vald </v>
      </c>
      <c r="G195">
        <v>363</v>
      </c>
      <c r="H195" s="28" t="s">
        <v>5013</v>
      </c>
      <c r="I195" s="28" t="s">
        <v>5006</v>
      </c>
      <c r="J195" s="30">
        <v>1972</v>
      </c>
      <c r="K195">
        <v>2</v>
      </c>
      <c r="L195">
        <v>69392</v>
      </c>
    </row>
    <row r="196" spans="1:13" ht="25.5" x14ac:dyDescent="0.2">
      <c r="A196" s="37" t="str">
        <f t="shared" si="3"/>
        <v>19-27</v>
      </c>
      <c r="B196" s="30">
        <v>27</v>
      </c>
      <c r="C196" s="30">
        <v>3</v>
      </c>
      <c r="D196" s="50" t="str">
        <f>IF(C196=1,K!$D$1,IF(C196=2,K!$D$2,IF(C196=3,K!$D$3,IF(C196=4,K!$D$4,IF(C196=5,K!$D$5,IF(C196=6,K!$D$6,IF(C196=7,K!$D$7)))))))</f>
        <v>Vihmutus</v>
      </c>
      <c r="E196" s="11" t="s">
        <v>333</v>
      </c>
      <c r="F196" s="51" t="str">
        <f>LOOKUP(E196,K!$A$1:$B$19)</f>
        <v>Ülenurme vald</v>
      </c>
      <c r="G196">
        <v>820</v>
      </c>
      <c r="H196" s="34" t="s">
        <v>5272</v>
      </c>
      <c r="I196" s="28" t="s">
        <v>5273</v>
      </c>
      <c r="J196" s="30">
        <v>1974</v>
      </c>
      <c r="K196">
        <v>10</v>
      </c>
    </row>
    <row r="197" spans="1:13" ht="25.5" x14ac:dyDescent="0.2">
      <c r="A197" s="38" t="str">
        <f t="shared" si="3"/>
        <v>01-26</v>
      </c>
      <c r="B197" s="30">
        <v>26</v>
      </c>
      <c r="C197" s="30">
        <v>1</v>
      </c>
      <c r="D197" s="17" t="str">
        <f>IF(C197=1,K!$D$1,IF(C197=2,K!$D$2,IF(C197=3,K!$D$3,IF(C197=4,K!$D$4,IF(C197=5,K!$D$5,IF(C197=6,K!$D$6))))))</f>
        <v>Maaparandus</v>
      </c>
      <c r="E197" s="11" t="s">
        <v>291</v>
      </c>
      <c r="F197" s="18" t="str">
        <f>LOOKUP(E197,K!$A$1:$B$19)</f>
        <v>Alatskivi vald</v>
      </c>
      <c r="G197" s="30">
        <v>181</v>
      </c>
      <c r="H197" s="30" t="s">
        <v>1826</v>
      </c>
      <c r="I197" s="30" t="s">
        <v>1824</v>
      </c>
      <c r="J197" s="30">
        <v>1971</v>
      </c>
      <c r="K197" s="30">
        <v>1</v>
      </c>
      <c r="L197" s="30" t="s">
        <v>1827</v>
      </c>
    </row>
    <row r="198" spans="1:13" ht="25.5" x14ac:dyDescent="0.2">
      <c r="A198" s="38" t="str">
        <f t="shared" si="3"/>
        <v>01-26</v>
      </c>
      <c r="B198" s="30">
        <v>26</v>
      </c>
      <c r="C198" s="30">
        <v>1</v>
      </c>
      <c r="D198" s="17" t="str">
        <f>IF(C198=1,K!$D$1,IF(C198=2,K!$D$2,IF(C198=3,K!$D$3,IF(C198=4,K!$D$4,IF(C198=5,K!$D$5,IF(C198=6,K!$D$6))))))</f>
        <v>Maaparandus</v>
      </c>
      <c r="E198" s="11" t="s">
        <v>291</v>
      </c>
      <c r="F198" s="18" t="str">
        <f>LOOKUP(E198,K!$A$1:$B$19)</f>
        <v>Alatskivi vald</v>
      </c>
      <c r="G198" s="30">
        <v>180</v>
      </c>
      <c r="H198" s="30" t="s">
        <v>1828</v>
      </c>
      <c r="I198" s="30" t="s">
        <v>1824</v>
      </c>
      <c r="J198" s="30">
        <v>1971</v>
      </c>
      <c r="K198" s="30">
        <v>1</v>
      </c>
      <c r="L198" s="30" t="s">
        <v>1827</v>
      </c>
    </row>
    <row r="199" spans="1:13" ht="25.5" x14ac:dyDescent="0.2">
      <c r="A199" s="38" t="str">
        <f t="shared" si="3"/>
        <v>01-26</v>
      </c>
      <c r="B199" s="30">
        <v>26</v>
      </c>
      <c r="C199" s="30">
        <v>1</v>
      </c>
      <c r="D199" s="17" t="str">
        <f>IF(C199=1,K!$D$1,IF(C199=2,K!$D$2,IF(C199=3,K!$D$3,IF(C199=4,K!$D$4,IF(C199=5,K!$D$5,IF(C199=6,K!$D$6))))))</f>
        <v>Maaparandus</v>
      </c>
      <c r="E199" s="11" t="s">
        <v>291</v>
      </c>
      <c r="F199" s="18" t="str">
        <f>LOOKUP(E199,K!$A$1:$B$19)</f>
        <v>Alatskivi vald</v>
      </c>
      <c r="G199" s="30">
        <v>369</v>
      </c>
      <c r="H199" s="39" t="s">
        <v>1829</v>
      </c>
      <c r="I199" s="30" t="s">
        <v>1824</v>
      </c>
      <c r="J199" s="30">
        <v>1972</v>
      </c>
      <c r="K199" s="30">
        <v>3</v>
      </c>
      <c r="L199" s="30" t="s">
        <v>1827</v>
      </c>
    </row>
    <row r="200" spans="1:13" x14ac:dyDescent="0.2">
      <c r="A200" s="38" t="str">
        <f t="shared" si="3"/>
        <v>03-26</v>
      </c>
      <c r="B200" s="30">
        <v>26</v>
      </c>
      <c r="C200" s="30">
        <v>1</v>
      </c>
      <c r="D200" s="17" t="str">
        <f>IF(C200=1,K!$D$1,IF(C200=2,K!$D$2,IF(C200=3,K!$D$3,IF(C200=4,K!$D$4,IF(C200=5,K!$D$5,IF(C200=6,K!$D$6))))))</f>
        <v>Maaparandus</v>
      </c>
      <c r="E200" s="11" t="s">
        <v>317</v>
      </c>
      <c r="F200" s="18" t="str">
        <f>LOOKUP(E200,K!$A$1:$B$19)</f>
        <v>Kambja vald</v>
      </c>
      <c r="G200" s="30">
        <v>75</v>
      </c>
      <c r="H200" t="s">
        <v>2243</v>
      </c>
      <c r="I200" s="39" t="s">
        <v>2244</v>
      </c>
      <c r="J200" s="30">
        <v>1965</v>
      </c>
      <c r="K200">
        <v>1</v>
      </c>
      <c r="L200" t="s">
        <v>2242</v>
      </c>
    </row>
    <row r="201" spans="1:13" x14ac:dyDescent="0.2">
      <c r="A201" s="38" t="str">
        <f t="shared" si="3"/>
        <v>03-26</v>
      </c>
      <c r="B201" s="30">
        <v>26</v>
      </c>
      <c r="C201" s="30">
        <v>1</v>
      </c>
      <c r="D201" s="17" t="str">
        <f>IF(C201=1,K!$D$1,IF(C201=2,K!$D$2,IF(C201=3,K!$D$3,IF(C201=4,K!$D$4,IF(C201=5,K!$D$5,IF(C201=6,K!$D$6))))))</f>
        <v>Maaparandus</v>
      </c>
      <c r="E201" s="11" t="s">
        <v>317</v>
      </c>
      <c r="F201" s="18" t="str">
        <f>LOOKUP(E201,K!$A$1:$B$19)</f>
        <v>Kambja vald</v>
      </c>
      <c r="G201" s="30">
        <v>119</v>
      </c>
      <c r="H201" t="s">
        <v>2243</v>
      </c>
      <c r="I201" s="39" t="s">
        <v>2244</v>
      </c>
      <c r="J201" s="30">
        <v>1964</v>
      </c>
      <c r="K201" s="30">
        <v>1</v>
      </c>
      <c r="L201" t="s">
        <v>2242</v>
      </c>
      <c r="M201" t="s">
        <v>2220</v>
      </c>
    </row>
    <row r="202" spans="1:13" ht="25.5" x14ac:dyDescent="0.2">
      <c r="A202" s="37" t="str">
        <f t="shared" si="3"/>
        <v>02-26</v>
      </c>
      <c r="B202" s="30">
        <v>26</v>
      </c>
      <c r="C202" s="30">
        <v>1</v>
      </c>
      <c r="D202" s="17" t="str">
        <f>IF(C202=1,K!$D$1,IF(C202=2,K!$D$2,IF(C202=3,K!$D$3,IF(C202=4,K!$D$4,IF(C202=5,K!$D$5,IF(C202=6,K!$D$6))))))</f>
        <v>Maaparandus</v>
      </c>
      <c r="E202" s="11" t="s">
        <v>294</v>
      </c>
      <c r="F202" s="18" t="str">
        <f>LOOKUP(E202,K!$A$1:$B$19)</f>
        <v>Haaslava vald</v>
      </c>
      <c r="G202" s="30">
        <v>114</v>
      </c>
      <c r="H202" s="40" t="s">
        <v>2664</v>
      </c>
      <c r="I202" s="39" t="s">
        <v>2518</v>
      </c>
      <c r="J202" s="30">
        <v>1963</v>
      </c>
      <c r="K202" s="30">
        <v>1</v>
      </c>
      <c r="L202" t="s">
        <v>2663</v>
      </c>
    </row>
    <row r="203" spans="1:13" ht="25.5" x14ac:dyDescent="0.2">
      <c r="A203" s="37" t="str">
        <f t="shared" si="3"/>
        <v>02-26</v>
      </c>
      <c r="B203" s="30">
        <v>26</v>
      </c>
      <c r="C203" s="30">
        <v>1</v>
      </c>
      <c r="D203" s="17" t="str">
        <f>IF(C203=1,K!$D$1,IF(C203=2,K!$D$2,IF(C203=3,K!$D$3,IF(C203=4,K!$D$4,IF(C203=5,K!$D$5,IF(C203=6,K!$D$6))))))</f>
        <v>Maaparandus</v>
      </c>
      <c r="E203" s="11" t="s">
        <v>294</v>
      </c>
      <c r="F203" s="18" t="str">
        <f>LOOKUP(E203,K!$A$1:$B$19)</f>
        <v>Haaslava vald</v>
      </c>
      <c r="G203" s="30">
        <v>113</v>
      </c>
      <c r="H203" s="40" t="s">
        <v>2664</v>
      </c>
      <c r="I203" s="39" t="s">
        <v>2518</v>
      </c>
      <c r="J203" s="30">
        <v>1968</v>
      </c>
      <c r="K203">
        <v>2</v>
      </c>
      <c r="L203" t="s">
        <v>2663</v>
      </c>
    </row>
    <row r="204" spans="1:13" ht="25.5" x14ac:dyDescent="0.2">
      <c r="A204" s="37" t="str">
        <f t="shared" si="3"/>
        <v>18-26</v>
      </c>
      <c r="B204" s="30">
        <v>26</v>
      </c>
      <c r="C204" s="30">
        <v>1</v>
      </c>
      <c r="D204" s="17" t="str">
        <f>IF(C204=1,K!$D$1,IF(C204=2,K!$D$2,IF(C204=3,K!$D$3,IF(C204=4,K!$D$4,IF(C204=5,K!$D$5,IF(C204=6,K!$D$6))))))</f>
        <v>Maaparandus</v>
      </c>
      <c r="E204" s="25" t="s">
        <v>332</v>
      </c>
      <c r="F204" s="18" t="str">
        <f>LOOKUP(E204,K!$A$1:$B$19)</f>
        <v>Võnnu vald</v>
      </c>
      <c r="G204" s="30">
        <v>89</v>
      </c>
      <c r="H204" s="34" t="s">
        <v>2753</v>
      </c>
      <c r="I204" s="28" t="s">
        <v>2754</v>
      </c>
      <c r="J204" s="30">
        <v>1961</v>
      </c>
      <c r="K204">
        <v>1</v>
      </c>
      <c r="L204" s="28" t="s">
        <v>2751</v>
      </c>
    </row>
    <row r="205" spans="1:13" ht="25.5" x14ac:dyDescent="0.2">
      <c r="A205" s="37" t="str">
        <f t="shared" si="3"/>
        <v>18-26</v>
      </c>
      <c r="B205" s="30">
        <v>26</v>
      </c>
      <c r="C205" s="30">
        <v>1</v>
      </c>
      <c r="D205" s="17" t="str">
        <f>IF(C205=1,K!$D$1,IF(C205=2,K!$D$2,IF(C205=3,K!$D$3,IF(C205=4,K!$D$4,IF(C205=5,K!$D$5,IF(C205=6,K!$D$6))))))</f>
        <v>Maaparandus</v>
      </c>
      <c r="E205" s="25" t="s">
        <v>332</v>
      </c>
      <c r="F205" s="18" t="str">
        <f>LOOKUP(E205,K!$A$1:$B$19)</f>
        <v>Võnnu vald</v>
      </c>
      <c r="G205" s="30">
        <v>103</v>
      </c>
      <c r="H205" s="34" t="s">
        <v>2755</v>
      </c>
      <c r="I205" s="28" t="s">
        <v>2534</v>
      </c>
      <c r="J205" s="30">
        <v>1961</v>
      </c>
      <c r="K205" s="30">
        <v>1</v>
      </c>
      <c r="L205" s="28" t="s">
        <v>2756</v>
      </c>
    </row>
    <row r="206" spans="1:13" ht="25.5" x14ac:dyDescent="0.2">
      <c r="A206" s="37" t="str">
        <f t="shared" si="3"/>
        <v>18-26</v>
      </c>
      <c r="B206" s="30">
        <v>26</v>
      </c>
      <c r="C206" s="30">
        <v>1</v>
      </c>
      <c r="D206" s="17" t="str">
        <f>IF(C206=1,K!$D$1,IF(C206=2,K!$D$2,IF(C206=3,K!$D$3,IF(C206=4,K!$D$4,IF(C206=5,K!$D$5,IF(C206=6,K!$D$6))))))</f>
        <v>Maaparandus</v>
      </c>
      <c r="E206" s="25" t="s">
        <v>332</v>
      </c>
      <c r="F206" s="18" t="str">
        <f>LOOKUP(E206,K!$A$1:$B$19)</f>
        <v>Võnnu vald</v>
      </c>
      <c r="G206" s="30">
        <v>78</v>
      </c>
      <c r="H206" s="34" t="s">
        <v>2760</v>
      </c>
      <c r="J206" s="30">
        <v>1960</v>
      </c>
      <c r="K206">
        <v>1</v>
      </c>
    </row>
    <row r="207" spans="1:13" ht="25.5" x14ac:dyDescent="0.2">
      <c r="A207" s="37" t="str">
        <f t="shared" si="3"/>
        <v>18-26</v>
      </c>
      <c r="B207" s="30">
        <v>26</v>
      </c>
      <c r="C207" s="30">
        <v>1</v>
      </c>
      <c r="D207" s="17" t="str">
        <f>IF(C207=1,K!$D$1,IF(C207=2,K!$D$2,IF(C207=3,K!$D$3,IF(C207=4,K!$D$4,IF(C207=5,K!$D$5,IF(C207=6,K!$D$6))))))</f>
        <v>Maaparandus</v>
      </c>
      <c r="E207" s="25" t="s">
        <v>332</v>
      </c>
      <c r="F207" s="18" t="str">
        <f>LOOKUP(E207,K!$A$1:$B$19)</f>
        <v>Võnnu vald</v>
      </c>
      <c r="G207" s="30">
        <v>102</v>
      </c>
      <c r="H207" s="34" t="s">
        <v>2761</v>
      </c>
      <c r="I207" s="28" t="s">
        <v>2534</v>
      </c>
      <c r="J207" s="30">
        <v>1961</v>
      </c>
      <c r="K207" s="30">
        <v>1</v>
      </c>
      <c r="L207" s="30">
        <v>5157</v>
      </c>
    </row>
    <row r="208" spans="1:13" x14ac:dyDescent="0.2">
      <c r="A208" s="37" t="str">
        <f t="shared" si="3"/>
        <v>18-26</v>
      </c>
      <c r="B208" s="30">
        <v>26</v>
      </c>
      <c r="C208" s="30">
        <v>5</v>
      </c>
      <c r="D208" s="17" t="str">
        <f>IF(C208=1,K!$D$1,IF(C208=2,K!$D$2,IF(C208=3,K!$D$3,IF(C208=4,K!$D$4,IF(C208=5,K!$D$5,IF(C208=6,K!$D$6))))))</f>
        <v>Muud maap.ehit.projektid</v>
      </c>
      <c r="E208" s="25" t="s">
        <v>332</v>
      </c>
      <c r="F208" s="18" t="str">
        <f>LOOKUP(E208,K!$A$1:$B$19)</f>
        <v>Võnnu vald</v>
      </c>
      <c r="H208" s="28" t="s">
        <v>2762</v>
      </c>
      <c r="J208" s="30">
        <v>1962</v>
      </c>
      <c r="K208">
        <v>6</v>
      </c>
    </row>
    <row r="209" spans="1:12" ht="25.5" x14ac:dyDescent="0.2">
      <c r="A209" s="37" t="str">
        <f t="shared" si="3"/>
        <v>06-26</v>
      </c>
      <c r="B209" s="30">
        <v>26</v>
      </c>
      <c r="C209" s="30">
        <v>2</v>
      </c>
      <c r="D209" s="43" t="str">
        <f>IF(C209=1,K!$D$1,IF(C209=2,K!$D$2,IF(C209=3,K!$D$3,IF(C209=4,K!$D$4,IF(C209=5,K!$D$5,IF(C209=6,K!$D$6))))))</f>
        <v xml:space="preserve">Maaparanduse rek </v>
      </c>
      <c r="E209" s="11" t="s">
        <v>320</v>
      </c>
      <c r="F209" s="18" t="str">
        <f>LOOKUP(E209,K!$A$1:$B$19)</f>
        <v>Luunja vald</v>
      </c>
      <c r="G209">
        <v>48</v>
      </c>
      <c r="H209" s="34" t="s">
        <v>3103</v>
      </c>
      <c r="I209" t="s">
        <v>3104</v>
      </c>
      <c r="J209" s="30">
        <v>1986</v>
      </c>
      <c r="K209">
        <v>2</v>
      </c>
      <c r="L209">
        <v>1235801</v>
      </c>
    </row>
    <row r="210" spans="1:12" ht="25.5" x14ac:dyDescent="0.2">
      <c r="A210" s="37" t="str">
        <f t="shared" si="3"/>
        <v>04-26</v>
      </c>
      <c r="B210" s="30">
        <v>26</v>
      </c>
      <c r="C210" s="30">
        <v>1</v>
      </c>
      <c r="D210" s="43" t="str">
        <f>IF(C210=1,K!$D$1,IF(C210=2,K!$D$2,IF(C210=3,K!$D$3,IF(C210=4,K!$D$4,IF(C210=5,K!$D$5,IF(C210=6,K!$D$6))))))</f>
        <v>Maaparandus</v>
      </c>
      <c r="E210" s="11" t="s">
        <v>318</v>
      </c>
      <c r="F210" s="45" t="str">
        <f>LOOKUP(E210,K!$A$1:$B$19)</f>
        <v>Konguta vald</v>
      </c>
      <c r="G210">
        <v>539</v>
      </c>
      <c r="H210" s="1" t="s">
        <v>3483</v>
      </c>
      <c r="I210" t="s">
        <v>3482</v>
      </c>
      <c r="J210" s="30">
        <v>1973</v>
      </c>
      <c r="K210">
        <v>1</v>
      </c>
      <c r="L210">
        <v>70220</v>
      </c>
    </row>
    <row r="211" spans="1:12" ht="25.5" x14ac:dyDescent="0.2">
      <c r="A211" s="37" t="str">
        <f t="shared" si="3"/>
        <v>14-26</v>
      </c>
      <c r="B211" s="30">
        <v>26</v>
      </c>
      <c r="C211" s="30">
        <v>1</v>
      </c>
      <c r="D211" s="43" t="str">
        <f>IF(C211=1,K!$D$1,IF(C211=2,K!$D$2,IF(C211=3,K!$D$3,IF(C211=4,K!$D$4,IF(C211=5,K!$D$5,IF(C211=6,K!$D$6))))))</f>
        <v>Maaparandus</v>
      </c>
      <c r="E211" s="11" t="s">
        <v>328</v>
      </c>
      <c r="F211" s="45" t="str">
        <f>LOOKUP(E211,K!$A$1:$B$19)</f>
        <v>Rõngu vald</v>
      </c>
      <c r="G211">
        <v>16</v>
      </c>
      <c r="H211" s="40" t="s">
        <v>3533</v>
      </c>
      <c r="I211" t="s">
        <v>3531</v>
      </c>
      <c r="J211" s="30">
        <v>1961</v>
      </c>
      <c r="K211" s="30">
        <v>1</v>
      </c>
      <c r="L211" t="s">
        <v>3534</v>
      </c>
    </row>
    <row r="212" spans="1:12" x14ac:dyDescent="0.2">
      <c r="A212" s="37" t="str">
        <f t="shared" si="3"/>
        <v>12-26</v>
      </c>
      <c r="B212" s="30">
        <v>26</v>
      </c>
      <c r="C212" s="30">
        <v>1</v>
      </c>
      <c r="D212" s="43" t="str">
        <f>IF(C212=1,K!$D$1,IF(C212=2,K!$D$2,IF(C212=3,K!$D$3,IF(C212=4,K!$D$4,IF(C212=5,K!$D$5,IF(C212=6,K!$D$6))))))</f>
        <v>Maaparandus</v>
      </c>
      <c r="E212" s="11" t="s">
        <v>326</v>
      </c>
      <c r="F212" s="45" t="str">
        <f>LOOKUP(E212,K!$A$1:$B$19)</f>
        <v>Puhja vald</v>
      </c>
      <c r="G212" t="s">
        <v>3967</v>
      </c>
      <c r="H212" s="1" t="s">
        <v>3968</v>
      </c>
      <c r="I212" t="s">
        <v>3954</v>
      </c>
      <c r="J212" s="30">
        <v>1959</v>
      </c>
      <c r="K212">
        <v>0</v>
      </c>
    </row>
    <row r="213" spans="1:12" ht="25.5" x14ac:dyDescent="0.2">
      <c r="A213" s="37" t="str">
        <f t="shared" si="3"/>
        <v>13-26</v>
      </c>
      <c r="B213" s="30">
        <v>26</v>
      </c>
      <c r="C213" s="30">
        <v>1</v>
      </c>
      <c r="D213" s="43" t="str">
        <f>IF(C213=1,K!$D$1,IF(C213=2,K!$D$2,IF(C213=3,K!$D$3,IF(C213=4,K!$D$4,IF(C213=5,K!$D$5,IF(C213=6,K!$D$6))))))</f>
        <v>Maaparandus</v>
      </c>
      <c r="E213" s="11" t="s">
        <v>327</v>
      </c>
      <c r="F213" s="45" t="str">
        <f>LOOKUP(E213,K!$A$1:$B$19)</f>
        <v>Rannu vald</v>
      </c>
      <c r="G213">
        <v>126</v>
      </c>
      <c r="H213" s="1" t="s">
        <v>4247</v>
      </c>
      <c r="I213" t="s">
        <v>4248</v>
      </c>
      <c r="J213" s="30">
        <v>1964</v>
      </c>
      <c r="K213">
        <v>1</v>
      </c>
      <c r="L213">
        <v>8759</v>
      </c>
    </row>
    <row r="214" spans="1:12" ht="25.5" x14ac:dyDescent="0.2">
      <c r="A214" s="37" t="str">
        <f t="shared" si="3"/>
        <v>13-26</v>
      </c>
      <c r="B214" s="30">
        <v>26</v>
      </c>
      <c r="C214" s="30">
        <v>1</v>
      </c>
      <c r="D214" s="43" t="str">
        <f>IF(C214=1,K!$D$1,IF(C214=2,K!$D$2,IF(C214=3,K!$D$3,IF(C214=4,K!$D$4,IF(C214=5,K!$D$5,IF(C214=6,K!$D$6))))))</f>
        <v>Maaparandus</v>
      </c>
      <c r="E214" s="11" t="s">
        <v>327</v>
      </c>
      <c r="F214" s="45" t="str">
        <f>LOOKUP(E214,K!$A$1:$B$19)</f>
        <v>Rannu vald</v>
      </c>
      <c r="G214">
        <v>43</v>
      </c>
      <c r="H214" s="1" t="s">
        <v>4265</v>
      </c>
      <c r="I214" t="s">
        <v>4248</v>
      </c>
      <c r="J214" s="30">
        <v>1960</v>
      </c>
      <c r="K214">
        <v>3</v>
      </c>
      <c r="L214">
        <v>5108</v>
      </c>
    </row>
    <row r="215" spans="1:12" ht="25.5" x14ac:dyDescent="0.2">
      <c r="A215" s="37" t="str">
        <f t="shared" si="3"/>
        <v>13-26</v>
      </c>
      <c r="B215" s="30">
        <v>26</v>
      </c>
      <c r="C215" s="30">
        <v>1</v>
      </c>
      <c r="D215" s="43" t="str">
        <f>IF(C215=1,K!$D$1,IF(C215=2,K!$D$2,IF(C215=3,K!$D$3,IF(C215=4,K!$D$4,IF(C215=5,K!$D$5,IF(C215=6,K!$D$6))))))</f>
        <v>Maaparandus</v>
      </c>
      <c r="E215" s="11" t="s">
        <v>327</v>
      </c>
      <c r="F215" s="45" t="str">
        <f>LOOKUP(E215,K!$A$1:$B$19)</f>
        <v>Rannu vald</v>
      </c>
      <c r="G215">
        <v>52</v>
      </c>
      <c r="H215" s="1" t="s">
        <v>4266</v>
      </c>
      <c r="I215" t="s">
        <v>4248</v>
      </c>
      <c r="J215" s="30">
        <v>1960</v>
      </c>
      <c r="K215">
        <v>1</v>
      </c>
      <c r="L215" t="s">
        <v>4264</v>
      </c>
    </row>
    <row r="216" spans="1:12" ht="25.5" x14ac:dyDescent="0.2">
      <c r="A216" s="37" t="str">
        <f t="shared" si="3"/>
        <v>13-26</v>
      </c>
      <c r="B216" s="30">
        <v>26</v>
      </c>
      <c r="C216" s="30">
        <v>1</v>
      </c>
      <c r="D216" s="43" t="str">
        <f>IF(C216=1,K!$D$1,IF(C216=2,K!$D$2,IF(C216=3,K!$D$3,IF(C216=4,K!$D$4,IF(C216=5,K!$D$5,IF(C216=6,K!$D$6))))))</f>
        <v>Maaparandus</v>
      </c>
      <c r="E216" s="11" t="s">
        <v>327</v>
      </c>
      <c r="F216" s="45" t="str">
        <f>LOOKUP(E216,K!$A$1:$B$19)</f>
        <v>Rannu vald</v>
      </c>
      <c r="G216">
        <v>139</v>
      </c>
      <c r="H216" s="1" t="s">
        <v>4267</v>
      </c>
      <c r="I216" t="s">
        <v>4248</v>
      </c>
      <c r="J216" s="30">
        <v>1963</v>
      </c>
      <c r="K216">
        <v>1</v>
      </c>
      <c r="L216">
        <v>8759</v>
      </c>
    </row>
    <row r="217" spans="1:12" ht="25.5" x14ac:dyDescent="0.2">
      <c r="A217" s="37" t="str">
        <f t="shared" si="3"/>
        <v>13-26</v>
      </c>
      <c r="B217" s="30">
        <v>26</v>
      </c>
      <c r="C217" s="30">
        <v>1</v>
      </c>
      <c r="D217" s="43" t="str">
        <f>IF(C217=1,K!$D$1,IF(C217=2,K!$D$2,IF(C217=3,K!$D$3,IF(C217=4,K!$D$4,IF(C217=5,K!$D$5,IF(C217=6,K!$D$6))))))</f>
        <v>Maaparandus</v>
      </c>
      <c r="E217" s="11" t="s">
        <v>327</v>
      </c>
      <c r="F217" s="45" t="str">
        <f>LOOKUP(E217,K!$A$1:$B$19)</f>
        <v>Rannu vald</v>
      </c>
      <c r="G217">
        <v>55</v>
      </c>
      <c r="H217" s="1" t="s">
        <v>4268</v>
      </c>
      <c r="I217" t="s">
        <v>4248</v>
      </c>
      <c r="J217" s="30">
        <v>1959</v>
      </c>
      <c r="K217">
        <v>1</v>
      </c>
      <c r="L217" t="s">
        <v>4264</v>
      </c>
    </row>
    <row r="218" spans="1:12" ht="25.5" x14ac:dyDescent="0.2">
      <c r="A218" s="37" t="str">
        <f t="shared" si="3"/>
        <v>13-26</v>
      </c>
      <c r="B218" s="30">
        <v>26</v>
      </c>
      <c r="C218" s="30">
        <v>1</v>
      </c>
      <c r="D218" s="43" t="str">
        <f>IF(C218=1,K!$D$1,IF(C218=2,K!$D$2,IF(C218=3,K!$D$3,IF(C218=4,K!$D$4,IF(C218=5,K!$D$5,IF(C218=6,K!$D$6))))))</f>
        <v>Maaparandus</v>
      </c>
      <c r="E218" s="11" t="s">
        <v>327</v>
      </c>
      <c r="F218" s="45" t="str">
        <f>LOOKUP(E218,K!$A$1:$B$19)</f>
        <v>Rannu vald</v>
      </c>
      <c r="G218">
        <v>50</v>
      </c>
      <c r="H218" s="1" t="s">
        <v>4269</v>
      </c>
      <c r="I218" t="s">
        <v>4248</v>
      </c>
      <c r="J218" s="30">
        <v>1960</v>
      </c>
      <c r="K218">
        <v>0</v>
      </c>
      <c r="L218">
        <v>5108</v>
      </c>
    </row>
    <row r="219" spans="1:12" ht="25.5" x14ac:dyDescent="0.2">
      <c r="A219" s="37" t="str">
        <f t="shared" si="3"/>
        <v>13-26</v>
      </c>
      <c r="B219" s="30">
        <v>26</v>
      </c>
      <c r="C219" s="30">
        <v>1</v>
      </c>
      <c r="D219" s="43" t="str">
        <f>IF(C219=1,K!$D$1,IF(C219=2,K!$D$2,IF(C219=3,K!$D$3,IF(C219=4,K!$D$4,IF(C219=5,K!$D$5,IF(C219=6,K!$D$6))))))</f>
        <v>Maaparandus</v>
      </c>
      <c r="E219" s="11" t="s">
        <v>327</v>
      </c>
      <c r="F219" s="45" t="str">
        <f>LOOKUP(E219,K!$A$1:$B$19)</f>
        <v>Rannu vald</v>
      </c>
      <c r="G219">
        <v>51</v>
      </c>
      <c r="H219" s="1" t="s">
        <v>4270</v>
      </c>
      <c r="I219" t="s">
        <v>4248</v>
      </c>
      <c r="J219" s="30">
        <v>1960</v>
      </c>
      <c r="K219">
        <v>1</v>
      </c>
      <c r="L219">
        <v>8759</v>
      </c>
    </row>
    <row r="220" spans="1:12" ht="25.5" x14ac:dyDescent="0.2">
      <c r="A220" s="37" t="str">
        <f t="shared" si="3"/>
        <v>13-26</v>
      </c>
      <c r="B220" s="30">
        <v>26</v>
      </c>
      <c r="C220" s="30">
        <v>1</v>
      </c>
      <c r="D220" s="43" t="str">
        <f>IF(C220=1,K!$D$1,IF(C220=2,K!$D$2,IF(C220=3,K!$D$3,IF(C220=4,K!$D$4,IF(C220=5,K!$D$5,IF(C220=6,K!$D$6))))))</f>
        <v>Maaparandus</v>
      </c>
      <c r="E220" s="11" t="s">
        <v>327</v>
      </c>
      <c r="F220" s="45" t="str">
        <f>LOOKUP(E220,K!$A$1:$B$19)</f>
        <v>Rannu vald</v>
      </c>
      <c r="G220">
        <v>36</v>
      </c>
      <c r="H220" s="1" t="s">
        <v>4277</v>
      </c>
      <c r="I220" t="s">
        <v>4248</v>
      </c>
      <c r="J220" s="30">
        <v>1984</v>
      </c>
      <c r="K220">
        <v>3</v>
      </c>
      <c r="L220">
        <v>1228791</v>
      </c>
    </row>
    <row r="221" spans="1:12" x14ac:dyDescent="0.2">
      <c r="A221" s="37" t="str">
        <f t="shared" si="3"/>
        <v>09-26</v>
      </c>
      <c r="B221" s="30">
        <v>26</v>
      </c>
      <c r="C221" s="30">
        <v>1</v>
      </c>
      <c r="D221" s="43" t="str">
        <f>IF(C221=1,K!$D$1,IF(C221=2,K!$D$2,IF(C221=3,K!$D$3,IF(C221=4,K!$D$4,IF(C221=5,K!$D$5,IF(C221=6,K!$D$6))))))</f>
        <v>Maaparandus</v>
      </c>
      <c r="E221" s="11" t="s">
        <v>323</v>
      </c>
      <c r="F221" s="45" t="str">
        <f>LOOKUP(E221,K!$A$1:$B$19)</f>
        <v>Nõo vald</v>
      </c>
      <c r="G221">
        <v>84</v>
      </c>
      <c r="H221" s="1" t="s">
        <v>4395</v>
      </c>
      <c r="I221" t="s">
        <v>3067</v>
      </c>
      <c r="J221" s="30">
        <v>1960</v>
      </c>
      <c r="K221">
        <v>2</v>
      </c>
      <c r="L221" t="s">
        <v>4394</v>
      </c>
    </row>
    <row r="222" spans="1:12" x14ac:dyDescent="0.2">
      <c r="A222" s="37" t="str">
        <f t="shared" si="3"/>
        <v>17-26</v>
      </c>
      <c r="B222" s="30">
        <v>26</v>
      </c>
      <c r="C222" s="30">
        <v>5</v>
      </c>
      <c r="D222" s="43" t="str">
        <f>IF(C222=1,K!$D$1,IF(C222=2,K!$D$2,IF(C222=3,K!$D$3,IF(C222=4,K!$D$4,IF(C222=5,K!$D$5,IF(C222=6,K!$D$6,IF(C222=7,K!$D$7)))))))</f>
        <v>Muud maap.ehit.projektid</v>
      </c>
      <c r="E222" s="25" t="s">
        <v>331</v>
      </c>
      <c r="F222" s="45" t="str">
        <f>LOOKUP(E222,K!$A$1:$B$19)</f>
        <v xml:space="preserve">Vara vald </v>
      </c>
      <c r="G222">
        <v>87</v>
      </c>
      <c r="H222" s="28" t="s">
        <v>5002</v>
      </c>
      <c r="I222" s="28" t="s">
        <v>5001</v>
      </c>
      <c r="J222" s="30">
        <v>1986</v>
      </c>
      <c r="K222">
        <v>2</v>
      </c>
      <c r="L222">
        <v>1232841</v>
      </c>
    </row>
    <row r="223" spans="1:12" x14ac:dyDescent="0.2">
      <c r="A223" s="37" t="str">
        <f t="shared" si="3"/>
        <v>17-26</v>
      </c>
      <c r="B223" s="30">
        <v>26</v>
      </c>
      <c r="C223" s="30">
        <v>1</v>
      </c>
      <c r="D223" s="43" t="str">
        <f>IF(C223=1,K!$D$1,IF(C223=2,K!$D$2,IF(C223=3,K!$D$3,IF(C223=4,K!$D$4,IF(C223=5,K!$D$5,IF(C223=6,K!$D$6,IF(C223=7,K!$D$7)))))))</f>
        <v>Maaparandus</v>
      </c>
      <c r="E223" s="25" t="s">
        <v>331</v>
      </c>
      <c r="F223" s="45" t="str">
        <f>LOOKUP(E223,K!$A$1:$B$19)</f>
        <v xml:space="preserve">Vara vald </v>
      </c>
      <c r="G223">
        <v>86</v>
      </c>
      <c r="H223" s="28" t="s">
        <v>4999</v>
      </c>
      <c r="I223" s="28" t="s">
        <v>5001</v>
      </c>
      <c r="J223" s="30">
        <v>1986</v>
      </c>
      <c r="K223">
        <v>3</v>
      </c>
      <c r="L223">
        <v>1232841</v>
      </c>
    </row>
    <row r="224" spans="1:12" ht="25.5" x14ac:dyDescent="0.2">
      <c r="A224" s="37" t="str">
        <f t="shared" si="3"/>
        <v>19-26</v>
      </c>
      <c r="B224" s="30">
        <v>26</v>
      </c>
      <c r="C224" s="30">
        <v>1</v>
      </c>
      <c r="D224" s="50" t="str">
        <f>IF(C224=1,K!$D$1,IF(C224=2,K!$D$2,IF(C224=3,K!$D$3,IF(C224=4,K!$D$4,IF(C224=5,K!$D$5,IF(C224=6,K!$D$6,IF(C224=7,K!$D$7)))))))</f>
        <v>Maaparandus</v>
      </c>
      <c r="E224" s="25" t="s">
        <v>333</v>
      </c>
      <c r="F224" s="51" t="str">
        <f>LOOKUP(E224,K!$A$1:$B$19)</f>
        <v>Ülenurme vald</v>
      </c>
      <c r="G224">
        <v>39</v>
      </c>
      <c r="H224" s="34" t="s">
        <v>5404</v>
      </c>
      <c r="I224" s="28" t="s">
        <v>5405</v>
      </c>
      <c r="J224" s="30">
        <v>1966</v>
      </c>
      <c r="K224">
        <v>3</v>
      </c>
      <c r="L224" s="28" t="s">
        <v>5406</v>
      </c>
    </row>
    <row r="225" spans="1:12" ht="25.5" x14ac:dyDescent="0.2">
      <c r="A225" s="37" t="str">
        <f t="shared" si="3"/>
        <v>19-26</v>
      </c>
      <c r="B225" s="30">
        <v>26</v>
      </c>
      <c r="C225" s="30">
        <v>1</v>
      </c>
      <c r="D225" s="50" t="str">
        <f>IF(C225=1,K!$D$1,IF(C225=2,K!$D$2,IF(C225=3,K!$D$3,IF(C225=4,K!$D$4,IF(C225=5,K!$D$5,IF(C225=6,K!$D$6,IF(C225=7,K!$D$7)))))))</f>
        <v>Maaparandus</v>
      </c>
      <c r="E225" s="25" t="s">
        <v>333</v>
      </c>
      <c r="F225" s="51" t="str">
        <f>LOOKUP(E225,K!$A$1:$B$19)</f>
        <v>Ülenurme vald</v>
      </c>
      <c r="G225">
        <v>193</v>
      </c>
      <c r="H225" s="34" t="s">
        <v>5407</v>
      </c>
      <c r="I225" s="28" t="s">
        <v>5405</v>
      </c>
      <c r="J225" s="30">
        <v>1967</v>
      </c>
      <c r="K225">
        <v>1</v>
      </c>
      <c r="L225" s="28" t="s">
        <v>5406</v>
      </c>
    </row>
    <row r="226" spans="1:12" ht="25.5" x14ac:dyDescent="0.2">
      <c r="A226" s="38" t="str">
        <f t="shared" si="3"/>
        <v>01-25</v>
      </c>
      <c r="B226" s="30">
        <v>25</v>
      </c>
      <c r="C226" s="30">
        <v>1</v>
      </c>
      <c r="D226" s="17" t="str">
        <f>IF(C226=1,K!$D$1,IF(C226=2,K!$D$2,IF(C226=3,K!$D$3,IF(C226=4,K!$D$4,IF(C226=5,K!$D$5,IF(C226=6,K!$D$6))))))</f>
        <v>Maaparandus</v>
      </c>
      <c r="E226" s="11" t="s">
        <v>291</v>
      </c>
      <c r="F226" s="18" t="str">
        <f>LOOKUP(E226,K!$A$1:$B$19)</f>
        <v>Alatskivi vald</v>
      </c>
      <c r="G226" s="30">
        <v>10</v>
      </c>
      <c r="H226" s="30" t="s">
        <v>1821</v>
      </c>
      <c r="I226" s="30" t="s">
        <v>1807</v>
      </c>
      <c r="J226" s="30">
        <v>1970</v>
      </c>
      <c r="K226" s="30">
        <v>2</v>
      </c>
      <c r="L226" s="30" t="s">
        <v>1822</v>
      </c>
    </row>
    <row r="227" spans="1:12" x14ac:dyDescent="0.2">
      <c r="A227" s="38" t="str">
        <f t="shared" si="3"/>
        <v>03-25</v>
      </c>
      <c r="B227" s="30">
        <v>25</v>
      </c>
      <c r="C227" s="30">
        <v>6</v>
      </c>
      <c r="D227" s="17" t="str">
        <f>IF(C227=1,K!$D$1,IF(C227=2,K!$D$2,IF(C227=3,K!$D$3,IF(C227=4,K!$D$4,IF(C227=5,K!$D$5,IF(C227=6,K!$D$6))))))</f>
        <v>Kultuurtehnikaprojektid</v>
      </c>
      <c r="E227" s="11" t="s">
        <v>317</v>
      </c>
      <c r="F227" s="18" t="str">
        <f>LOOKUP(E227,K!$A$1:$B$19)</f>
        <v>Kambja vald</v>
      </c>
      <c r="G227" s="30">
        <v>13</v>
      </c>
      <c r="H227" t="s">
        <v>2236</v>
      </c>
      <c r="I227" s="39" t="s">
        <v>2232</v>
      </c>
      <c r="J227" s="30">
        <v>1989</v>
      </c>
      <c r="K227" s="30">
        <v>3</v>
      </c>
      <c r="L227" t="s">
        <v>2237</v>
      </c>
    </row>
    <row r="228" spans="1:12" x14ac:dyDescent="0.2">
      <c r="A228" s="38" t="str">
        <f t="shared" si="3"/>
        <v>03-25</v>
      </c>
      <c r="B228" s="30">
        <v>25</v>
      </c>
      <c r="C228" s="30">
        <v>6</v>
      </c>
      <c r="D228" s="17" t="str">
        <f>IF(C228=1,K!$D$1,IF(C228=2,K!$D$2,IF(C228=3,K!$D$3,IF(C228=4,K!$D$4,IF(C228=5,K!$D$5,IF(C228=6,K!$D$6))))))</f>
        <v>Kultuurtehnikaprojektid</v>
      </c>
      <c r="E228" s="11" t="s">
        <v>317</v>
      </c>
      <c r="F228" s="18" t="str">
        <f>LOOKUP(E228,K!$A$1:$B$19)</f>
        <v>Kambja vald</v>
      </c>
      <c r="G228" s="30">
        <v>21</v>
      </c>
      <c r="H228" t="s">
        <v>2239</v>
      </c>
      <c r="I228" s="39" t="s">
        <v>2232</v>
      </c>
      <c r="J228" s="30">
        <v>1985</v>
      </c>
      <c r="K228">
        <v>1</v>
      </c>
      <c r="L228" t="s">
        <v>2238</v>
      </c>
    </row>
    <row r="229" spans="1:12" x14ac:dyDescent="0.2">
      <c r="A229" s="38" t="str">
        <f t="shared" si="3"/>
        <v>03-25</v>
      </c>
      <c r="B229" s="30">
        <v>25</v>
      </c>
      <c r="C229" s="30">
        <v>1</v>
      </c>
      <c r="D229" s="17" t="str">
        <f>IF(C229=1,K!$D$1,IF(C229=2,K!$D$2,IF(C229=3,K!$D$3,IF(C229=4,K!$D$4,IF(C229=5,K!$D$5,IF(C229=6,K!$D$6))))))</f>
        <v>Maaparandus</v>
      </c>
      <c r="E229" s="11" t="s">
        <v>317</v>
      </c>
      <c r="F229" s="18" t="str">
        <f>LOOKUP(E229,K!$A$1:$B$19)</f>
        <v>Kambja vald</v>
      </c>
      <c r="G229" s="30">
        <v>170</v>
      </c>
      <c r="H229" t="s">
        <v>2240</v>
      </c>
      <c r="I229" s="39" t="s">
        <v>2232</v>
      </c>
      <c r="J229" s="30">
        <v>1971</v>
      </c>
      <c r="K229" s="30">
        <v>1</v>
      </c>
      <c r="L229" t="s">
        <v>2241</v>
      </c>
    </row>
    <row r="230" spans="1:12" ht="25.5" x14ac:dyDescent="0.2">
      <c r="A230" s="37" t="str">
        <f t="shared" si="3"/>
        <v>02-25</v>
      </c>
      <c r="B230" s="30">
        <v>25</v>
      </c>
      <c r="C230" s="30">
        <v>1</v>
      </c>
      <c r="D230" s="17" t="str">
        <f>IF(C230=1,K!$D$1,IF(C230=2,K!$D$2,IF(C230=3,K!$D$3,IF(C230=4,K!$D$4,IF(C230=5,K!$D$5,IF(C230=6,K!$D$6))))))</f>
        <v>Maaparandus</v>
      </c>
      <c r="E230" s="11" t="s">
        <v>294</v>
      </c>
      <c r="F230" s="18" t="str">
        <f>LOOKUP(E230,K!$A$1:$B$19)</f>
        <v>Haaslava vald</v>
      </c>
      <c r="G230" s="30">
        <v>75</v>
      </c>
      <c r="H230" s="30" t="s">
        <v>2514</v>
      </c>
      <c r="I230" s="39" t="s">
        <v>2515</v>
      </c>
      <c r="J230" s="30">
        <v>1959</v>
      </c>
      <c r="K230">
        <v>1</v>
      </c>
      <c r="L230" s="30">
        <v>74367</v>
      </c>
    </row>
    <row r="231" spans="1:12" ht="25.5" x14ac:dyDescent="0.2">
      <c r="A231" s="37" t="str">
        <f t="shared" si="3"/>
        <v>02-25</v>
      </c>
      <c r="B231" s="30">
        <v>25</v>
      </c>
      <c r="C231" s="30">
        <v>1</v>
      </c>
      <c r="D231" s="17" t="str">
        <f>IF(C231=1,K!$D$1,IF(C231=2,K!$D$2,IF(C231=3,K!$D$3,IF(C231=4,K!$D$4,IF(C231=5,K!$D$5,IF(C231=6,K!$D$6))))))</f>
        <v>Maaparandus</v>
      </c>
      <c r="E231" s="11" t="s">
        <v>294</v>
      </c>
      <c r="F231" s="18" t="str">
        <f>LOOKUP(E231,K!$A$1:$B$19)</f>
        <v>Haaslava vald</v>
      </c>
      <c r="G231" s="30">
        <v>62</v>
      </c>
      <c r="H231" s="39" t="s">
        <v>2516</v>
      </c>
      <c r="I231" s="39" t="s">
        <v>2515</v>
      </c>
      <c r="J231" s="30">
        <v>1970</v>
      </c>
      <c r="K231" s="30">
        <v>1</v>
      </c>
    </row>
    <row r="232" spans="1:12" ht="25.5" x14ac:dyDescent="0.2">
      <c r="A232" s="37" t="str">
        <f t="shared" si="3"/>
        <v>18-25</v>
      </c>
      <c r="B232" s="30">
        <v>25</v>
      </c>
      <c r="C232" s="30">
        <v>6</v>
      </c>
      <c r="D232" s="17" t="str">
        <f>IF(C232=1,K!$D$1,IF(C232=2,K!$D$2,IF(C232=3,K!$D$3,IF(C232=4,K!$D$4,IF(C232=5,K!$D$5,IF(C232=6,K!$D$6))))))</f>
        <v>Kultuurtehnikaprojektid</v>
      </c>
      <c r="E232" s="11" t="s">
        <v>332</v>
      </c>
      <c r="F232" s="18" t="str">
        <f>LOOKUP(E232,K!$A$1:$B$19)</f>
        <v>Võnnu vald</v>
      </c>
      <c r="G232" s="30">
        <v>463</v>
      </c>
      <c r="H232" s="30" t="s">
        <v>2741</v>
      </c>
      <c r="I232" s="39" t="s">
        <v>2742</v>
      </c>
      <c r="J232" s="30">
        <v>1972</v>
      </c>
      <c r="K232" s="30">
        <v>1</v>
      </c>
      <c r="L232" s="30">
        <v>832</v>
      </c>
    </row>
    <row r="233" spans="1:12" x14ac:dyDescent="0.2">
      <c r="A233" s="37" t="str">
        <f t="shared" si="3"/>
        <v>18-25</v>
      </c>
      <c r="B233" s="30">
        <v>25</v>
      </c>
      <c r="C233" s="30">
        <v>1</v>
      </c>
      <c r="D233" s="17" t="str">
        <f>IF(C233=1,K!$D$1,IF(C233=2,K!$D$2,IF(C233=3,K!$D$3,IF(C233=4,K!$D$4,IF(C233=5,K!$D$5,IF(C233=6,K!$D$6))))))</f>
        <v>Maaparandus</v>
      </c>
      <c r="E233" s="11" t="s">
        <v>332</v>
      </c>
      <c r="F233" s="18" t="str">
        <f>LOOKUP(E233,K!$A$1:$B$19)</f>
        <v>Võnnu vald</v>
      </c>
      <c r="G233" s="30">
        <v>1</v>
      </c>
      <c r="H233" s="30" t="s">
        <v>2743</v>
      </c>
      <c r="I233" s="39" t="s">
        <v>2744</v>
      </c>
      <c r="J233" s="30">
        <v>1959</v>
      </c>
      <c r="K233">
        <v>4</v>
      </c>
    </row>
    <row r="234" spans="1:12" ht="25.5" x14ac:dyDescent="0.2">
      <c r="A234" s="37" t="str">
        <f t="shared" si="3"/>
        <v>18-25</v>
      </c>
      <c r="B234" s="30">
        <v>25</v>
      </c>
      <c r="C234" s="30">
        <v>1</v>
      </c>
      <c r="D234" s="17" t="str">
        <f>IF(C234=1,K!$D$1,IF(C234=2,K!$D$2,IF(C234=3,K!$D$3,IF(C234=4,K!$D$4,IF(C234=5,K!$D$5,IF(C234=6,K!$D$6))))))</f>
        <v>Maaparandus</v>
      </c>
      <c r="E234" s="11" t="s">
        <v>332</v>
      </c>
      <c r="F234" s="18" t="str">
        <f>LOOKUP(E234,K!$A$1:$B$19)</f>
        <v>Võnnu vald</v>
      </c>
      <c r="G234" s="25" t="s">
        <v>2752</v>
      </c>
      <c r="H234" s="30" t="s">
        <v>2747</v>
      </c>
      <c r="I234" s="39" t="s">
        <v>2742</v>
      </c>
      <c r="J234" s="30">
        <v>1959</v>
      </c>
      <c r="K234" s="30">
        <v>1</v>
      </c>
    </row>
    <row r="235" spans="1:12" ht="25.5" x14ac:dyDescent="0.2">
      <c r="A235" s="37" t="str">
        <f t="shared" si="3"/>
        <v>06-25</v>
      </c>
      <c r="B235" s="30">
        <v>25</v>
      </c>
      <c r="C235" s="30">
        <v>2</v>
      </c>
      <c r="D235" s="43" t="str">
        <f>IF(C235=1,K!$D$1,IF(C235=2,K!$D$2,IF(C235=3,K!$D$3,IF(C235=4,K!$D$4,IF(C235=5,K!$D$5,IF(C235=6,K!$D$6))))))</f>
        <v xml:space="preserve">Maaparanduse rek </v>
      </c>
      <c r="E235" s="11" t="s">
        <v>320</v>
      </c>
      <c r="F235" s="18" t="str">
        <f>LOOKUP(E235,K!$A$1:$B$19)</f>
        <v>Luunja vald</v>
      </c>
      <c r="G235">
        <v>4</v>
      </c>
      <c r="H235" s="34" t="s">
        <v>3099</v>
      </c>
      <c r="I235" t="s">
        <v>3096</v>
      </c>
      <c r="J235" s="30">
        <v>1991</v>
      </c>
      <c r="K235">
        <v>1</v>
      </c>
      <c r="L235">
        <v>1202861</v>
      </c>
    </row>
    <row r="236" spans="1:12" ht="25.5" x14ac:dyDescent="0.2">
      <c r="A236" s="37" t="str">
        <f t="shared" si="3"/>
        <v>06-25</v>
      </c>
      <c r="B236" s="30">
        <v>25</v>
      </c>
      <c r="C236" s="30">
        <v>2</v>
      </c>
      <c r="D236" s="43" t="str">
        <f>IF(C236=1,K!$D$1,IF(C236=2,K!$D$2,IF(C236=3,K!$D$3,IF(C236=4,K!$D$4,IF(C236=5,K!$D$5,IF(C236=6,K!$D$6))))))</f>
        <v xml:space="preserve">Maaparanduse rek </v>
      </c>
      <c r="E236" s="11" t="s">
        <v>320</v>
      </c>
      <c r="F236" s="18" t="str">
        <f>LOOKUP(E236,K!$A$1:$B$19)</f>
        <v>Luunja vald</v>
      </c>
      <c r="G236">
        <v>7</v>
      </c>
      <c r="H236" s="34" t="s">
        <v>3100</v>
      </c>
      <c r="I236" t="s">
        <v>3096</v>
      </c>
      <c r="J236" s="30">
        <v>1990</v>
      </c>
      <c r="K236" s="30">
        <v>2</v>
      </c>
      <c r="L236">
        <v>1202861</v>
      </c>
    </row>
    <row r="237" spans="1:12" ht="25.5" x14ac:dyDescent="0.2">
      <c r="A237" s="37" t="str">
        <f t="shared" si="3"/>
        <v>04-25</v>
      </c>
      <c r="B237" s="30">
        <v>25</v>
      </c>
      <c r="C237" s="30">
        <v>6</v>
      </c>
      <c r="D237" s="43" t="str">
        <f>IF(C237=1,K!$D$1,IF(C237=2,K!$D$2,IF(C237=3,K!$D$3,IF(C237=4,K!$D$4,IF(C237=5,K!$D$5,IF(C237=6,K!$D$6))))))</f>
        <v>Kultuurtehnikaprojektid</v>
      </c>
      <c r="E237" s="11" t="s">
        <v>318</v>
      </c>
      <c r="F237" s="45" t="str">
        <f>LOOKUP(E237,K!$A$1:$B$19)</f>
        <v>Konguta vald</v>
      </c>
      <c r="G237">
        <v>140</v>
      </c>
      <c r="H237" s="40" t="s">
        <v>3470</v>
      </c>
      <c r="I237" t="s">
        <v>3466</v>
      </c>
      <c r="J237" s="30">
        <v>1987</v>
      </c>
      <c r="K237" s="30">
        <v>1</v>
      </c>
      <c r="L237" t="s">
        <v>3467</v>
      </c>
    </row>
    <row r="238" spans="1:12" ht="25.5" x14ac:dyDescent="0.2">
      <c r="A238" s="37" t="str">
        <f t="shared" si="3"/>
        <v>14-25</v>
      </c>
      <c r="B238" s="30">
        <v>25</v>
      </c>
      <c r="C238" s="30">
        <v>1</v>
      </c>
      <c r="D238" s="43" t="str">
        <f>IF(C238=1,K!$D$1,IF(C238=2,K!$D$2,IF(C238=3,K!$D$3,IF(C238=4,K!$D$4,IF(C238=5,K!$D$5,IF(C238=6,K!$D$6))))))</f>
        <v>Maaparandus</v>
      </c>
      <c r="E238" s="11" t="s">
        <v>328</v>
      </c>
      <c r="F238" s="45" t="str">
        <f>LOOKUP(E238,K!$A$1:$B$19)</f>
        <v>Rõngu vald</v>
      </c>
      <c r="G238">
        <v>796</v>
      </c>
      <c r="H238" s="40" t="s">
        <v>3519</v>
      </c>
      <c r="I238" t="s">
        <v>3520</v>
      </c>
      <c r="J238" s="30">
        <v>1974</v>
      </c>
      <c r="K238" s="30">
        <v>1</v>
      </c>
      <c r="L238">
        <v>71084</v>
      </c>
    </row>
    <row r="239" spans="1:12" ht="25.5" x14ac:dyDescent="0.2">
      <c r="A239" s="37" t="str">
        <f t="shared" si="3"/>
        <v>14-25</v>
      </c>
      <c r="B239" s="30">
        <v>25</v>
      </c>
      <c r="C239" s="30">
        <v>1</v>
      </c>
      <c r="D239" s="43" t="str">
        <f>IF(C239=1,K!$D$1,IF(C239=2,K!$D$2,IF(C239=3,K!$D$3,IF(C239=4,K!$D$4,IF(C239=5,K!$D$5,IF(C239=6,K!$D$6))))))</f>
        <v>Maaparandus</v>
      </c>
      <c r="E239" s="11" t="s">
        <v>328</v>
      </c>
      <c r="F239" s="45" t="str">
        <f>LOOKUP(E239,K!$A$1:$B$19)</f>
        <v>Rõngu vald</v>
      </c>
      <c r="G239">
        <v>795</v>
      </c>
      <c r="H239" s="40" t="s">
        <v>3523</v>
      </c>
      <c r="I239" t="s">
        <v>3520</v>
      </c>
      <c r="J239" s="30">
        <v>1974</v>
      </c>
      <c r="K239">
        <v>0</v>
      </c>
      <c r="L239">
        <v>71084</v>
      </c>
    </row>
    <row r="240" spans="1:12" ht="25.5" x14ac:dyDescent="0.2">
      <c r="A240" s="37" t="str">
        <f t="shared" si="3"/>
        <v>14-25</v>
      </c>
      <c r="B240" s="30">
        <v>25</v>
      </c>
      <c r="C240" s="30">
        <v>2</v>
      </c>
      <c r="D240" s="43" t="str">
        <f>IF(C240=1,K!$D$1,IF(C240=2,K!$D$2,IF(C240=3,K!$D$3,IF(C240=4,K!$D$4,IF(C240=5,K!$D$5,IF(C240=6,K!$D$6))))))</f>
        <v xml:space="preserve">Maaparanduse rek </v>
      </c>
      <c r="E240" s="11" t="s">
        <v>328</v>
      </c>
      <c r="F240" s="45" t="str">
        <f>LOOKUP(E240,K!$A$1:$B$19)</f>
        <v>Rõngu vald</v>
      </c>
      <c r="G240">
        <v>11</v>
      </c>
      <c r="H240" s="40" t="s">
        <v>3525</v>
      </c>
      <c r="I240" t="s">
        <v>3520</v>
      </c>
      <c r="J240" s="30">
        <v>1986</v>
      </c>
      <c r="K240" s="30">
        <v>2</v>
      </c>
    </row>
    <row r="241" spans="1:12" ht="25.5" x14ac:dyDescent="0.2">
      <c r="A241" s="37" t="str">
        <f t="shared" si="3"/>
        <v>14-25</v>
      </c>
      <c r="B241" s="30">
        <v>25</v>
      </c>
      <c r="C241" s="30">
        <v>2</v>
      </c>
      <c r="D241" s="43" t="str">
        <f>IF(C241=1,K!$D$1,IF(C241=2,K!$D$2,IF(C241=3,K!$D$3,IF(C241=4,K!$D$4,IF(C241=5,K!$D$5,IF(C241=6,K!$D$6))))))</f>
        <v xml:space="preserve">Maaparanduse rek </v>
      </c>
      <c r="E241" s="11" t="s">
        <v>328</v>
      </c>
      <c r="F241" s="45" t="str">
        <f>LOOKUP(E241,K!$A$1:$B$19)</f>
        <v>Rõngu vald</v>
      </c>
      <c r="G241">
        <v>627</v>
      </c>
      <c r="H241" s="40" t="s">
        <v>3526</v>
      </c>
      <c r="I241" t="s">
        <v>3520</v>
      </c>
      <c r="J241" s="30">
        <v>1973</v>
      </c>
      <c r="K241">
        <v>1</v>
      </c>
      <c r="L241">
        <v>71058</v>
      </c>
    </row>
    <row r="242" spans="1:12" x14ac:dyDescent="0.2">
      <c r="A242" s="37" t="str">
        <f t="shared" si="3"/>
        <v>12-25</v>
      </c>
      <c r="B242" s="30">
        <v>25</v>
      </c>
      <c r="C242" s="30">
        <v>4</v>
      </c>
      <c r="D242" s="43" t="str">
        <f>IF(C242=1,K!$D$1,IF(C242=2,K!$D$2,IF(C242=3,K!$D$3,IF(C242=4,K!$D$4,IF(C242=5,K!$D$5,IF(C242=6,K!$D$6))))))</f>
        <v>Polder</v>
      </c>
      <c r="E242" s="11" t="s">
        <v>326</v>
      </c>
      <c r="F242" s="45" t="str">
        <f>LOOKUP(E242,K!$A$1:$B$19)</f>
        <v>Puhja vald</v>
      </c>
      <c r="G242">
        <v>62</v>
      </c>
      <c r="H242" s="1" t="s">
        <v>3953</v>
      </c>
      <c r="I242" t="s">
        <v>3954</v>
      </c>
      <c r="J242" s="30">
        <v>1986</v>
      </c>
      <c r="K242">
        <v>0</v>
      </c>
      <c r="L242">
        <v>1230801</v>
      </c>
    </row>
    <row r="243" spans="1:12" ht="25.5" x14ac:dyDescent="0.2">
      <c r="A243" s="37" t="str">
        <f t="shared" si="3"/>
        <v>12-25</v>
      </c>
      <c r="B243" s="30">
        <v>25</v>
      </c>
      <c r="C243" s="30">
        <v>4</v>
      </c>
      <c r="D243" s="43" t="str">
        <f>IF(C243=1,K!$D$1,IF(C243=2,K!$D$2,IF(C243=3,K!$D$3,IF(C243=4,K!$D$4,IF(C243=5,K!$D$5,IF(C243=6,K!$D$6))))))</f>
        <v>Polder</v>
      </c>
      <c r="E243" s="11" t="s">
        <v>326</v>
      </c>
      <c r="F243" s="45" t="str">
        <f>LOOKUP(E243,K!$A$1:$B$19)</f>
        <v>Puhja vald</v>
      </c>
      <c r="G243">
        <v>51</v>
      </c>
      <c r="H243" s="1" t="s">
        <v>3955</v>
      </c>
      <c r="I243" t="s">
        <v>3954</v>
      </c>
      <c r="J243" s="30">
        <v>1988</v>
      </c>
      <c r="K243">
        <v>2</v>
      </c>
      <c r="L243">
        <v>1230801</v>
      </c>
    </row>
    <row r="244" spans="1:12" x14ac:dyDescent="0.2">
      <c r="A244" s="37" t="str">
        <f t="shared" si="3"/>
        <v>12-25</v>
      </c>
      <c r="B244" s="30">
        <v>25</v>
      </c>
      <c r="C244" s="30">
        <v>4</v>
      </c>
      <c r="D244" s="43" t="str">
        <f>IF(C244=1,K!$D$1,IF(C244=2,K!$D$2,IF(C244=3,K!$D$3,IF(C244=4,K!$D$4,IF(C244=5,K!$D$5,IF(C244=6,K!$D$6))))))</f>
        <v>Polder</v>
      </c>
      <c r="E244" s="11" t="s">
        <v>326</v>
      </c>
      <c r="F244" s="45" t="str">
        <f>LOOKUP(E244,K!$A$1:$B$19)</f>
        <v>Puhja vald</v>
      </c>
      <c r="G244">
        <v>32</v>
      </c>
      <c r="H244" s="1" t="s">
        <v>3956</v>
      </c>
      <c r="I244" t="s">
        <v>3954</v>
      </c>
      <c r="J244" s="30">
        <v>1990</v>
      </c>
      <c r="K244">
        <v>5</v>
      </c>
      <c r="L244">
        <v>1230801</v>
      </c>
    </row>
    <row r="245" spans="1:12" ht="25.5" x14ac:dyDescent="0.2">
      <c r="A245" s="37" t="str">
        <f t="shared" si="3"/>
        <v>12-25</v>
      </c>
      <c r="B245" s="30">
        <v>25</v>
      </c>
      <c r="C245" s="30">
        <v>4</v>
      </c>
      <c r="D245" s="43" t="str">
        <f>IF(C245=1,K!$D$1,IF(C245=2,K!$D$2,IF(C245=3,K!$D$3,IF(C245=4,K!$D$4,IF(C245=5,K!$D$5,IF(C245=6,K!$D$6))))))</f>
        <v>Polder</v>
      </c>
      <c r="E245" s="11" t="s">
        <v>326</v>
      </c>
      <c r="F245" s="45" t="str">
        <f>LOOKUP(E245,K!$A$1:$B$19)</f>
        <v>Puhja vald</v>
      </c>
      <c r="G245">
        <v>88</v>
      </c>
      <c r="H245" s="1" t="s">
        <v>3957</v>
      </c>
      <c r="I245" t="s">
        <v>3954</v>
      </c>
      <c r="J245" s="30">
        <v>1989</v>
      </c>
      <c r="K245">
        <v>4</v>
      </c>
      <c r="L245">
        <v>1230801</v>
      </c>
    </row>
    <row r="246" spans="1:12" ht="25.5" x14ac:dyDescent="0.2">
      <c r="A246" s="37" t="str">
        <f t="shared" si="3"/>
        <v>12-25</v>
      </c>
      <c r="B246" s="30">
        <v>25</v>
      </c>
      <c r="C246" s="30">
        <v>4</v>
      </c>
      <c r="D246" s="43" t="str">
        <f>IF(C246=1,K!$D$1,IF(C246=2,K!$D$2,IF(C246=3,K!$D$3,IF(C246=4,K!$D$4,IF(C246=5,K!$D$5,IF(C246=6,K!$D$6))))))</f>
        <v>Polder</v>
      </c>
      <c r="E246" s="11" t="s">
        <v>326</v>
      </c>
      <c r="F246" s="45" t="str">
        <f>LOOKUP(E246,K!$A$1:$B$19)</f>
        <v>Puhja vald</v>
      </c>
      <c r="G246">
        <v>171</v>
      </c>
      <c r="H246" s="1" t="s">
        <v>3958</v>
      </c>
      <c r="I246" t="s">
        <v>3954</v>
      </c>
      <c r="J246" s="30">
        <v>1987</v>
      </c>
      <c r="K246">
        <v>2</v>
      </c>
      <c r="L246">
        <v>1230801</v>
      </c>
    </row>
    <row r="247" spans="1:12" ht="25.5" x14ac:dyDescent="0.2">
      <c r="A247" s="37" t="str">
        <f t="shared" si="3"/>
        <v>13-25</v>
      </c>
      <c r="B247" s="30">
        <v>25</v>
      </c>
      <c r="C247" s="30">
        <v>1</v>
      </c>
      <c r="D247" s="43" t="str">
        <f>IF(C247=1,K!$D$1,IF(C247=2,K!$D$2,IF(C247=3,K!$D$3,IF(C247=4,K!$D$4,IF(C247=5,K!$D$5,IF(C247=6,K!$D$6))))))</f>
        <v>Maaparandus</v>
      </c>
      <c r="E247" s="11" t="s">
        <v>327</v>
      </c>
      <c r="F247" s="45" t="str">
        <f>LOOKUP(E247,K!$A$1:$B$19)</f>
        <v>Rannu vald</v>
      </c>
      <c r="G247">
        <v>43</v>
      </c>
      <c r="H247" s="1" t="s">
        <v>4238</v>
      </c>
      <c r="I247" t="s">
        <v>4239</v>
      </c>
      <c r="J247" s="30">
        <v>1982</v>
      </c>
      <c r="K247">
        <v>2</v>
      </c>
      <c r="L247">
        <v>77279</v>
      </c>
    </row>
    <row r="248" spans="1:12" ht="25.5" x14ac:dyDescent="0.2">
      <c r="A248" s="37" t="str">
        <f t="shared" si="3"/>
        <v>13-25</v>
      </c>
      <c r="B248" s="30">
        <v>25</v>
      </c>
      <c r="C248" s="30">
        <v>1</v>
      </c>
      <c r="D248" s="43" t="str">
        <f>IF(C248=1,K!$D$1,IF(C248=2,K!$D$2,IF(C248=3,K!$D$3,IF(C248=4,K!$D$4,IF(C248=5,K!$D$5,IF(C248=6,K!$D$6))))))</f>
        <v>Maaparandus</v>
      </c>
      <c r="E248" s="11" t="s">
        <v>327</v>
      </c>
      <c r="F248" s="45" t="str">
        <f>LOOKUP(E248,K!$A$1:$B$19)</f>
        <v>Rannu vald</v>
      </c>
      <c r="G248">
        <v>46</v>
      </c>
      <c r="H248" s="1" t="s">
        <v>4240</v>
      </c>
      <c r="I248" t="s">
        <v>4239</v>
      </c>
      <c r="J248" s="30">
        <v>1983</v>
      </c>
      <c r="K248">
        <v>1</v>
      </c>
      <c r="L248">
        <v>77279</v>
      </c>
    </row>
    <row r="249" spans="1:12" ht="25.5" x14ac:dyDescent="0.2">
      <c r="A249" s="37" t="str">
        <f t="shared" si="3"/>
        <v>13-25</v>
      </c>
      <c r="B249" s="30">
        <v>25</v>
      </c>
      <c r="C249" s="30">
        <v>1</v>
      </c>
      <c r="D249" s="43" t="str">
        <f>IF(C249=1,K!$D$1,IF(C249=2,K!$D$2,IF(C249=3,K!$D$3,IF(C249=4,K!$D$4,IF(C249=5,K!$D$5,IF(C249=6,K!$D$6))))))</f>
        <v>Maaparandus</v>
      </c>
      <c r="E249" s="11" t="s">
        <v>327</v>
      </c>
      <c r="F249" s="45" t="str">
        <f>LOOKUP(E249,K!$A$1:$B$19)</f>
        <v>Rannu vald</v>
      </c>
      <c r="G249">
        <v>47</v>
      </c>
      <c r="H249" s="1" t="s">
        <v>4241</v>
      </c>
      <c r="I249" t="s">
        <v>4239</v>
      </c>
      <c r="J249" s="30">
        <v>1983</v>
      </c>
      <c r="K249">
        <v>1</v>
      </c>
      <c r="L249">
        <v>77279</v>
      </c>
    </row>
    <row r="250" spans="1:12" ht="25.5" x14ac:dyDescent="0.2">
      <c r="A250" s="37" t="str">
        <f t="shared" si="3"/>
        <v>09-25</v>
      </c>
      <c r="B250" s="30">
        <v>25</v>
      </c>
      <c r="C250" s="30">
        <v>1</v>
      </c>
      <c r="D250" s="43" t="str">
        <f>IF(C250=1,K!$D$1,IF(C250=2,K!$D$2,IF(C250=3,K!$D$3,IF(C250=4,K!$D$4,IF(C250=5,K!$D$5,IF(C250=6,K!$D$6))))))</f>
        <v>Maaparandus</v>
      </c>
      <c r="E250" s="11" t="s">
        <v>323</v>
      </c>
      <c r="F250" s="45" t="str">
        <f>LOOKUP(E250,K!$A$1:$B$19)</f>
        <v>Nõo vald</v>
      </c>
      <c r="G250">
        <v>78</v>
      </c>
      <c r="H250" s="1" t="s">
        <v>4389</v>
      </c>
      <c r="I250" t="s">
        <v>4377</v>
      </c>
      <c r="J250" s="30">
        <v>1963</v>
      </c>
      <c r="K250">
        <v>1</v>
      </c>
      <c r="L250">
        <v>9726</v>
      </c>
    </row>
    <row r="251" spans="1:12" ht="25.5" x14ac:dyDescent="0.2">
      <c r="A251" s="37" t="str">
        <f t="shared" si="3"/>
        <v>09-25</v>
      </c>
      <c r="B251" s="30">
        <v>25</v>
      </c>
      <c r="C251" s="30">
        <v>1</v>
      </c>
      <c r="D251" s="43" t="str">
        <f>IF(C251=1,K!$D$1,IF(C251=2,K!$D$2,IF(C251=3,K!$D$3,IF(C251=4,K!$D$4,IF(C251=5,K!$D$5,IF(C251=6,K!$D$6))))))</f>
        <v>Maaparandus</v>
      </c>
      <c r="E251" s="11" t="s">
        <v>323</v>
      </c>
      <c r="F251" s="45" t="str">
        <f>LOOKUP(E251,K!$A$1:$B$19)</f>
        <v>Nõo vald</v>
      </c>
      <c r="G251">
        <v>44</v>
      </c>
      <c r="H251" s="1" t="s">
        <v>4390</v>
      </c>
      <c r="I251" t="s">
        <v>4377</v>
      </c>
      <c r="J251" s="30">
        <v>1962</v>
      </c>
      <c r="K251">
        <v>1</v>
      </c>
      <c r="L251">
        <v>9726</v>
      </c>
    </row>
    <row r="252" spans="1:12" ht="25.5" x14ac:dyDescent="0.2">
      <c r="A252" s="37" t="str">
        <f t="shared" si="3"/>
        <v>09-25</v>
      </c>
      <c r="B252" s="30">
        <v>25</v>
      </c>
      <c r="C252" s="30">
        <v>1</v>
      </c>
      <c r="D252" s="43" t="str">
        <f>IF(C252=1,K!$D$1,IF(C252=2,K!$D$2,IF(C252=3,K!$D$3,IF(C252=4,K!$D$4,IF(C252=5,K!$D$5,IF(C252=6,K!$D$6))))))</f>
        <v>Maaparandus</v>
      </c>
      <c r="E252" s="11" t="s">
        <v>323</v>
      </c>
      <c r="F252" s="45" t="str">
        <f>LOOKUP(E252,K!$A$1:$B$19)</f>
        <v>Nõo vald</v>
      </c>
      <c r="G252">
        <v>45</v>
      </c>
      <c r="H252" s="1" t="s">
        <v>4391</v>
      </c>
      <c r="I252" t="s">
        <v>4377</v>
      </c>
      <c r="J252" s="30">
        <v>1962</v>
      </c>
      <c r="K252">
        <v>6</v>
      </c>
      <c r="L252">
        <v>9726</v>
      </c>
    </row>
    <row r="253" spans="1:12" ht="25.5" x14ac:dyDescent="0.2">
      <c r="A253" s="37" t="str">
        <f t="shared" si="3"/>
        <v>09-25</v>
      </c>
      <c r="B253" s="30">
        <v>25</v>
      </c>
      <c r="C253" s="30">
        <v>1</v>
      </c>
      <c r="D253" s="43" t="str">
        <f>IF(C253=1,K!$D$1,IF(C253=2,K!$D$2,IF(C253=3,K!$D$3,IF(C253=4,K!$D$4,IF(C253=5,K!$D$5,IF(C253=6,K!$D$6))))))</f>
        <v>Maaparandus</v>
      </c>
      <c r="E253" s="11" t="s">
        <v>323</v>
      </c>
      <c r="F253" s="45" t="str">
        <f>LOOKUP(E253,K!$A$1:$B$19)</f>
        <v>Nõo vald</v>
      </c>
      <c r="G253">
        <v>56</v>
      </c>
      <c r="H253" s="1" t="s">
        <v>4391</v>
      </c>
      <c r="I253" t="s">
        <v>4377</v>
      </c>
      <c r="J253" s="30">
        <v>1961</v>
      </c>
      <c r="K253">
        <v>1</v>
      </c>
      <c r="L253">
        <v>9726</v>
      </c>
    </row>
    <row r="254" spans="1:12" x14ac:dyDescent="0.2">
      <c r="A254" s="37" t="str">
        <f t="shared" si="3"/>
        <v>17-25</v>
      </c>
      <c r="B254" s="30">
        <v>25</v>
      </c>
      <c r="C254" s="30">
        <v>5</v>
      </c>
      <c r="D254" s="43" t="str">
        <f>IF(C254=1,K!$D$1,IF(C254=2,K!$D$2,IF(C254=3,K!$D$3,IF(C254=4,K!$D$4,IF(C254=5,K!$D$5,IF(C254=6,K!$D$6,IF(C254=7,K!$D$7)))))))</f>
        <v>Muud maap.ehit.projektid</v>
      </c>
      <c r="E254" s="25" t="s">
        <v>331</v>
      </c>
      <c r="F254" s="45" t="str">
        <f>LOOKUP(E254,K!$A$1:$B$19)</f>
        <v xml:space="preserve">Vara vald </v>
      </c>
      <c r="G254">
        <v>77</v>
      </c>
      <c r="H254" s="28" t="s">
        <v>5000</v>
      </c>
      <c r="I254" s="28" t="s">
        <v>4997</v>
      </c>
      <c r="J254" s="30">
        <v>1985</v>
      </c>
      <c r="K254">
        <v>1</v>
      </c>
      <c r="L254">
        <v>1232811</v>
      </c>
    </row>
    <row r="255" spans="1:12" x14ac:dyDescent="0.2">
      <c r="A255" s="37" t="str">
        <f t="shared" si="3"/>
        <v>17-25</v>
      </c>
      <c r="B255" s="30">
        <v>25</v>
      </c>
      <c r="C255" s="30">
        <v>2</v>
      </c>
      <c r="D255" s="43" t="str">
        <f>IF(C255=1,K!$D$1,IF(C255=2,K!$D$2,IF(C255=3,K!$D$3,IF(C255=4,K!$D$4,IF(C255=5,K!$D$5,IF(C255=6,K!$D$6,IF(C255=7,K!$D$7)))))))</f>
        <v xml:space="preserve">Maaparanduse rek </v>
      </c>
      <c r="E255" s="25" t="s">
        <v>331</v>
      </c>
      <c r="F255" s="45" t="str">
        <f>LOOKUP(E255,K!$A$1:$B$19)</f>
        <v xml:space="preserve">Vara vald </v>
      </c>
      <c r="G255" t="s">
        <v>4996</v>
      </c>
      <c r="H255" s="28" t="s">
        <v>5003</v>
      </c>
      <c r="I255" s="28" t="s">
        <v>4997</v>
      </c>
      <c r="J255" s="30">
        <v>2000</v>
      </c>
      <c r="K255">
        <v>2</v>
      </c>
      <c r="L255" t="s">
        <v>4995</v>
      </c>
    </row>
    <row r="256" spans="1:12" x14ac:dyDescent="0.2">
      <c r="A256" s="37" t="str">
        <f t="shared" si="3"/>
        <v>17-25</v>
      </c>
      <c r="B256" s="30">
        <v>25</v>
      </c>
      <c r="C256" s="30">
        <v>1</v>
      </c>
      <c r="D256" s="43" t="str">
        <f>IF(C256=1,K!$D$1,IF(C256=2,K!$D$2,IF(C256=3,K!$D$3,IF(C256=4,K!$D$4,IF(C256=5,K!$D$5,IF(C256=6,K!$D$6,IF(C256=7,K!$D$7)))))))</f>
        <v>Maaparandus</v>
      </c>
      <c r="E256" s="25" t="s">
        <v>331</v>
      </c>
      <c r="F256" s="45" t="str">
        <f>LOOKUP(E256,K!$A$1:$B$19)</f>
        <v xml:space="preserve">Vara vald </v>
      </c>
      <c r="G256">
        <v>78</v>
      </c>
      <c r="H256" s="28" t="s">
        <v>5004</v>
      </c>
      <c r="I256" s="28" t="s">
        <v>4997</v>
      </c>
      <c r="J256" s="30">
        <v>1984</v>
      </c>
      <c r="K256">
        <v>1</v>
      </c>
      <c r="L256">
        <v>1232811</v>
      </c>
    </row>
    <row r="257" spans="1:12" ht="25.5" x14ac:dyDescent="0.2">
      <c r="A257" s="37" t="str">
        <f t="shared" si="3"/>
        <v>19-25</v>
      </c>
      <c r="B257" s="30">
        <v>25</v>
      </c>
      <c r="C257" s="30">
        <v>1</v>
      </c>
      <c r="D257" s="50" t="str">
        <f>IF(C257=1,K!$D$1,IF(C257=2,K!$D$2,IF(C257=3,K!$D$3,IF(C257=4,K!$D$4,IF(C257=5,K!$D$5,IF(C257=6,K!$D$6,IF(C257=7,K!$D$7)))))))</f>
        <v>Maaparandus</v>
      </c>
      <c r="E257" s="11" t="s">
        <v>333</v>
      </c>
      <c r="F257" s="51" t="str">
        <f>LOOKUP(E257,K!$A$1:$B$19)</f>
        <v>Ülenurme vald</v>
      </c>
      <c r="G257">
        <v>861</v>
      </c>
      <c r="H257" s="34" t="s">
        <v>5259</v>
      </c>
      <c r="I257" s="28" t="s">
        <v>5260</v>
      </c>
      <c r="J257" s="30">
        <v>1975</v>
      </c>
      <c r="K257">
        <v>2</v>
      </c>
      <c r="L257">
        <v>72007</v>
      </c>
    </row>
    <row r="258" spans="1:12" ht="25.5" x14ac:dyDescent="0.2">
      <c r="A258" s="37" t="str">
        <f t="shared" ref="A258:A321" si="4">CONCATENATE(E258,"-",B258)</f>
        <v>19-25</v>
      </c>
      <c r="B258" s="30">
        <v>25</v>
      </c>
      <c r="C258" s="30">
        <v>1</v>
      </c>
      <c r="D258" s="50" t="str">
        <f>IF(C258=1,K!$D$1,IF(C258=2,K!$D$2,IF(C258=3,K!$D$3,IF(C258=4,K!$D$4,IF(C258=5,K!$D$5,IF(C258=6,K!$D$6,IF(C258=7,K!$D$7)))))))</f>
        <v>Maaparandus</v>
      </c>
      <c r="E258" s="11" t="s">
        <v>333</v>
      </c>
      <c r="F258" s="51" t="str">
        <f>LOOKUP(E258,K!$A$1:$B$19)</f>
        <v>Ülenurme vald</v>
      </c>
      <c r="G258">
        <v>687</v>
      </c>
      <c r="H258" s="34" t="s">
        <v>5261</v>
      </c>
      <c r="I258" s="28" t="s">
        <v>5260</v>
      </c>
      <c r="J258" s="30">
        <v>1974</v>
      </c>
      <c r="K258">
        <v>2</v>
      </c>
      <c r="L258">
        <v>72007</v>
      </c>
    </row>
    <row r="259" spans="1:12" ht="25.5" x14ac:dyDescent="0.2">
      <c r="A259" s="37" t="str">
        <f t="shared" si="4"/>
        <v>19-25</v>
      </c>
      <c r="B259" s="30">
        <v>25</v>
      </c>
      <c r="C259" s="30">
        <v>1</v>
      </c>
      <c r="D259" s="50" t="str">
        <f>IF(C259=1,K!$D$1,IF(C259=2,K!$D$2,IF(C259=3,K!$D$3,IF(C259=4,K!$D$4,IF(C259=5,K!$D$5,IF(C259=6,K!$D$6,IF(C259=7,K!$D$7)))))))</f>
        <v>Maaparandus</v>
      </c>
      <c r="E259" s="11" t="s">
        <v>333</v>
      </c>
      <c r="F259" s="51" t="str">
        <f>LOOKUP(E259,K!$A$1:$B$19)</f>
        <v>Ülenurme vald</v>
      </c>
      <c r="G259">
        <v>691</v>
      </c>
      <c r="H259" s="34" t="s">
        <v>5262</v>
      </c>
      <c r="I259" s="28" t="s">
        <v>5260</v>
      </c>
      <c r="J259" s="30">
        <v>1974</v>
      </c>
      <c r="K259">
        <v>2</v>
      </c>
      <c r="L259">
        <v>72007</v>
      </c>
    </row>
    <row r="260" spans="1:12" ht="25.5" x14ac:dyDescent="0.2">
      <c r="A260" s="38" t="str">
        <f t="shared" si="4"/>
        <v>01-24</v>
      </c>
      <c r="B260" s="30">
        <v>24</v>
      </c>
      <c r="C260" s="30">
        <v>1</v>
      </c>
      <c r="D260" s="17" t="str">
        <f>IF(C260=1,K!$D$1,IF(C260=2,K!$D$2,IF(C260=3,K!$D$3,IF(C260=4,K!$D$4,IF(C260=5,K!$D$5,IF(C260=6,K!$D$6))))))</f>
        <v>Maaparandus</v>
      </c>
      <c r="E260" s="11" t="s">
        <v>291</v>
      </c>
      <c r="F260" s="18" t="str">
        <f>LOOKUP(E260,K!$A$1:$B$19)</f>
        <v>Alatskivi vald</v>
      </c>
      <c r="G260" s="30">
        <v>672</v>
      </c>
      <c r="H260" s="30" t="s">
        <v>1804</v>
      </c>
      <c r="I260" s="30" t="s">
        <v>1796</v>
      </c>
      <c r="J260" s="30">
        <v>1974</v>
      </c>
      <c r="K260" s="30">
        <v>2</v>
      </c>
      <c r="L260" s="30" t="s">
        <v>1803</v>
      </c>
    </row>
    <row r="261" spans="1:12" ht="25.5" x14ac:dyDescent="0.2">
      <c r="A261" s="38" t="str">
        <f t="shared" si="4"/>
        <v>01-24</v>
      </c>
      <c r="B261" s="30">
        <v>24</v>
      </c>
      <c r="C261" s="30">
        <v>1</v>
      </c>
      <c r="D261" s="17" t="str">
        <f>IF(C261=1,K!$D$1,IF(C261=2,K!$D$2,IF(C261=3,K!$D$3,IF(C261=4,K!$D$4,IF(C261=5,K!$D$5,IF(C261=6,K!$D$6))))))</f>
        <v>Maaparandus</v>
      </c>
      <c r="E261" s="11" t="s">
        <v>291</v>
      </c>
      <c r="F261" s="18" t="str">
        <f>LOOKUP(E261,K!$A$1:$B$19)</f>
        <v>Alatskivi vald</v>
      </c>
      <c r="G261" s="30">
        <v>504</v>
      </c>
      <c r="H261" s="30" t="s">
        <v>1805</v>
      </c>
      <c r="I261" s="30" t="s">
        <v>1796</v>
      </c>
      <c r="J261" s="30">
        <v>1973</v>
      </c>
      <c r="K261" s="30">
        <v>1</v>
      </c>
      <c r="L261" s="30" t="s">
        <v>1803</v>
      </c>
    </row>
    <row r="262" spans="1:12" ht="25.5" x14ac:dyDescent="0.2">
      <c r="A262" s="38" t="str">
        <f t="shared" si="4"/>
        <v>01-24</v>
      </c>
      <c r="B262" s="30">
        <v>24</v>
      </c>
      <c r="C262" s="30">
        <v>1</v>
      </c>
      <c r="D262" s="17" t="str">
        <f>IF(C262=1,K!$D$1,IF(C262=2,K!$D$2,IF(C262=3,K!$D$3,IF(C262=4,K!$D$4,IF(C262=5,K!$D$5,IF(C262=6,K!$D$6))))))</f>
        <v>Maaparandus</v>
      </c>
      <c r="E262" s="11" t="s">
        <v>291</v>
      </c>
      <c r="F262" s="18" t="str">
        <f>LOOKUP(E262,K!$A$1:$B$19)</f>
        <v>Alatskivi vald</v>
      </c>
      <c r="G262" s="30">
        <v>987</v>
      </c>
      <c r="H262" s="30" t="s">
        <v>1806</v>
      </c>
      <c r="I262" s="30" t="s">
        <v>1796</v>
      </c>
      <c r="J262" s="30">
        <v>1976</v>
      </c>
      <c r="K262" s="30">
        <v>2</v>
      </c>
      <c r="L262" s="30" t="s">
        <v>1803</v>
      </c>
    </row>
    <row r="263" spans="1:12" x14ac:dyDescent="0.2">
      <c r="A263" s="38" t="str">
        <f t="shared" si="4"/>
        <v>03-24</v>
      </c>
      <c r="B263" s="30">
        <v>24</v>
      </c>
      <c r="C263" s="30">
        <v>1</v>
      </c>
      <c r="D263" s="17" t="str">
        <f>IF(C263=1,K!$D$1,IF(C263=2,K!$D$2,IF(C263=3,K!$D$3,IF(C263=4,K!$D$4,IF(C263=5,K!$D$5,IF(C263=6,K!$D$6))))))</f>
        <v>Maaparandus</v>
      </c>
      <c r="E263" s="11" t="s">
        <v>317</v>
      </c>
      <c r="F263" s="18" t="str">
        <f>LOOKUP(E263,K!$A$1:$B$19)</f>
        <v>Kambja vald</v>
      </c>
      <c r="G263" s="30">
        <v>39</v>
      </c>
      <c r="H263" t="s">
        <v>2225</v>
      </c>
      <c r="I263" s="39" t="s">
        <v>2224</v>
      </c>
      <c r="J263" s="30">
        <v>1968</v>
      </c>
      <c r="K263" s="30">
        <v>1</v>
      </c>
      <c r="L263" t="s">
        <v>2226</v>
      </c>
    </row>
    <row r="264" spans="1:12" x14ac:dyDescent="0.2">
      <c r="A264" s="38" t="str">
        <f t="shared" si="4"/>
        <v>03-24</v>
      </c>
      <c r="B264" s="30">
        <v>24</v>
      </c>
      <c r="C264" s="30">
        <v>6</v>
      </c>
      <c r="D264" s="17" t="str">
        <f>IF(C264=1,K!$D$1,IF(C264=2,K!$D$2,IF(C264=3,K!$D$3,IF(C264=4,K!$D$4,IF(C264=5,K!$D$5,IF(C264=6,K!$D$6))))))</f>
        <v>Kultuurtehnikaprojektid</v>
      </c>
      <c r="E264" s="11" t="s">
        <v>317</v>
      </c>
      <c r="F264" s="18" t="str">
        <f>LOOKUP(E264,K!$A$1:$B$19)</f>
        <v>Kambja vald</v>
      </c>
      <c r="G264" s="30">
        <v>22</v>
      </c>
      <c r="H264" t="s">
        <v>2228</v>
      </c>
      <c r="I264" s="39" t="s">
        <v>2224</v>
      </c>
      <c r="J264" s="30">
        <v>1986</v>
      </c>
      <c r="K264">
        <v>2</v>
      </c>
      <c r="L264" t="s">
        <v>2229</v>
      </c>
    </row>
    <row r="265" spans="1:12" ht="25.5" x14ac:dyDescent="0.2">
      <c r="A265" s="37" t="str">
        <f t="shared" si="4"/>
        <v>02-24</v>
      </c>
      <c r="B265" s="30">
        <v>24</v>
      </c>
      <c r="C265" s="30">
        <v>1</v>
      </c>
      <c r="D265" s="17" t="str">
        <f>IF(C265=1,K!$D$1,IF(C265=2,K!$D$2,IF(C265=3,K!$D$3,IF(C265=4,K!$D$4,IF(C265=5,K!$D$5,IF(C265=6,K!$D$6))))))</f>
        <v>Maaparandus</v>
      </c>
      <c r="E265" s="11" t="s">
        <v>294</v>
      </c>
      <c r="F265" s="18" t="str">
        <f>LOOKUP(E265,K!$A$1:$B$19)</f>
        <v>Haaslava vald</v>
      </c>
      <c r="G265" s="30">
        <v>14</v>
      </c>
      <c r="H265" s="30" t="s">
        <v>2512</v>
      </c>
      <c r="I265" s="39" t="s">
        <v>2511</v>
      </c>
      <c r="J265" s="30">
        <v>1970</v>
      </c>
      <c r="K265" s="30">
        <v>1</v>
      </c>
      <c r="L265" s="30">
        <v>68283</v>
      </c>
    </row>
    <row r="266" spans="1:12" ht="25.5" x14ac:dyDescent="0.2">
      <c r="A266" s="37" t="str">
        <f t="shared" si="4"/>
        <v>18-24</v>
      </c>
      <c r="B266" s="30">
        <v>24</v>
      </c>
      <c r="C266" s="30">
        <v>2</v>
      </c>
      <c r="D266" s="17" t="str">
        <f>IF(C266=1,K!$D$1,IF(C266=2,K!$D$2,IF(C266=3,K!$D$3,IF(C266=4,K!$D$4,IF(C266=5,K!$D$5,IF(C266=6,K!$D$6))))))</f>
        <v xml:space="preserve">Maaparanduse rek </v>
      </c>
      <c r="E266" s="11" t="s">
        <v>332</v>
      </c>
      <c r="F266" s="18" t="str">
        <f>LOOKUP(E266,K!$A$1:$B$19)</f>
        <v>Võnnu vald</v>
      </c>
      <c r="G266" s="30">
        <v>113</v>
      </c>
      <c r="H266" s="30" t="s">
        <v>2734</v>
      </c>
      <c r="I266" s="39" t="s">
        <v>2735</v>
      </c>
      <c r="J266" s="30">
        <v>1984</v>
      </c>
      <c r="K266" s="30">
        <v>1</v>
      </c>
      <c r="L266" s="30">
        <v>9765</v>
      </c>
    </row>
    <row r="267" spans="1:12" ht="25.5" x14ac:dyDescent="0.2">
      <c r="A267" s="37" t="str">
        <f t="shared" si="4"/>
        <v>18-24</v>
      </c>
      <c r="B267" s="30">
        <v>24</v>
      </c>
      <c r="C267" s="30">
        <v>1</v>
      </c>
      <c r="D267" s="17" t="str">
        <f>IF(C267=1,K!$D$1,IF(C267=2,K!$D$2,IF(C267=3,K!$D$3,IF(C267=4,K!$D$4,IF(C267=5,K!$D$5,IF(C267=6,K!$D$6))))))</f>
        <v>Maaparandus</v>
      </c>
      <c r="E267" s="11" t="s">
        <v>332</v>
      </c>
      <c r="F267" s="18" t="str">
        <f>LOOKUP(E267,K!$A$1:$B$19)</f>
        <v>Võnnu vald</v>
      </c>
      <c r="G267" s="30">
        <v>286</v>
      </c>
      <c r="H267" s="30" t="s">
        <v>2740</v>
      </c>
      <c r="I267" s="39" t="s">
        <v>2735</v>
      </c>
      <c r="J267" s="30">
        <v>1971</v>
      </c>
      <c r="K267">
        <v>1</v>
      </c>
      <c r="L267" s="30">
        <v>69390</v>
      </c>
    </row>
    <row r="268" spans="1:12" ht="25.5" x14ac:dyDescent="0.2">
      <c r="A268" s="37" t="str">
        <f t="shared" si="4"/>
        <v>06-24</v>
      </c>
      <c r="B268" s="30">
        <v>24</v>
      </c>
      <c r="C268" s="30">
        <v>2</v>
      </c>
      <c r="D268" s="43" t="str">
        <f>IF(C268=1,K!$D$1,IF(C268=2,K!$D$2,IF(C268=3,K!$D$3,IF(C268=4,K!$D$4,IF(C268=5,K!$D$5,IF(C268=6,K!$D$6))))))</f>
        <v xml:space="preserve">Maaparanduse rek </v>
      </c>
      <c r="E268" s="11" t="s">
        <v>320</v>
      </c>
      <c r="F268" s="18" t="str">
        <f>LOOKUP(E268,K!$A$1:$B$19)</f>
        <v>Luunja vald</v>
      </c>
      <c r="G268">
        <v>9</v>
      </c>
      <c r="H268" s="34" t="s">
        <v>3088</v>
      </c>
      <c r="I268" t="s">
        <v>3086</v>
      </c>
      <c r="J268" s="30">
        <v>1985</v>
      </c>
      <c r="K268">
        <v>0</v>
      </c>
      <c r="L268">
        <v>1202821</v>
      </c>
    </row>
    <row r="269" spans="1:12" ht="25.5" x14ac:dyDescent="0.2">
      <c r="A269" s="37" t="str">
        <f t="shared" si="4"/>
        <v>06-24</v>
      </c>
      <c r="B269" s="30">
        <v>24</v>
      </c>
      <c r="C269" s="30">
        <v>2</v>
      </c>
      <c r="D269" s="43" t="str">
        <f>IF(C269=1,K!$D$1,IF(C269=2,K!$D$2,IF(C269=3,K!$D$3,IF(C269=4,K!$D$4,IF(C269=5,K!$D$5,IF(C269=6,K!$D$6))))))</f>
        <v xml:space="preserve">Maaparanduse rek </v>
      </c>
      <c r="E269" s="11" t="s">
        <v>320</v>
      </c>
      <c r="F269" s="18" t="str">
        <f>LOOKUP(E269,K!$A$1:$B$19)</f>
        <v>Luunja vald</v>
      </c>
      <c r="G269">
        <v>17</v>
      </c>
      <c r="H269" s="34" t="s">
        <v>3091</v>
      </c>
      <c r="I269" t="s">
        <v>3086</v>
      </c>
      <c r="J269" s="30">
        <v>1986</v>
      </c>
      <c r="K269" s="30">
        <v>1</v>
      </c>
      <c r="L269">
        <v>1202821</v>
      </c>
    </row>
    <row r="270" spans="1:12" ht="25.5" x14ac:dyDescent="0.2">
      <c r="A270" s="37" t="str">
        <f t="shared" si="4"/>
        <v>06-24</v>
      </c>
      <c r="B270" s="30">
        <v>24</v>
      </c>
      <c r="C270" s="30">
        <v>1</v>
      </c>
      <c r="D270" s="43" t="str">
        <f>IF(C270=1,K!$D$1,IF(C270=2,K!$D$2,IF(C270=3,K!$D$3,IF(C270=4,K!$D$4,IF(C270=5,K!$D$5,IF(C270=6,K!$D$6))))))</f>
        <v>Maaparandus</v>
      </c>
      <c r="E270" s="11" t="s">
        <v>320</v>
      </c>
      <c r="F270" s="18" t="str">
        <f>LOOKUP(E270,K!$A$1:$B$19)</f>
        <v>Luunja vald</v>
      </c>
      <c r="G270">
        <v>17</v>
      </c>
      <c r="H270" s="34" t="s">
        <v>3092</v>
      </c>
      <c r="I270" t="s">
        <v>3086</v>
      </c>
      <c r="J270" s="30">
        <v>1964</v>
      </c>
      <c r="K270">
        <v>1</v>
      </c>
      <c r="L270" t="s">
        <v>3094</v>
      </c>
    </row>
    <row r="271" spans="1:12" ht="25.5" x14ac:dyDescent="0.2">
      <c r="A271" s="37" t="str">
        <f t="shared" si="4"/>
        <v>06-24</v>
      </c>
      <c r="B271" s="30">
        <v>24</v>
      </c>
      <c r="C271" s="30">
        <v>1</v>
      </c>
      <c r="D271" s="43" t="str">
        <f>IF(C271=1,K!$D$1,IF(C271=2,K!$D$2,IF(C271=3,K!$D$3,IF(C271=4,K!$D$4,IF(C271=5,K!$D$5,IF(C271=6,K!$D$6))))))</f>
        <v>Maaparandus</v>
      </c>
      <c r="E271" s="11" t="s">
        <v>320</v>
      </c>
      <c r="F271" s="18" t="str">
        <f>LOOKUP(E271,K!$A$1:$B$19)</f>
        <v>Luunja vald</v>
      </c>
      <c r="G271">
        <v>19</v>
      </c>
      <c r="H271" s="34" t="s">
        <v>3093</v>
      </c>
      <c r="I271" t="s">
        <v>3086</v>
      </c>
      <c r="J271" s="30">
        <v>1961</v>
      </c>
      <c r="K271" s="30">
        <v>1</v>
      </c>
      <c r="L271" t="s">
        <v>3094</v>
      </c>
    </row>
    <row r="272" spans="1:12" ht="25.5" x14ac:dyDescent="0.2">
      <c r="A272" s="37" t="str">
        <f t="shared" si="4"/>
        <v>04-24</v>
      </c>
      <c r="B272" s="30">
        <v>24</v>
      </c>
      <c r="C272" s="30">
        <v>1</v>
      </c>
      <c r="D272" s="43" t="str">
        <f>IF(C272=1,K!$D$1,IF(C272=2,K!$D$2,IF(C272=3,K!$D$3,IF(C272=4,K!$D$4,IF(C272=5,K!$D$5,IF(C272=6,K!$D$6))))))</f>
        <v>Maaparandus</v>
      </c>
      <c r="E272" s="11" t="s">
        <v>318</v>
      </c>
      <c r="F272" s="45" t="str">
        <f>LOOKUP(E272,K!$A$1:$B$19)</f>
        <v>Konguta vald</v>
      </c>
      <c r="G272">
        <v>35</v>
      </c>
      <c r="H272" s="40" t="s">
        <v>3429</v>
      </c>
      <c r="I272" t="s">
        <v>3418</v>
      </c>
      <c r="J272" s="30">
        <v>1981</v>
      </c>
      <c r="K272" s="30">
        <v>3</v>
      </c>
      <c r="L272">
        <v>77122</v>
      </c>
    </row>
    <row r="273" spans="1:12" ht="25.5" x14ac:dyDescent="0.2">
      <c r="A273" s="37" t="str">
        <f t="shared" si="4"/>
        <v>14-24</v>
      </c>
      <c r="B273" s="30">
        <v>24</v>
      </c>
      <c r="C273" s="30">
        <v>2</v>
      </c>
      <c r="D273" s="43" t="str">
        <f>IF(C273=1,K!$D$1,IF(C273=2,K!$D$2,IF(C273=3,K!$D$3,IF(C273=4,K!$D$4,IF(C273=5,K!$D$5,IF(C273=6,K!$D$6))))))</f>
        <v xml:space="preserve">Maaparanduse rek </v>
      </c>
      <c r="E273" s="11" t="s">
        <v>328</v>
      </c>
      <c r="F273" s="45" t="str">
        <f>LOOKUP(E273,K!$A$1:$B$19)</f>
        <v>Rõngu vald</v>
      </c>
      <c r="G273">
        <v>76</v>
      </c>
      <c r="H273" s="40" t="s">
        <v>3518</v>
      </c>
      <c r="I273" t="s">
        <v>3515</v>
      </c>
      <c r="J273" s="30">
        <v>1962</v>
      </c>
      <c r="K273">
        <v>1</v>
      </c>
      <c r="L273" t="s">
        <v>3480</v>
      </c>
    </row>
    <row r="274" spans="1:12" ht="25.5" x14ac:dyDescent="0.2">
      <c r="A274" s="37" t="str">
        <f t="shared" si="4"/>
        <v>12-24</v>
      </c>
      <c r="B274" s="30">
        <v>24</v>
      </c>
      <c r="C274" s="30">
        <v>1</v>
      </c>
      <c r="D274" s="43" t="str">
        <f>IF(C274=1,K!$D$1,IF(C274=2,K!$D$2,IF(C274=3,K!$D$3,IF(C274=4,K!$D$4,IF(C274=5,K!$D$5,IF(C274=6,K!$D$6))))))</f>
        <v>Maaparandus</v>
      </c>
      <c r="E274" s="11" t="s">
        <v>326</v>
      </c>
      <c r="F274" s="45" t="str">
        <f>LOOKUP(E274,K!$A$1:$B$19)</f>
        <v>Puhja vald</v>
      </c>
      <c r="G274">
        <v>950</v>
      </c>
      <c r="H274" s="1" t="s">
        <v>3945</v>
      </c>
      <c r="I274" t="s">
        <v>3946</v>
      </c>
      <c r="J274" s="30">
        <v>1975</v>
      </c>
      <c r="K274">
        <v>1</v>
      </c>
      <c r="L274" t="s">
        <v>3947</v>
      </c>
    </row>
    <row r="275" spans="1:12" ht="25.5" x14ac:dyDescent="0.2">
      <c r="A275" s="37" t="str">
        <f t="shared" si="4"/>
        <v>12-24</v>
      </c>
      <c r="B275" s="30">
        <v>24</v>
      </c>
      <c r="C275" s="30">
        <v>1</v>
      </c>
      <c r="D275" s="43" t="str">
        <f>IF(C275=1,K!$D$1,IF(C275=2,K!$D$2,IF(C275=3,K!$D$3,IF(C275=4,K!$D$4,IF(C275=5,K!$D$5,IF(C275=6,K!$D$6))))))</f>
        <v>Maaparandus</v>
      </c>
      <c r="E275" s="11" t="s">
        <v>326</v>
      </c>
      <c r="F275" s="45" t="str">
        <f>LOOKUP(E275,K!$A$1:$B$19)</f>
        <v>Puhja vald</v>
      </c>
      <c r="G275">
        <v>113</v>
      </c>
      <c r="H275" s="1" t="s">
        <v>3948</v>
      </c>
      <c r="I275" t="s">
        <v>3946</v>
      </c>
      <c r="J275" s="30">
        <v>1964</v>
      </c>
      <c r="K275">
        <v>1</v>
      </c>
      <c r="L275">
        <v>7312</v>
      </c>
    </row>
    <row r="276" spans="1:12" ht="25.5" x14ac:dyDescent="0.2">
      <c r="A276" s="37" t="str">
        <f t="shared" si="4"/>
        <v>13-24</v>
      </c>
      <c r="B276" s="30">
        <v>24</v>
      </c>
      <c r="C276" s="30">
        <v>1</v>
      </c>
      <c r="D276" s="43" t="str">
        <f>IF(C276=1,K!$D$1,IF(C276=2,K!$D$2,IF(C276=3,K!$D$3,IF(C276=4,K!$D$4,IF(C276=5,K!$D$5,IF(C276=6,K!$D$6))))))</f>
        <v>Maaparandus</v>
      </c>
      <c r="E276" s="11" t="s">
        <v>327</v>
      </c>
      <c r="F276" s="45" t="str">
        <f>LOOKUP(E276,K!$A$1:$B$19)</f>
        <v>Rannu vald</v>
      </c>
      <c r="G276">
        <v>1484</v>
      </c>
      <c r="H276" s="1" t="s">
        <v>4233</v>
      </c>
      <c r="I276" t="s">
        <v>4234</v>
      </c>
      <c r="J276" s="30">
        <v>1979</v>
      </c>
      <c r="K276">
        <v>1</v>
      </c>
      <c r="L276" t="s">
        <v>4235</v>
      </c>
    </row>
    <row r="277" spans="1:12" x14ac:dyDescent="0.2">
      <c r="A277" s="37" t="str">
        <f t="shared" si="4"/>
        <v>09-24</v>
      </c>
      <c r="B277" s="30">
        <v>24</v>
      </c>
      <c r="C277" s="30">
        <v>1</v>
      </c>
      <c r="D277" s="43" t="str">
        <f>IF(C277=1,K!$D$1,IF(C277=2,K!$D$2,IF(C277=3,K!$D$3,IF(C277=4,K!$D$4,IF(C277=5,K!$D$5,IF(C277=6,K!$D$6))))))</f>
        <v>Maaparandus</v>
      </c>
      <c r="E277" s="11" t="s">
        <v>323</v>
      </c>
      <c r="F277" s="45" t="str">
        <f>LOOKUP(E277,K!$A$1:$B$19)</f>
        <v>Nõo vald</v>
      </c>
      <c r="G277">
        <v>165</v>
      </c>
      <c r="H277" s="1" t="s">
        <v>4370</v>
      </c>
      <c r="I277" t="s">
        <v>4371</v>
      </c>
      <c r="J277" s="30">
        <v>1987</v>
      </c>
      <c r="K277">
        <v>1</v>
      </c>
      <c r="L277" t="s">
        <v>4372</v>
      </c>
    </row>
    <row r="278" spans="1:12" x14ac:dyDescent="0.2">
      <c r="A278" s="37" t="str">
        <f t="shared" si="4"/>
        <v>17-24</v>
      </c>
      <c r="B278" s="30">
        <v>24</v>
      </c>
      <c r="C278" s="30">
        <v>2</v>
      </c>
      <c r="D278" s="43" t="str">
        <f>IF(C278=1,K!$D$1,IF(C278=2,K!$D$2,IF(C278=3,K!$D$3,IF(C278=4,K!$D$4,IF(C278=5,K!$D$5,IF(C278=6,K!$D$6,IF(C278=7,K!$D$7)))))))</f>
        <v xml:space="preserve">Maaparanduse rek </v>
      </c>
      <c r="E278" s="11" t="s">
        <v>331</v>
      </c>
      <c r="F278" s="45" t="str">
        <f>LOOKUP(E278,K!$A$1:$B$19)</f>
        <v xml:space="preserve">Vara vald </v>
      </c>
      <c r="G278">
        <v>101</v>
      </c>
      <c r="H278" s="28" t="s">
        <v>4990</v>
      </c>
      <c r="I278" t="s">
        <v>4983</v>
      </c>
      <c r="J278" s="30">
        <v>1985</v>
      </c>
      <c r="K278">
        <v>1</v>
      </c>
      <c r="L278">
        <v>1238821</v>
      </c>
    </row>
    <row r="279" spans="1:12" x14ac:dyDescent="0.2">
      <c r="A279" s="37" t="str">
        <f t="shared" si="4"/>
        <v>17-24</v>
      </c>
      <c r="B279" s="30">
        <v>24</v>
      </c>
      <c r="C279" s="30">
        <v>2</v>
      </c>
      <c r="D279" s="43" t="str">
        <f>IF(C279=1,K!$D$1,IF(C279=2,K!$D$2,IF(C279=3,K!$D$3,IF(C279=4,K!$D$4,IF(C279=5,K!$D$5,IF(C279=6,K!$D$6,IF(C279=7,K!$D$7)))))))</f>
        <v xml:space="preserve">Maaparanduse rek </v>
      </c>
      <c r="E279" s="11" t="s">
        <v>331</v>
      </c>
      <c r="F279" s="45" t="str">
        <f>LOOKUP(E279,K!$A$1:$B$19)</f>
        <v xml:space="preserve">Vara vald </v>
      </c>
      <c r="G279">
        <v>111</v>
      </c>
      <c r="H279" s="28" t="s">
        <v>4991</v>
      </c>
      <c r="I279" t="s">
        <v>4983</v>
      </c>
      <c r="J279" s="30">
        <v>1984</v>
      </c>
      <c r="K279">
        <v>1</v>
      </c>
    </row>
    <row r="280" spans="1:12" x14ac:dyDescent="0.2">
      <c r="A280" s="37" t="str">
        <f t="shared" si="4"/>
        <v>17-24</v>
      </c>
      <c r="B280" s="30">
        <v>24</v>
      </c>
      <c r="C280" s="30">
        <v>2</v>
      </c>
      <c r="D280" s="43" t="str">
        <f>IF(C280=1,K!$D$1,IF(C280=2,K!$D$2,IF(C280=3,K!$D$3,IF(C280=4,K!$D$4,IF(C280=5,K!$D$5,IF(C280=6,K!$D$6,IF(C280=7,K!$D$7)))))))</f>
        <v xml:space="preserve">Maaparanduse rek </v>
      </c>
      <c r="E280" s="11" t="s">
        <v>331</v>
      </c>
      <c r="F280" s="45" t="str">
        <f>LOOKUP(E280,K!$A$1:$B$19)</f>
        <v xml:space="preserve">Vara vald </v>
      </c>
      <c r="G280">
        <v>1545</v>
      </c>
      <c r="H280" s="28" t="s">
        <v>4992</v>
      </c>
      <c r="I280" t="s">
        <v>4983</v>
      </c>
      <c r="J280" s="30">
        <v>1979</v>
      </c>
      <c r="K280">
        <v>4</v>
      </c>
      <c r="L280" t="s">
        <v>4988</v>
      </c>
    </row>
    <row r="281" spans="1:12" x14ac:dyDescent="0.2">
      <c r="A281" s="37" t="str">
        <f t="shared" si="4"/>
        <v>17-24</v>
      </c>
      <c r="B281" s="30">
        <v>24</v>
      </c>
      <c r="C281" s="30">
        <v>5</v>
      </c>
      <c r="D281" s="43" t="str">
        <f>IF(C281=1,K!$D$1,IF(C281=2,K!$D$2,IF(C281=3,K!$D$3,IF(C281=4,K!$D$4,IF(C281=5,K!$D$5,IF(C281=6,K!$D$6,IF(C281=7,K!$D$7)))))))</f>
        <v>Muud maap.ehit.projektid</v>
      </c>
      <c r="E281" s="11" t="s">
        <v>331</v>
      </c>
      <c r="F281" s="45" t="str">
        <f>LOOKUP(E281,K!$A$1:$B$19)</f>
        <v xml:space="preserve">Vara vald </v>
      </c>
      <c r="G281">
        <v>1250</v>
      </c>
      <c r="H281" s="28" t="s">
        <v>4989</v>
      </c>
      <c r="I281" t="s">
        <v>4983</v>
      </c>
      <c r="J281" s="30">
        <v>1977</v>
      </c>
      <c r="K281">
        <v>3</v>
      </c>
      <c r="L281">
        <v>72013</v>
      </c>
    </row>
    <row r="282" spans="1:12" x14ac:dyDescent="0.2">
      <c r="A282" s="37" t="str">
        <f t="shared" si="4"/>
        <v>17-24</v>
      </c>
      <c r="B282" s="30">
        <v>24</v>
      </c>
      <c r="C282" s="30">
        <v>1</v>
      </c>
      <c r="D282" s="43" t="str">
        <f>IF(C282=1,K!$D$1,IF(C282=2,K!$D$2,IF(C282=3,K!$D$3,IF(C282=4,K!$D$4,IF(C282=5,K!$D$5,IF(C282=6,K!$D$6,IF(C282=7,K!$D$7)))))))</f>
        <v>Maaparandus</v>
      </c>
      <c r="E282" s="11" t="s">
        <v>331</v>
      </c>
      <c r="F282" s="45" t="str">
        <f>LOOKUP(E282,K!$A$1:$B$19)</f>
        <v xml:space="preserve">Vara vald </v>
      </c>
      <c r="G282">
        <v>957</v>
      </c>
      <c r="H282" s="28" t="s">
        <v>4993</v>
      </c>
      <c r="I282" t="s">
        <v>4983</v>
      </c>
      <c r="J282" s="30">
        <v>1976</v>
      </c>
      <c r="K282">
        <v>2</v>
      </c>
      <c r="L282">
        <v>72013</v>
      </c>
    </row>
    <row r="283" spans="1:12" x14ac:dyDescent="0.2">
      <c r="A283" s="37" t="str">
        <f t="shared" si="4"/>
        <v>17-24</v>
      </c>
      <c r="B283" s="30">
        <v>24</v>
      </c>
      <c r="C283" s="30">
        <v>1</v>
      </c>
      <c r="D283" s="43" t="str">
        <f>IF(C283=1,K!$D$1,IF(C283=2,K!$D$2,IF(C283=3,K!$D$3,IF(C283=4,K!$D$4,IF(C283=5,K!$D$5,IF(C283=6,K!$D$6,IF(C283=7,K!$D$7)))))))</f>
        <v>Maaparandus</v>
      </c>
      <c r="E283" s="11" t="s">
        <v>331</v>
      </c>
      <c r="F283" s="45" t="str">
        <f>LOOKUP(E283,K!$A$1:$B$19)</f>
        <v xml:space="preserve">Vara vald </v>
      </c>
      <c r="G283">
        <v>956</v>
      </c>
      <c r="H283" s="49" t="s">
        <v>4994</v>
      </c>
      <c r="I283" t="s">
        <v>4983</v>
      </c>
      <c r="J283" s="30">
        <v>1975</v>
      </c>
      <c r="K283">
        <v>1</v>
      </c>
      <c r="L283">
        <v>72013</v>
      </c>
    </row>
    <row r="284" spans="1:12" x14ac:dyDescent="0.2">
      <c r="A284" s="37" t="str">
        <f t="shared" si="4"/>
        <v>17-24</v>
      </c>
      <c r="B284" s="30">
        <v>24</v>
      </c>
      <c r="C284" s="30">
        <v>2</v>
      </c>
      <c r="D284" s="43" t="str">
        <f>IF(C284=1,K!$D$1,IF(C284=2,K!$D$2,IF(C284=3,K!$D$3,IF(C284=4,K!$D$4,IF(C284=5,K!$D$5,IF(C284=6,K!$D$6,IF(C284=7,K!$D$7)))))))</f>
        <v xml:space="preserve">Maaparanduse rek </v>
      </c>
      <c r="E284" s="11" t="s">
        <v>331</v>
      </c>
      <c r="F284" s="45" t="str">
        <f>LOOKUP(E284,K!$A$1:$B$19)</f>
        <v xml:space="preserve">Vara vald </v>
      </c>
      <c r="G284" t="s">
        <v>4996</v>
      </c>
      <c r="H284" s="28" t="s">
        <v>4878</v>
      </c>
      <c r="I284" t="s">
        <v>4983</v>
      </c>
      <c r="J284" s="30">
        <v>2000</v>
      </c>
      <c r="K284">
        <v>4</v>
      </c>
      <c r="L284" t="s">
        <v>4995</v>
      </c>
    </row>
    <row r="285" spans="1:12" ht="25.5" x14ac:dyDescent="0.2">
      <c r="A285" s="37" t="str">
        <f t="shared" si="4"/>
        <v>19-24</v>
      </c>
      <c r="B285" s="30">
        <v>24</v>
      </c>
      <c r="C285" s="30">
        <v>1</v>
      </c>
      <c r="D285" s="50" t="str">
        <f>IF(C285=1,K!$D$1,IF(C285=2,K!$D$2,IF(C285=3,K!$D$3,IF(C285=4,K!$D$4,IF(C285=5,K!$D$5,IF(C285=6,K!$D$6,IF(C285=7,K!$D$7)))))))</f>
        <v>Maaparandus</v>
      </c>
      <c r="E285" s="11" t="s">
        <v>333</v>
      </c>
      <c r="F285" s="51" t="str">
        <f>LOOKUP(E285,K!$A$1:$B$19)</f>
        <v>Ülenurme vald</v>
      </c>
      <c r="G285">
        <v>109</v>
      </c>
      <c r="H285" s="34" t="s">
        <v>5256</v>
      </c>
      <c r="I285" s="28" t="s">
        <v>5253</v>
      </c>
      <c r="J285" s="30">
        <v>1961</v>
      </c>
      <c r="K285">
        <v>1</v>
      </c>
      <c r="L285" t="s">
        <v>5257</v>
      </c>
    </row>
    <row r="286" spans="1:12" ht="38.25" x14ac:dyDescent="0.2">
      <c r="A286" s="37" t="str">
        <f t="shared" si="4"/>
        <v>19-24</v>
      </c>
      <c r="B286" s="30">
        <v>24</v>
      </c>
      <c r="C286" s="30">
        <v>5</v>
      </c>
      <c r="D286" s="50" t="str">
        <f>IF(C286=1,K!$D$1,IF(C286=2,K!$D$2,IF(C286=3,K!$D$3,IF(C286=4,K!$D$4,IF(C286=5,K!$D$5,IF(C286=6,K!$D$6,IF(C286=7,K!$D$7)))))))</f>
        <v>Muud maap.ehit.projektid</v>
      </c>
      <c r="E286" s="11" t="s">
        <v>333</v>
      </c>
      <c r="F286" s="51" t="str">
        <f>LOOKUP(E286,K!$A$1:$B$19)</f>
        <v>Ülenurme vald</v>
      </c>
      <c r="G286">
        <v>866</v>
      </c>
      <c r="H286" s="34" t="s">
        <v>5258</v>
      </c>
      <c r="I286" s="28" t="s">
        <v>5252</v>
      </c>
      <c r="J286" s="30">
        <v>1975</v>
      </c>
      <c r="K286">
        <v>2</v>
      </c>
    </row>
    <row r="287" spans="1:12" x14ac:dyDescent="0.2">
      <c r="A287" s="38" t="str">
        <f t="shared" si="4"/>
        <v>01-23</v>
      </c>
      <c r="B287" s="30">
        <v>23</v>
      </c>
      <c r="C287" s="30">
        <v>1</v>
      </c>
      <c r="D287" s="17" t="str">
        <f>IF(C287=1,K!$D$1,IF(C287=2,K!$D$2,IF(C287=3,K!$D$3,IF(C287=4,K!$D$4,IF(C287=5,K!$D$5,IF(C287=6,K!$D$6))))))</f>
        <v>Maaparandus</v>
      </c>
      <c r="E287" s="11" t="s">
        <v>291</v>
      </c>
      <c r="F287" s="18" t="str">
        <f>LOOKUP(E287,K!$A$1:$B$19)</f>
        <v>Alatskivi vald</v>
      </c>
      <c r="G287" s="30">
        <v>115</v>
      </c>
      <c r="H287" s="30" t="s">
        <v>1790</v>
      </c>
      <c r="I287" s="30" t="s">
        <v>1789</v>
      </c>
      <c r="J287" s="30">
        <v>1960</v>
      </c>
      <c r="K287" s="30">
        <v>2</v>
      </c>
      <c r="L287" s="30" t="s">
        <v>1791</v>
      </c>
    </row>
    <row r="288" spans="1:12" ht="25.5" x14ac:dyDescent="0.2">
      <c r="A288" s="38" t="str">
        <f t="shared" si="4"/>
        <v>01-23</v>
      </c>
      <c r="B288" s="30">
        <v>23</v>
      </c>
      <c r="C288" s="30">
        <v>1</v>
      </c>
      <c r="D288" s="17" t="str">
        <f>IF(C288=1,K!$D$1,IF(C288=2,K!$D$2,IF(C288=3,K!$D$3,IF(C288=4,K!$D$4,IF(C288=5,K!$D$5,IF(C288=6,K!$D$6))))))</f>
        <v>Maaparandus</v>
      </c>
      <c r="E288" s="11" t="s">
        <v>291</v>
      </c>
      <c r="F288" s="18" t="str">
        <f>LOOKUP(E288,K!$A$1:$B$19)</f>
        <v>Alatskivi vald</v>
      </c>
      <c r="G288" s="30">
        <v>35</v>
      </c>
      <c r="H288" s="30" t="s">
        <v>1792</v>
      </c>
      <c r="I288" s="30" t="s">
        <v>1789</v>
      </c>
      <c r="J288" s="30">
        <v>1961</v>
      </c>
      <c r="K288" s="30">
        <v>1</v>
      </c>
      <c r="L288" s="30" t="s">
        <v>1791</v>
      </c>
    </row>
    <row r="289" spans="1:12" ht="25.5" x14ac:dyDescent="0.2">
      <c r="A289" s="38" t="str">
        <f t="shared" si="4"/>
        <v>01-23</v>
      </c>
      <c r="B289" s="30">
        <v>23</v>
      </c>
      <c r="C289" s="30">
        <v>1</v>
      </c>
      <c r="D289" s="17" t="str">
        <f>IF(C289=1,K!$D$1,IF(C289=2,K!$D$2,IF(C289=3,K!$D$3,IF(C289=4,K!$D$4,IF(C289=5,K!$D$5,IF(C289=6,K!$D$6))))))</f>
        <v>Maaparandus</v>
      </c>
      <c r="E289" s="11" t="s">
        <v>291</v>
      </c>
      <c r="F289" s="18" t="str">
        <f>LOOKUP(E289,K!$A$1:$B$19)</f>
        <v>Alatskivi vald</v>
      </c>
      <c r="G289" s="30">
        <v>21</v>
      </c>
      <c r="H289" s="30" t="s">
        <v>1793</v>
      </c>
      <c r="I289" s="30" t="s">
        <v>1789</v>
      </c>
      <c r="J289" s="30">
        <v>1989</v>
      </c>
      <c r="K289" s="30">
        <v>2</v>
      </c>
      <c r="L289" s="30" t="s">
        <v>1794</v>
      </c>
    </row>
    <row r="290" spans="1:12" x14ac:dyDescent="0.2">
      <c r="A290" s="38" t="str">
        <f t="shared" si="4"/>
        <v>03-23</v>
      </c>
      <c r="B290" s="30">
        <v>23</v>
      </c>
      <c r="C290" s="30">
        <v>1</v>
      </c>
      <c r="D290" s="17" t="str">
        <f>IF(C290=1,K!$D$1,IF(C290=2,K!$D$2,IF(C290=3,K!$D$3,IF(C290=4,K!$D$4,IF(C290=5,K!$D$5,IF(C290=6,K!$D$6))))))</f>
        <v>Maaparandus</v>
      </c>
      <c r="E290" s="11" t="s">
        <v>317</v>
      </c>
      <c r="F290" s="18" t="str">
        <f>LOOKUP(E290,K!$A$1:$B$19)</f>
        <v>Kambja vald</v>
      </c>
      <c r="G290" s="30">
        <v>26</v>
      </c>
      <c r="H290" t="s">
        <v>2218</v>
      </c>
      <c r="I290" s="39" t="s">
        <v>2219</v>
      </c>
      <c r="J290" s="30">
        <v>1966</v>
      </c>
      <c r="K290">
        <v>1</v>
      </c>
      <c r="L290" t="s">
        <v>2221</v>
      </c>
    </row>
    <row r="291" spans="1:12" ht="25.5" x14ac:dyDescent="0.2">
      <c r="A291" s="37" t="str">
        <f t="shared" si="4"/>
        <v>02-23</v>
      </c>
      <c r="B291" s="30">
        <v>23</v>
      </c>
      <c r="C291" s="30">
        <v>1</v>
      </c>
      <c r="D291" s="17" t="str">
        <f>IF(C291=1,K!$D$1,IF(C291=2,K!$D$2,IF(C291=3,K!$D$3,IF(C291=4,K!$D$4,IF(C291=5,K!$D$5,IF(C291=6,K!$D$6))))))</f>
        <v>Maaparandus</v>
      </c>
      <c r="E291" s="11" t="s">
        <v>294</v>
      </c>
      <c r="F291" s="18" t="str">
        <f>LOOKUP(E291,K!$A$1:$B$19)</f>
        <v>Haaslava vald</v>
      </c>
      <c r="G291" s="30">
        <v>68</v>
      </c>
      <c r="H291" s="30" t="s">
        <v>2484</v>
      </c>
      <c r="I291" s="39" t="s">
        <v>2481</v>
      </c>
      <c r="J291" s="30">
        <v>1967</v>
      </c>
      <c r="K291" s="30">
        <v>1</v>
      </c>
      <c r="L291" t="s">
        <v>2485</v>
      </c>
    </row>
    <row r="292" spans="1:12" ht="25.5" x14ac:dyDescent="0.2">
      <c r="A292" s="37" t="str">
        <f t="shared" si="4"/>
        <v>02-23</v>
      </c>
      <c r="B292" s="30">
        <v>23</v>
      </c>
      <c r="C292" s="30">
        <v>6</v>
      </c>
      <c r="D292" s="17" t="str">
        <f>IF(C292=1,K!$D$1,IF(C292=2,K!$D$2,IF(C292=3,K!$D$3,IF(C292=4,K!$D$4,IF(C292=5,K!$D$5,IF(C292=6,K!$D$6))))))</f>
        <v>Kultuurtehnikaprojektid</v>
      </c>
      <c r="E292" s="11" t="s">
        <v>294</v>
      </c>
      <c r="F292" s="18" t="str">
        <f>LOOKUP(E292,K!$A$1:$B$19)</f>
        <v>Haaslava vald</v>
      </c>
      <c r="G292" s="30">
        <v>36</v>
      </c>
      <c r="H292" s="39" t="s">
        <v>2486</v>
      </c>
      <c r="I292" s="39" t="s">
        <v>2481</v>
      </c>
      <c r="J292" s="30">
        <v>1985</v>
      </c>
      <c r="K292">
        <v>2</v>
      </c>
      <c r="L292" t="s">
        <v>2487</v>
      </c>
    </row>
    <row r="293" spans="1:12" ht="25.5" x14ac:dyDescent="0.2">
      <c r="A293" s="37" t="str">
        <f t="shared" si="4"/>
        <v>02-23</v>
      </c>
      <c r="B293" s="30">
        <v>23</v>
      </c>
      <c r="C293" s="30">
        <v>6</v>
      </c>
      <c r="D293" s="17" t="str">
        <f>IF(C293=1,K!$D$1,IF(C293=2,K!$D$2,IF(C293=3,K!$D$3,IF(C293=4,K!$D$4,IF(C293=5,K!$D$5,IF(C293=6,K!$D$6))))))</f>
        <v>Kultuurtehnikaprojektid</v>
      </c>
      <c r="E293" s="11" t="s">
        <v>294</v>
      </c>
      <c r="F293" s="18" t="str">
        <f>LOOKUP(E293,K!$A$1:$B$19)</f>
        <v>Haaslava vald</v>
      </c>
      <c r="G293" s="30">
        <v>19</v>
      </c>
      <c r="H293" s="39" t="s">
        <v>2488</v>
      </c>
      <c r="I293" s="39" t="s">
        <v>2481</v>
      </c>
      <c r="J293" s="30">
        <v>1989</v>
      </c>
      <c r="K293" s="30">
        <v>1</v>
      </c>
      <c r="L293" t="s">
        <v>2489</v>
      </c>
    </row>
    <row r="294" spans="1:12" ht="25.5" x14ac:dyDescent="0.2">
      <c r="A294" s="37" t="str">
        <f t="shared" si="4"/>
        <v>18-23</v>
      </c>
      <c r="B294" s="30">
        <v>23</v>
      </c>
      <c r="C294" s="30">
        <v>1</v>
      </c>
      <c r="D294" s="17" t="str">
        <f>IF(C294=1,K!$D$1,IF(C294=2,K!$D$2,IF(C294=3,K!$D$3,IF(C294=4,K!$D$4,IF(C294=5,K!$D$5,IF(C294=6,K!$D$6))))))</f>
        <v>Maaparandus</v>
      </c>
      <c r="E294" s="11" t="s">
        <v>332</v>
      </c>
      <c r="F294" s="18" t="str">
        <f>LOOKUP(E294,K!$A$1:$B$19)</f>
        <v>Võnnu vald</v>
      </c>
      <c r="G294" s="30">
        <v>137</v>
      </c>
      <c r="H294" s="30" t="s">
        <v>2729</v>
      </c>
      <c r="I294" s="39" t="s">
        <v>2730</v>
      </c>
      <c r="J294" s="30">
        <v>1963</v>
      </c>
      <c r="K294" s="30">
        <v>1</v>
      </c>
      <c r="L294" t="s">
        <v>2731</v>
      </c>
    </row>
    <row r="295" spans="1:12" ht="25.5" x14ac:dyDescent="0.2">
      <c r="A295" s="37" t="str">
        <f t="shared" si="4"/>
        <v>18-23</v>
      </c>
      <c r="B295" s="30">
        <v>23</v>
      </c>
      <c r="C295" s="30">
        <v>1</v>
      </c>
      <c r="D295" s="17" t="str">
        <f>IF(C295=1,K!$D$1,IF(C295=2,K!$D$2,IF(C295=3,K!$D$3,IF(C295=4,K!$D$4,IF(C295=5,K!$D$5,IF(C295=6,K!$D$6))))))</f>
        <v>Maaparandus</v>
      </c>
      <c r="E295" s="11" t="s">
        <v>332</v>
      </c>
      <c r="F295" s="18" t="str">
        <f>LOOKUP(E295,K!$A$1:$B$19)</f>
        <v>Võnnu vald</v>
      </c>
      <c r="G295" s="30">
        <v>136</v>
      </c>
      <c r="H295" s="30" t="s">
        <v>2729</v>
      </c>
      <c r="I295" s="39" t="s">
        <v>2730</v>
      </c>
      <c r="J295" s="30">
        <v>1963</v>
      </c>
      <c r="K295">
        <v>1</v>
      </c>
      <c r="L295" t="s">
        <v>2731</v>
      </c>
    </row>
    <row r="296" spans="1:12" ht="25.5" x14ac:dyDescent="0.2">
      <c r="A296" s="37" t="str">
        <f t="shared" si="4"/>
        <v>08-23</v>
      </c>
      <c r="B296" s="30">
        <v>23</v>
      </c>
      <c r="C296" s="30">
        <v>2</v>
      </c>
      <c r="D296" s="43" t="str">
        <f>IF(C296=1,K!$D$1,IF(C296=2,K!$D$2,IF(C296=3,K!$D$3,IF(C296=4,K!$D$4,IF(C296=5,K!$D$5,IF(C296=6,K!$D$6))))))</f>
        <v xml:space="preserve">Maaparanduse rek </v>
      </c>
      <c r="E296" s="11" t="s">
        <v>322</v>
      </c>
      <c r="F296" s="18" t="str">
        <f>LOOKUP(E296,K!$A$1:$B$19)</f>
        <v>Mäksa vald</v>
      </c>
      <c r="G296">
        <v>15</v>
      </c>
      <c r="H296" s="34" t="s">
        <v>2892</v>
      </c>
      <c r="I296" t="s">
        <v>2886</v>
      </c>
      <c r="J296" s="30">
        <v>1989</v>
      </c>
      <c r="K296" s="30">
        <v>1</v>
      </c>
      <c r="L296">
        <v>1204871</v>
      </c>
    </row>
    <row r="297" spans="1:12" ht="25.5" x14ac:dyDescent="0.2">
      <c r="A297" s="37" t="str">
        <f t="shared" si="4"/>
        <v>08-23</v>
      </c>
      <c r="B297" s="30">
        <v>23</v>
      </c>
      <c r="C297" s="30">
        <v>2</v>
      </c>
      <c r="D297" s="43" t="str">
        <f>IF(C297=1,K!$D$1,IF(C297=2,K!$D$2,IF(C297=3,K!$D$3,IF(C297=4,K!$D$4,IF(C297=5,K!$D$5,IF(C297=6,K!$D$6))))))</f>
        <v xml:space="preserve">Maaparanduse rek </v>
      </c>
      <c r="E297" s="11" t="s">
        <v>322</v>
      </c>
      <c r="F297" s="18" t="str">
        <f>LOOKUP(E297,K!$A$1:$B$19)</f>
        <v>Mäksa vald</v>
      </c>
      <c r="G297">
        <v>19</v>
      </c>
      <c r="H297" s="34" t="s">
        <v>2891</v>
      </c>
      <c r="I297" t="s">
        <v>2886</v>
      </c>
      <c r="J297" s="30">
        <v>1990</v>
      </c>
      <c r="K297">
        <v>2</v>
      </c>
      <c r="L297">
        <v>1204871</v>
      </c>
    </row>
    <row r="298" spans="1:12" ht="25.5" x14ac:dyDescent="0.2">
      <c r="A298" s="37" t="str">
        <f t="shared" si="4"/>
        <v>08-23</v>
      </c>
      <c r="B298" s="30">
        <v>23</v>
      </c>
      <c r="C298" s="30">
        <v>1</v>
      </c>
      <c r="D298" s="43" t="str">
        <f>IF(C298=1,K!$D$1,IF(C298=2,K!$D$2,IF(C298=3,K!$D$3,IF(C298=4,K!$D$4,IF(C298=5,K!$D$5,IF(C298=6,K!$D$6))))))</f>
        <v>Maaparandus</v>
      </c>
      <c r="E298" s="11" t="s">
        <v>322</v>
      </c>
      <c r="F298" s="18" t="str">
        <f>LOOKUP(E298,K!$A$1:$B$19)</f>
        <v>Mäksa vald</v>
      </c>
      <c r="G298">
        <v>356</v>
      </c>
      <c r="H298" s="34" t="s">
        <v>2893</v>
      </c>
      <c r="I298" t="s">
        <v>2886</v>
      </c>
      <c r="J298" s="30">
        <v>1972</v>
      </c>
      <c r="K298" s="30">
        <v>2</v>
      </c>
      <c r="L298" t="s">
        <v>2894</v>
      </c>
    </row>
    <row r="299" spans="1:12" ht="25.5" x14ac:dyDescent="0.2">
      <c r="A299" s="37" t="str">
        <f t="shared" si="4"/>
        <v>08-23</v>
      </c>
      <c r="B299" s="30">
        <v>23</v>
      </c>
      <c r="C299" s="30">
        <v>1</v>
      </c>
      <c r="D299" s="43" t="str">
        <f>IF(C299=1,K!$D$1,IF(C299=2,K!$D$2,IF(C299=3,K!$D$3,IF(C299=4,K!$D$4,IF(C299=5,K!$D$5,IF(C299=6,K!$D$6))))))</f>
        <v>Maaparandus</v>
      </c>
      <c r="E299" s="11" t="s">
        <v>322</v>
      </c>
      <c r="F299" s="18" t="str">
        <f>LOOKUP(E299,K!$A$1:$B$19)</f>
        <v>Mäksa vald</v>
      </c>
      <c r="G299">
        <v>355</v>
      </c>
      <c r="H299" s="34" t="s">
        <v>2895</v>
      </c>
      <c r="I299" t="s">
        <v>2886</v>
      </c>
      <c r="J299" s="30">
        <v>1972</v>
      </c>
      <c r="K299">
        <v>1</v>
      </c>
      <c r="L299" t="s">
        <v>2894</v>
      </c>
    </row>
    <row r="300" spans="1:12" ht="25.5" x14ac:dyDescent="0.2">
      <c r="A300" s="37" t="str">
        <f t="shared" si="4"/>
        <v>06-23</v>
      </c>
      <c r="B300" s="30">
        <v>23</v>
      </c>
      <c r="C300" s="30">
        <v>1</v>
      </c>
      <c r="D300" s="43" t="str">
        <f>IF(C300=1,K!$D$1,IF(C300=2,K!$D$2,IF(C300=3,K!$D$3,IF(C300=4,K!$D$4,IF(C300=5,K!$D$5,IF(C300=6,K!$D$6))))))</f>
        <v>Maaparandus</v>
      </c>
      <c r="E300" s="11" t="s">
        <v>320</v>
      </c>
      <c r="F300" s="18" t="str">
        <f>LOOKUP(E300,K!$A$1:$B$19)</f>
        <v>Luunja vald</v>
      </c>
      <c r="G300">
        <v>1205</v>
      </c>
      <c r="H300" s="34" t="s">
        <v>3076</v>
      </c>
      <c r="I300" t="s">
        <v>3077</v>
      </c>
      <c r="J300" s="30">
        <v>1977</v>
      </c>
      <c r="K300" s="30">
        <v>3</v>
      </c>
      <c r="L300">
        <v>74368</v>
      </c>
    </row>
    <row r="301" spans="1:12" ht="25.5" x14ac:dyDescent="0.2">
      <c r="A301" s="37" t="str">
        <f t="shared" si="4"/>
        <v>06-23</v>
      </c>
      <c r="B301" s="30">
        <v>23</v>
      </c>
      <c r="C301" s="30">
        <v>6</v>
      </c>
      <c r="D301" s="43" t="str">
        <f>IF(C301=1,K!$D$1,IF(C301=2,K!$D$2,IF(C301=3,K!$D$3,IF(C301=4,K!$D$4,IF(C301=5,K!$D$5,IF(C301=6,K!$D$6))))))</f>
        <v>Kultuurtehnikaprojektid</v>
      </c>
      <c r="E301" s="11" t="s">
        <v>320</v>
      </c>
      <c r="F301" s="18" t="str">
        <f>LOOKUP(E301,K!$A$1:$B$19)</f>
        <v>Luunja vald</v>
      </c>
      <c r="G301">
        <v>49</v>
      </c>
      <c r="H301" s="34" t="s">
        <v>3079</v>
      </c>
      <c r="I301" t="s">
        <v>3077</v>
      </c>
      <c r="J301" s="30">
        <v>1986</v>
      </c>
      <c r="K301">
        <v>1</v>
      </c>
      <c r="L301" t="s">
        <v>3080</v>
      </c>
    </row>
    <row r="302" spans="1:12" ht="25.5" x14ac:dyDescent="0.2">
      <c r="A302" s="37" t="str">
        <f t="shared" si="4"/>
        <v>06-23</v>
      </c>
      <c r="B302" s="30">
        <v>23</v>
      </c>
      <c r="C302" s="30">
        <v>1</v>
      </c>
      <c r="D302" s="43" t="str">
        <f>IF(C302=1,K!$D$1,IF(C302=2,K!$D$2,IF(C302=3,K!$D$3,IF(C302=4,K!$D$4,IF(C302=5,K!$D$5,IF(C302=6,K!$D$6))))))</f>
        <v>Maaparandus</v>
      </c>
      <c r="E302" s="11" t="s">
        <v>320</v>
      </c>
      <c r="F302" s="18" t="str">
        <f>LOOKUP(E302,K!$A$1:$B$19)</f>
        <v>Luunja vald</v>
      </c>
      <c r="G302">
        <v>1206</v>
      </c>
      <c r="H302" s="34" t="s">
        <v>3081</v>
      </c>
      <c r="I302" t="s">
        <v>3077</v>
      </c>
      <c r="J302" s="30">
        <v>1977</v>
      </c>
      <c r="K302" s="30">
        <v>1</v>
      </c>
      <c r="L302" t="s">
        <v>3082</v>
      </c>
    </row>
    <row r="303" spans="1:12" ht="25.5" x14ac:dyDescent="0.2">
      <c r="A303" s="37" t="str">
        <f t="shared" si="4"/>
        <v>04-23</v>
      </c>
      <c r="B303" s="30">
        <v>23</v>
      </c>
      <c r="C303" s="30">
        <v>1</v>
      </c>
      <c r="D303" s="43" t="str">
        <f>IF(C303=1,K!$D$1,IF(C303=2,K!$D$2,IF(C303=3,K!$D$3,IF(C303=4,K!$D$4,IF(C303=5,K!$D$5,IF(C303=6,K!$D$6))))))</f>
        <v>Maaparandus</v>
      </c>
      <c r="E303" s="11" t="s">
        <v>318</v>
      </c>
      <c r="F303" s="45" t="str">
        <f>LOOKUP(E303,K!$A$1:$B$19)</f>
        <v>Konguta vald</v>
      </c>
      <c r="G303">
        <v>1169</v>
      </c>
      <c r="H303" s="40" t="s">
        <v>3412</v>
      </c>
      <c r="I303" t="s">
        <v>3407</v>
      </c>
      <c r="J303" s="30">
        <v>1977</v>
      </c>
      <c r="K303">
        <v>2</v>
      </c>
      <c r="L303">
        <v>74342</v>
      </c>
    </row>
    <row r="304" spans="1:12" ht="25.5" x14ac:dyDescent="0.2">
      <c r="A304" s="37" t="str">
        <f t="shared" si="4"/>
        <v>04-23</v>
      </c>
      <c r="B304" s="30">
        <v>23</v>
      </c>
      <c r="C304" s="30">
        <v>1</v>
      </c>
      <c r="D304" s="43" t="str">
        <f>IF(C304=1,K!$D$1,IF(C304=2,K!$D$2,IF(C304=3,K!$D$3,IF(C304=4,K!$D$4,IF(C304=5,K!$D$5,IF(C304=6,K!$D$6))))))</f>
        <v>Maaparandus</v>
      </c>
      <c r="E304" s="11" t="s">
        <v>318</v>
      </c>
      <c r="F304" s="45" t="str">
        <f>LOOKUP(E304,K!$A$1:$B$19)</f>
        <v>Konguta vald</v>
      </c>
      <c r="G304">
        <v>1168</v>
      </c>
      <c r="H304" s="40" t="s">
        <v>3413</v>
      </c>
      <c r="I304" t="s">
        <v>3407</v>
      </c>
      <c r="J304" s="30">
        <v>1977</v>
      </c>
      <c r="K304" s="30">
        <v>1</v>
      </c>
      <c r="L304">
        <v>74342</v>
      </c>
    </row>
    <row r="305" spans="1:12" ht="25.5" x14ac:dyDescent="0.2">
      <c r="A305" s="37" t="str">
        <f t="shared" si="4"/>
        <v>04-23</v>
      </c>
      <c r="B305" s="30">
        <v>23</v>
      </c>
      <c r="C305" s="30">
        <v>1</v>
      </c>
      <c r="D305" s="43" t="str">
        <f>IF(C305=1,K!$D$1,IF(C305=2,K!$D$2,IF(C305=3,K!$D$3,IF(C305=4,K!$D$4,IF(C305=5,K!$D$5,IF(C305=6,K!$D$6))))))</f>
        <v>Maaparandus</v>
      </c>
      <c r="E305" s="11" t="s">
        <v>318</v>
      </c>
      <c r="F305" s="45" t="str">
        <f>LOOKUP(E305,K!$A$1:$B$19)</f>
        <v>Konguta vald</v>
      </c>
      <c r="G305">
        <v>46</v>
      </c>
      <c r="H305" s="40" t="s">
        <v>3414</v>
      </c>
      <c r="I305" t="s">
        <v>3407</v>
      </c>
      <c r="J305" s="30">
        <v>1980</v>
      </c>
      <c r="K305">
        <v>1</v>
      </c>
      <c r="L305">
        <v>77122</v>
      </c>
    </row>
    <row r="306" spans="1:12" ht="25.5" x14ac:dyDescent="0.2">
      <c r="A306" s="37" t="str">
        <f t="shared" si="4"/>
        <v>04-23</v>
      </c>
      <c r="B306" s="30">
        <v>23</v>
      </c>
      <c r="C306" s="30">
        <v>1</v>
      </c>
      <c r="D306" s="43" t="str">
        <f>IF(C306=1,K!$D$1,IF(C306=2,K!$D$2,IF(C306=3,K!$D$3,IF(C306=4,K!$D$4,IF(C306=5,K!$D$5,IF(C306=6,K!$D$6))))))</f>
        <v>Maaparandus</v>
      </c>
      <c r="E306" s="11" t="s">
        <v>318</v>
      </c>
      <c r="F306" s="45" t="str">
        <f>LOOKUP(E306,K!$A$1:$B$19)</f>
        <v>Konguta vald</v>
      </c>
      <c r="G306">
        <v>85</v>
      </c>
      <c r="H306" s="40" t="s">
        <v>3415</v>
      </c>
      <c r="I306" t="s">
        <v>3407</v>
      </c>
      <c r="J306" s="30">
        <v>1985</v>
      </c>
      <c r="K306" s="30">
        <v>1</v>
      </c>
    </row>
    <row r="307" spans="1:12" ht="25.5" x14ac:dyDescent="0.2">
      <c r="A307" s="37" t="str">
        <f t="shared" si="4"/>
        <v>04-23</v>
      </c>
      <c r="B307" s="30">
        <v>23</v>
      </c>
      <c r="C307" s="30">
        <v>1</v>
      </c>
      <c r="D307" s="43" t="str">
        <f>IF(C307=1,K!$D$1,IF(C307=2,K!$D$2,IF(C307=3,K!$D$3,IF(C307=4,K!$D$4,IF(C307=5,K!$D$5,IF(C307=6,K!$D$6))))))</f>
        <v>Maaparandus</v>
      </c>
      <c r="E307" s="11" t="s">
        <v>318</v>
      </c>
      <c r="F307" s="45" t="str">
        <f>LOOKUP(E307,K!$A$1:$B$19)</f>
        <v>Konguta vald</v>
      </c>
      <c r="G307">
        <v>103</v>
      </c>
      <c r="H307" s="40" t="s">
        <v>3416</v>
      </c>
      <c r="I307" t="s">
        <v>3407</v>
      </c>
      <c r="J307" s="30">
        <v>1984</v>
      </c>
    </row>
    <row r="308" spans="1:12" ht="25.5" x14ac:dyDescent="0.2">
      <c r="A308" s="37" t="str">
        <f t="shared" si="4"/>
        <v>14-23</v>
      </c>
      <c r="B308" s="30">
        <v>23</v>
      </c>
      <c r="C308" s="30">
        <v>1</v>
      </c>
      <c r="D308" s="43" t="str">
        <f>IF(C308=1,K!$D$1,IF(C308=2,K!$D$2,IF(C308=3,K!$D$3,IF(C308=4,K!$D$4,IF(C308=5,K!$D$5,IF(C308=6,K!$D$6))))))</f>
        <v>Maaparandus</v>
      </c>
      <c r="E308" s="11" t="s">
        <v>328</v>
      </c>
      <c r="F308" s="45" t="str">
        <f>LOOKUP(E308,K!$A$1:$B$19)</f>
        <v>Rõngu vald</v>
      </c>
      <c r="G308">
        <v>46</v>
      </c>
      <c r="H308" s="40" t="s">
        <v>3501</v>
      </c>
      <c r="I308" t="s">
        <v>3498</v>
      </c>
      <c r="J308" s="30">
        <v>1960</v>
      </c>
      <c r="K308" s="30">
        <v>1</v>
      </c>
      <c r="L308" t="s">
        <v>3502</v>
      </c>
    </row>
    <row r="309" spans="1:12" ht="25.5" x14ac:dyDescent="0.2">
      <c r="A309" s="37" t="str">
        <f t="shared" si="4"/>
        <v>12-23</v>
      </c>
      <c r="B309" s="30">
        <v>23</v>
      </c>
      <c r="C309" s="30">
        <v>1</v>
      </c>
      <c r="D309" s="43" t="str">
        <f>IF(C309=1,K!$D$1,IF(C309=2,K!$D$2,IF(C309=3,K!$D$3,IF(C309=4,K!$D$4,IF(C309=5,K!$D$5,IF(C309=6,K!$D$6))))))</f>
        <v>Maaparandus</v>
      </c>
      <c r="E309" s="11" t="s">
        <v>326</v>
      </c>
      <c r="F309" s="45" t="str">
        <f>LOOKUP(E309,K!$A$1:$B$19)</f>
        <v>Puhja vald</v>
      </c>
      <c r="G309">
        <v>73</v>
      </c>
      <c r="H309" s="1" t="s">
        <v>3929</v>
      </c>
      <c r="I309" t="s">
        <v>3930</v>
      </c>
      <c r="J309" s="30">
        <v>1965</v>
      </c>
      <c r="K309">
        <v>1</v>
      </c>
      <c r="L309" s="28" t="s">
        <v>4523</v>
      </c>
    </row>
    <row r="310" spans="1:12" ht="25.5" x14ac:dyDescent="0.2">
      <c r="A310" s="37" t="str">
        <f t="shared" si="4"/>
        <v>12-23</v>
      </c>
      <c r="B310" s="30">
        <v>23</v>
      </c>
      <c r="C310" s="30">
        <v>1</v>
      </c>
      <c r="D310" s="43" t="str">
        <f>IF(C310=1,K!$D$1,IF(C310=2,K!$D$2,IF(C310=3,K!$D$3,IF(C310=4,K!$D$4,IF(C310=5,K!$D$5,IF(C310=6,K!$D$6))))))</f>
        <v>Maaparandus</v>
      </c>
      <c r="E310" s="11" t="s">
        <v>326</v>
      </c>
      <c r="F310" s="45" t="str">
        <f>LOOKUP(E310,K!$A$1:$B$19)</f>
        <v>Puhja vald</v>
      </c>
      <c r="G310">
        <v>174</v>
      </c>
      <c r="H310" s="1" t="s">
        <v>3933</v>
      </c>
      <c r="I310" t="s">
        <v>3934</v>
      </c>
      <c r="J310" s="30">
        <v>1969</v>
      </c>
      <c r="K310">
        <v>1</v>
      </c>
      <c r="L310" t="s">
        <v>3935</v>
      </c>
    </row>
    <row r="311" spans="1:12" ht="25.5" x14ac:dyDescent="0.2">
      <c r="A311" s="37" t="str">
        <f t="shared" si="4"/>
        <v>13-23</v>
      </c>
      <c r="B311" s="30">
        <v>23</v>
      </c>
      <c r="C311" s="30">
        <v>2</v>
      </c>
      <c r="D311" s="43" t="str">
        <f>IF(C311=1,K!$D$1,IF(C311=2,K!$D$2,IF(C311=3,K!$D$3,IF(C311=4,K!$D$4,IF(C311=5,K!$D$5,IF(C311=6,K!$D$6))))))</f>
        <v xml:space="preserve">Maaparanduse rek </v>
      </c>
      <c r="E311" s="11" t="s">
        <v>327</v>
      </c>
      <c r="F311" s="45" t="str">
        <f>LOOKUP(E311,K!$A$1:$B$19)</f>
        <v>Rannu vald</v>
      </c>
      <c r="G311">
        <v>31</v>
      </c>
      <c r="H311" s="1" t="s">
        <v>4212</v>
      </c>
      <c r="I311" t="s">
        <v>4213</v>
      </c>
      <c r="J311" s="30">
        <v>1988</v>
      </c>
      <c r="K311">
        <v>1</v>
      </c>
      <c r="L311" t="s">
        <v>4214</v>
      </c>
    </row>
    <row r="312" spans="1:12" ht="25.5" x14ac:dyDescent="0.2">
      <c r="A312" s="37" t="str">
        <f t="shared" si="4"/>
        <v>13-23</v>
      </c>
      <c r="B312" s="30">
        <v>23</v>
      </c>
      <c r="C312" s="30">
        <v>1</v>
      </c>
      <c r="D312" s="43" t="str">
        <f>IF(C312=1,K!$D$1,IF(C312=2,K!$D$2,IF(C312=3,K!$D$3,IF(C312=4,K!$D$4,IF(C312=5,K!$D$5,IF(C312=6,K!$D$6))))))</f>
        <v>Maaparandus</v>
      </c>
      <c r="E312" s="11" t="s">
        <v>327</v>
      </c>
      <c r="F312" s="45" t="str">
        <f>LOOKUP(E312,K!$A$1:$B$19)</f>
        <v>Rannu vald</v>
      </c>
      <c r="G312">
        <v>901</v>
      </c>
      <c r="H312" s="1" t="s">
        <v>4215</v>
      </c>
      <c r="I312" t="s">
        <v>4213</v>
      </c>
      <c r="J312" s="30">
        <v>1975</v>
      </c>
      <c r="K312">
        <v>9</v>
      </c>
      <c r="L312">
        <v>72015</v>
      </c>
    </row>
    <row r="313" spans="1:12" x14ac:dyDescent="0.2">
      <c r="A313" s="37" t="str">
        <f t="shared" si="4"/>
        <v>13-23</v>
      </c>
      <c r="B313" s="30">
        <v>23</v>
      </c>
      <c r="C313" s="30">
        <v>1</v>
      </c>
      <c r="D313" s="43" t="str">
        <f>IF(C313=1,K!$D$1,IF(C313=2,K!$D$2,IF(C313=3,K!$D$3,IF(C313=4,K!$D$4,IF(C313=5,K!$D$5,IF(C313=6,K!$D$6))))))</f>
        <v>Maaparandus</v>
      </c>
      <c r="E313" s="11" t="s">
        <v>327</v>
      </c>
      <c r="F313" s="45" t="str">
        <f>LOOKUP(E313,K!$A$1:$B$19)</f>
        <v>Rannu vald</v>
      </c>
      <c r="G313">
        <v>46</v>
      </c>
      <c r="H313" s="1" t="s">
        <v>4202</v>
      </c>
      <c r="I313" t="s">
        <v>4213</v>
      </c>
      <c r="J313" s="30">
        <v>1959</v>
      </c>
      <c r="K313">
        <v>1</v>
      </c>
    </row>
    <row r="314" spans="1:12" ht="25.5" x14ac:dyDescent="0.2">
      <c r="A314" s="37" t="str">
        <f t="shared" si="4"/>
        <v>13-23</v>
      </c>
      <c r="B314" s="30">
        <v>23</v>
      </c>
      <c r="C314" s="30">
        <v>1</v>
      </c>
      <c r="D314" s="43" t="str">
        <f>IF(C314=1,K!$D$1,IF(C314=2,K!$D$2,IF(C314=3,K!$D$3,IF(C314=4,K!$D$4,IF(C314=5,K!$D$5,IF(C314=6,K!$D$6))))))</f>
        <v>Maaparandus</v>
      </c>
      <c r="E314" s="11" t="s">
        <v>327</v>
      </c>
      <c r="F314" s="45" t="str">
        <f>LOOKUP(E314,K!$A$1:$B$19)</f>
        <v>Rannu vald</v>
      </c>
      <c r="G314">
        <v>900</v>
      </c>
      <c r="H314" s="1" t="s">
        <v>4220</v>
      </c>
      <c r="I314" t="s">
        <v>4213</v>
      </c>
      <c r="J314" s="30">
        <v>1975</v>
      </c>
      <c r="K314">
        <v>1</v>
      </c>
      <c r="L314">
        <v>72015</v>
      </c>
    </row>
    <row r="315" spans="1:12" x14ac:dyDescent="0.2">
      <c r="A315" s="37" t="str">
        <f t="shared" si="4"/>
        <v>13-23</v>
      </c>
      <c r="B315" s="30">
        <v>23</v>
      </c>
      <c r="D315" s="43" t="b">
        <f>IF(C315=1,K!$D$1,IF(C315=2,K!$D$2,IF(C315=3,K!$D$3,IF(C315=4,K!$D$4,IF(C315=5,K!$D$5,IF(C315=6,K!$D$6))))))</f>
        <v>0</v>
      </c>
      <c r="E315" s="11" t="s">
        <v>327</v>
      </c>
      <c r="F315" s="45" t="str">
        <f>LOOKUP(E315,K!$A$1:$B$19)</f>
        <v>Rannu vald</v>
      </c>
      <c r="G315">
        <v>24</v>
      </c>
      <c r="H315" s="1" t="s">
        <v>4221</v>
      </c>
      <c r="I315" t="s">
        <v>4213</v>
      </c>
      <c r="J315" s="30">
        <v>1958</v>
      </c>
      <c r="K315">
        <v>0</v>
      </c>
    </row>
    <row r="316" spans="1:12" ht="25.5" x14ac:dyDescent="0.2">
      <c r="A316" s="37" t="str">
        <f t="shared" si="4"/>
        <v>13-23</v>
      </c>
      <c r="B316" s="30">
        <v>23</v>
      </c>
      <c r="C316" s="30">
        <v>1</v>
      </c>
      <c r="D316" s="43" t="str">
        <f>IF(C316=1,K!$D$1,IF(C316=2,K!$D$2,IF(C316=3,K!$D$3,IF(C316=4,K!$D$4,IF(C316=5,K!$D$5,IF(C316=6,K!$D$6))))))</f>
        <v>Maaparandus</v>
      </c>
      <c r="E316" s="11" t="s">
        <v>327</v>
      </c>
      <c r="F316" s="45" t="str">
        <f>LOOKUP(E316,K!$A$1:$B$19)</f>
        <v>Rannu vald</v>
      </c>
      <c r="G316">
        <v>47</v>
      </c>
      <c r="H316" s="1" t="s">
        <v>4222</v>
      </c>
      <c r="I316" t="s">
        <v>4213</v>
      </c>
      <c r="J316" s="30">
        <v>1959</v>
      </c>
      <c r="K316">
        <v>3</v>
      </c>
    </row>
    <row r="317" spans="1:12" ht="25.5" x14ac:dyDescent="0.2">
      <c r="A317" s="37" t="str">
        <f t="shared" si="4"/>
        <v>13-23</v>
      </c>
      <c r="B317" s="30">
        <v>23</v>
      </c>
      <c r="C317" s="30">
        <v>1</v>
      </c>
      <c r="D317" s="43" t="str">
        <f>IF(C317=1,K!$D$1,IF(C317=2,K!$D$2,IF(C317=3,K!$D$3,IF(C317=4,K!$D$4,IF(C317=5,K!$D$5,IF(C317=6,K!$D$6))))))</f>
        <v>Maaparandus</v>
      </c>
      <c r="E317" s="11" t="s">
        <v>327</v>
      </c>
      <c r="F317" s="45" t="str">
        <f>LOOKUP(E317,K!$A$1:$B$19)</f>
        <v>Rannu vald</v>
      </c>
      <c r="G317">
        <v>41</v>
      </c>
      <c r="H317" s="1" t="s">
        <v>4223</v>
      </c>
      <c r="I317" t="s">
        <v>4213</v>
      </c>
      <c r="J317" s="30">
        <v>1959</v>
      </c>
      <c r="K317">
        <v>1</v>
      </c>
      <c r="L317">
        <v>7311</v>
      </c>
    </row>
    <row r="318" spans="1:12" ht="25.5" x14ac:dyDescent="0.2">
      <c r="A318" s="37" t="str">
        <f t="shared" si="4"/>
        <v>13-23</v>
      </c>
      <c r="B318" s="30">
        <v>23</v>
      </c>
      <c r="C318" s="30">
        <v>5</v>
      </c>
      <c r="D318" s="43" t="str">
        <f>IF(C318=1,K!$D$1,IF(C318=2,K!$D$2,IF(C318=3,K!$D$3,IF(C318=4,K!$D$4,IF(C318=5,K!$D$5,IF(C318=6,K!$D$6))))))</f>
        <v>Muud maap.ehit.projektid</v>
      </c>
      <c r="E318" s="11" t="s">
        <v>327</v>
      </c>
      <c r="F318" s="45" t="str">
        <f>LOOKUP(E318,K!$A$1:$B$19)</f>
        <v>Rannu vald</v>
      </c>
      <c r="G318">
        <v>1277</v>
      </c>
      <c r="H318" s="1" t="s">
        <v>4224</v>
      </c>
      <c r="I318" t="s">
        <v>4213</v>
      </c>
      <c r="J318" s="30">
        <v>1977</v>
      </c>
      <c r="K318">
        <v>2</v>
      </c>
      <c r="L318">
        <v>72015</v>
      </c>
    </row>
    <row r="319" spans="1:12" ht="25.5" x14ac:dyDescent="0.2">
      <c r="A319" s="37" t="str">
        <f t="shared" si="4"/>
        <v>13-23</v>
      </c>
      <c r="B319" s="30">
        <v>23</v>
      </c>
      <c r="C319" s="30">
        <v>1</v>
      </c>
      <c r="D319" s="43" t="str">
        <f>IF(C319=1,K!$D$1,IF(C319=2,K!$D$2,IF(C319=3,K!$D$3,IF(C319=4,K!$D$4,IF(C319=5,K!$D$5,IF(C319=6,K!$D$6))))))</f>
        <v>Maaparandus</v>
      </c>
      <c r="E319" s="11" t="s">
        <v>327</v>
      </c>
      <c r="F319" s="45" t="str">
        <f>LOOKUP(E319,K!$A$1:$B$19)</f>
        <v>Rannu vald</v>
      </c>
      <c r="G319">
        <v>54</v>
      </c>
      <c r="H319" s="1" t="s">
        <v>4225</v>
      </c>
      <c r="I319" t="s">
        <v>4213</v>
      </c>
      <c r="J319" s="30">
        <v>1960</v>
      </c>
      <c r="K319">
        <v>1</v>
      </c>
      <c r="L319">
        <v>7311</v>
      </c>
    </row>
    <row r="320" spans="1:12" ht="25.5" x14ac:dyDescent="0.2">
      <c r="A320" s="37" t="str">
        <f t="shared" si="4"/>
        <v>09-23</v>
      </c>
      <c r="B320" s="30">
        <v>23</v>
      </c>
      <c r="C320" s="30">
        <v>6</v>
      </c>
      <c r="D320" s="43" t="str">
        <f>IF(C320=1,K!$D$1,IF(C320=2,K!$D$2,IF(C320=3,K!$D$3,IF(C320=4,K!$D$4,IF(C320=5,K!$D$5,IF(C320=6,K!$D$6))))))</f>
        <v>Kultuurtehnikaprojektid</v>
      </c>
      <c r="E320" s="11" t="s">
        <v>323</v>
      </c>
      <c r="F320" s="45" t="str">
        <f>LOOKUP(E320,K!$A$1:$B$19)</f>
        <v>Nõo vald</v>
      </c>
      <c r="G320">
        <v>16</v>
      </c>
      <c r="H320" s="1" t="s">
        <v>4356</v>
      </c>
      <c r="I320" t="s">
        <v>4357</v>
      </c>
      <c r="J320" s="30">
        <v>1980</v>
      </c>
      <c r="K320">
        <v>0</v>
      </c>
      <c r="L320" t="s">
        <v>4358</v>
      </c>
    </row>
    <row r="321" spans="1:13" ht="25.5" x14ac:dyDescent="0.2">
      <c r="A321" s="37" t="str">
        <f t="shared" si="4"/>
        <v>09-23</v>
      </c>
      <c r="B321" s="30">
        <v>23</v>
      </c>
      <c r="C321" s="30">
        <v>1</v>
      </c>
      <c r="D321" s="43" t="str">
        <f>IF(C321=1,K!$D$1,IF(C321=2,K!$D$2,IF(C321=3,K!$D$3,IF(C321=4,K!$D$4,IF(C321=5,K!$D$5,IF(C321=6,K!$D$6))))))</f>
        <v>Maaparandus</v>
      </c>
      <c r="E321" s="11" t="s">
        <v>323</v>
      </c>
      <c r="F321" s="45" t="str">
        <f>LOOKUP(E321,K!$A$1:$B$19)</f>
        <v>Nõo vald</v>
      </c>
      <c r="G321">
        <v>21</v>
      </c>
      <c r="H321" s="1" t="s">
        <v>4359</v>
      </c>
      <c r="I321" t="s">
        <v>4357</v>
      </c>
      <c r="J321" s="30">
        <v>1962</v>
      </c>
      <c r="K321">
        <v>1</v>
      </c>
      <c r="L321" t="s">
        <v>4360</v>
      </c>
    </row>
    <row r="322" spans="1:13" x14ac:dyDescent="0.2">
      <c r="A322" s="37" t="str">
        <f t="shared" ref="A322:A385" si="5">CONCATENATE(E322,"-",B322)</f>
        <v>17-23</v>
      </c>
      <c r="B322" s="30">
        <v>23</v>
      </c>
      <c r="C322" s="30">
        <v>1</v>
      </c>
      <c r="D322" s="43" t="str">
        <f>IF(C322=1,K!$D$1,IF(C322=2,K!$D$2,IF(C322=3,K!$D$3,IF(C322=4,K!$D$4,IF(C322=5,K!$D$5,IF(C322=6,K!$D$6,IF(C322=7,K!$D$7)))))))</f>
        <v>Maaparandus</v>
      </c>
      <c r="E322" s="11" t="s">
        <v>331</v>
      </c>
      <c r="F322" s="45" t="str">
        <f>LOOKUP(E322,K!$A$1:$B$19)</f>
        <v xml:space="preserve">Vara vald </v>
      </c>
      <c r="G322">
        <v>43</v>
      </c>
      <c r="H322" s="28" t="s">
        <v>4975</v>
      </c>
      <c r="I322" t="s">
        <v>4966</v>
      </c>
      <c r="J322" s="30">
        <v>1964</v>
      </c>
      <c r="K322">
        <v>1</v>
      </c>
      <c r="L322">
        <v>8512</v>
      </c>
    </row>
    <row r="323" spans="1:13" x14ac:dyDescent="0.2">
      <c r="A323" s="37" t="str">
        <f t="shared" si="5"/>
        <v>17-23</v>
      </c>
      <c r="B323" s="30">
        <v>23</v>
      </c>
      <c r="C323" s="30">
        <v>1</v>
      </c>
      <c r="D323" s="43" t="str">
        <f>IF(C323=1,K!$D$1,IF(C323=2,K!$D$2,IF(C323=3,K!$D$3,IF(C323=4,K!$D$4,IF(C323=5,K!$D$5,IF(C323=6,K!$D$6,IF(C323=7,K!$D$7)))))))</f>
        <v>Maaparandus</v>
      </c>
      <c r="E323" s="11" t="s">
        <v>331</v>
      </c>
      <c r="F323" s="45" t="str">
        <f>LOOKUP(E323,K!$A$1:$B$19)</f>
        <v xml:space="preserve">Vara vald </v>
      </c>
      <c r="G323">
        <v>41</v>
      </c>
      <c r="H323" s="28" t="s">
        <v>4976</v>
      </c>
      <c r="I323" t="s">
        <v>4966</v>
      </c>
      <c r="J323" s="30">
        <v>1964</v>
      </c>
      <c r="K323">
        <v>1</v>
      </c>
      <c r="L323">
        <v>8512</v>
      </c>
    </row>
    <row r="324" spans="1:13" x14ac:dyDescent="0.2">
      <c r="A324" s="37" t="str">
        <f t="shared" si="5"/>
        <v>17-23</v>
      </c>
      <c r="B324" s="30">
        <v>23</v>
      </c>
      <c r="C324" s="30">
        <v>1</v>
      </c>
      <c r="D324" s="43" t="str">
        <f>IF(C324=1,K!$D$1,IF(C324=2,K!$D$2,IF(C324=3,K!$D$3,IF(C324=4,K!$D$4,IF(C324=5,K!$D$5,IF(C324=6,K!$D$6,IF(C324=7,K!$D$7)))))))</f>
        <v>Maaparandus</v>
      </c>
      <c r="E324" s="11" t="s">
        <v>331</v>
      </c>
      <c r="F324" s="45" t="str">
        <f>LOOKUP(E324,K!$A$1:$B$19)</f>
        <v xml:space="preserve">Vara vald </v>
      </c>
      <c r="G324">
        <v>42</v>
      </c>
      <c r="H324" s="28" t="s">
        <v>4977</v>
      </c>
      <c r="I324" t="s">
        <v>4966</v>
      </c>
      <c r="J324" s="30">
        <v>1964</v>
      </c>
      <c r="K324">
        <v>1</v>
      </c>
      <c r="L324">
        <v>8512</v>
      </c>
    </row>
    <row r="325" spans="1:13" x14ac:dyDescent="0.2">
      <c r="A325" s="37" t="str">
        <f t="shared" si="5"/>
        <v>17-23</v>
      </c>
      <c r="B325" s="30">
        <v>23</v>
      </c>
      <c r="C325" s="30">
        <v>1</v>
      </c>
      <c r="D325" s="43" t="str">
        <f>IF(C325=1,K!$D$1,IF(C325=2,K!$D$2,IF(C325=3,K!$D$3,IF(C325=4,K!$D$4,IF(C325=5,K!$D$5,IF(C325=6,K!$D$6,IF(C325=7,K!$D$7)))))))</f>
        <v>Maaparandus</v>
      </c>
      <c r="E325" s="11" t="s">
        <v>331</v>
      </c>
      <c r="F325" s="45" t="str">
        <f>LOOKUP(E325,K!$A$1:$B$19)</f>
        <v xml:space="preserve">Vara vald </v>
      </c>
      <c r="G325">
        <v>1</v>
      </c>
      <c r="H325" s="28" t="s">
        <v>4978</v>
      </c>
      <c r="I325" t="s">
        <v>4966</v>
      </c>
      <c r="J325" s="30">
        <v>1962</v>
      </c>
      <c r="K325">
        <v>1</v>
      </c>
      <c r="L325">
        <v>8512</v>
      </c>
    </row>
    <row r="326" spans="1:13" x14ac:dyDescent="0.2">
      <c r="A326" s="37" t="str">
        <f t="shared" si="5"/>
        <v>17-23</v>
      </c>
      <c r="B326" s="30">
        <v>23</v>
      </c>
      <c r="C326" s="30">
        <v>1</v>
      </c>
      <c r="D326" s="43" t="str">
        <f>IF(C326=1,K!$D$1,IF(C326=2,K!$D$2,IF(C326=3,K!$D$3,IF(C326=4,K!$D$4,IF(C326=5,K!$D$5,IF(C326=6,K!$D$6,IF(C326=7,K!$D$7)))))))</f>
        <v>Maaparandus</v>
      </c>
      <c r="E326" s="11" t="s">
        <v>331</v>
      </c>
      <c r="F326" s="45" t="str">
        <f>LOOKUP(E326,K!$A$1:$B$19)</f>
        <v xml:space="preserve">Vara vald </v>
      </c>
      <c r="G326">
        <v>69</v>
      </c>
      <c r="H326" s="28" t="s">
        <v>4979</v>
      </c>
      <c r="I326" t="s">
        <v>4966</v>
      </c>
      <c r="J326" s="30">
        <v>1963</v>
      </c>
      <c r="K326">
        <v>3</v>
      </c>
      <c r="L326">
        <v>8512</v>
      </c>
    </row>
    <row r="327" spans="1:13" x14ac:dyDescent="0.2">
      <c r="A327" s="37" t="str">
        <f t="shared" si="5"/>
        <v>17-23</v>
      </c>
      <c r="B327" s="30">
        <v>23</v>
      </c>
      <c r="C327" s="30">
        <v>2</v>
      </c>
      <c r="D327" s="43" t="str">
        <f>IF(C327=1,K!$D$1,IF(C327=2,K!$D$2,IF(C327=3,K!$D$3,IF(C327=4,K!$D$4,IF(C327=5,K!$D$5,IF(C327=6,K!$D$6,IF(C327=7,K!$D$7)))))))</f>
        <v xml:space="preserve">Maaparanduse rek </v>
      </c>
      <c r="E327" s="11" t="s">
        <v>331</v>
      </c>
      <c r="F327" s="45" t="str">
        <f>LOOKUP(E327,K!$A$1:$B$19)</f>
        <v xml:space="preserve">Vara vald </v>
      </c>
      <c r="G327">
        <v>86</v>
      </c>
      <c r="H327" s="28" t="s">
        <v>4980</v>
      </c>
      <c r="I327" t="s">
        <v>4966</v>
      </c>
      <c r="J327" s="30">
        <v>1988</v>
      </c>
      <c r="K327">
        <v>2</v>
      </c>
      <c r="L327" t="s">
        <v>4981</v>
      </c>
    </row>
    <row r="328" spans="1:13" x14ac:dyDescent="0.2">
      <c r="A328" s="37" t="str">
        <f t="shared" si="5"/>
        <v>17-23</v>
      </c>
      <c r="B328" s="30">
        <v>23</v>
      </c>
      <c r="C328" s="30">
        <v>2</v>
      </c>
      <c r="D328" s="43" t="str">
        <f>IF(C328=1,K!$D$1,IF(C328=2,K!$D$2,IF(C328=3,K!$D$3,IF(C328=4,K!$D$4,IF(C328=5,K!$D$5,IF(C328=6,K!$D$6,IF(C328=7,K!$D$7)))))))</f>
        <v xml:space="preserve">Maaparanduse rek </v>
      </c>
      <c r="E328" s="11" t="s">
        <v>331</v>
      </c>
      <c r="F328" s="45" t="str">
        <f>LOOKUP(E328,K!$A$1:$B$19)</f>
        <v xml:space="preserve">Vara vald </v>
      </c>
      <c r="G328">
        <v>203</v>
      </c>
      <c r="H328" s="28" t="s">
        <v>4982</v>
      </c>
      <c r="I328" t="s">
        <v>4966</v>
      </c>
      <c r="J328" s="30">
        <v>1987</v>
      </c>
      <c r="K328">
        <v>1</v>
      </c>
      <c r="L328">
        <v>1232831</v>
      </c>
    </row>
    <row r="329" spans="1:13" ht="25.5" x14ac:dyDescent="0.2">
      <c r="A329" s="37" t="str">
        <f t="shared" si="5"/>
        <v>19-23</v>
      </c>
      <c r="B329" s="30">
        <v>23</v>
      </c>
      <c r="C329" s="30">
        <v>1</v>
      </c>
      <c r="D329" s="50" t="str">
        <f>IF(C329=1,K!$D$1,IF(C329=2,K!$D$2,IF(C329=3,K!$D$3,IF(C329=4,K!$D$4,IF(C329=5,K!$D$5,IF(C329=6,K!$D$6,IF(C329=7,K!$D$7)))))))</f>
        <v>Maaparandus</v>
      </c>
      <c r="E329" s="11" t="s">
        <v>333</v>
      </c>
      <c r="F329" s="51" t="str">
        <f>LOOKUP(E329,K!$A$1:$B$19)</f>
        <v>Ülenurme vald</v>
      </c>
      <c r="G329">
        <v>5</v>
      </c>
      <c r="H329" s="34" t="s">
        <v>5250</v>
      </c>
      <c r="I329" s="28" t="s">
        <v>5248</v>
      </c>
      <c r="J329" s="30">
        <v>1970</v>
      </c>
      <c r="K329">
        <v>3</v>
      </c>
      <c r="L329">
        <v>68288</v>
      </c>
    </row>
    <row r="330" spans="1:13" ht="25.5" x14ac:dyDescent="0.2">
      <c r="A330" s="38" t="str">
        <f t="shared" si="5"/>
        <v>01-22</v>
      </c>
      <c r="B330" s="30">
        <v>22</v>
      </c>
      <c r="C330" s="30">
        <v>1</v>
      </c>
      <c r="D330" s="17" t="str">
        <f>IF(C330=1,K!$D$1,IF(C330=2,K!$D$2,IF(C330=3,K!$D$3,IF(C330=4,K!$D$4,IF(C330=5,K!$D$5,IF(C330=6,K!$D$6))))))</f>
        <v>Maaparandus</v>
      </c>
      <c r="E330" s="11" t="s">
        <v>291</v>
      </c>
      <c r="F330" s="18" t="str">
        <f>LOOKUP(E330,K!$A$1:$B$19)</f>
        <v>Alatskivi vald</v>
      </c>
      <c r="G330" s="30">
        <v>34</v>
      </c>
      <c r="H330" s="30" t="s">
        <v>1786</v>
      </c>
      <c r="I330" s="30" t="s">
        <v>1779</v>
      </c>
      <c r="J330" s="30">
        <v>1968</v>
      </c>
      <c r="K330" s="30">
        <v>1</v>
      </c>
      <c r="L330" s="30" t="s">
        <v>1787</v>
      </c>
    </row>
    <row r="331" spans="1:13" x14ac:dyDescent="0.2">
      <c r="A331" s="38" t="str">
        <f t="shared" si="5"/>
        <v>03-22</v>
      </c>
      <c r="B331" s="30">
        <v>22</v>
      </c>
      <c r="C331" s="30">
        <v>1</v>
      </c>
      <c r="D331" s="17" t="str">
        <f>IF(C331=1,K!$D$1,IF(C331=2,K!$D$2,IF(C331=3,K!$D$3,IF(C331=4,K!$D$4,IF(C331=5,K!$D$5,IF(C331=6,K!$D$6))))))</f>
        <v>Maaparandus</v>
      </c>
      <c r="E331" s="11" t="s">
        <v>317</v>
      </c>
      <c r="F331" s="18" t="str">
        <f>LOOKUP(E331,K!$A$1:$B$19)</f>
        <v>Kambja vald</v>
      </c>
      <c r="G331" s="30">
        <v>112</v>
      </c>
      <c r="H331" s="1" t="s">
        <v>2227</v>
      </c>
      <c r="I331" s="39" t="s">
        <v>2215</v>
      </c>
      <c r="J331" s="30">
        <v>1963</v>
      </c>
      <c r="K331" s="30">
        <v>1</v>
      </c>
      <c r="L331" t="s">
        <v>2217</v>
      </c>
      <c r="M331" t="s">
        <v>2692</v>
      </c>
    </row>
    <row r="332" spans="1:13" ht="25.5" x14ac:dyDescent="0.2">
      <c r="A332" s="37" t="str">
        <f t="shared" si="5"/>
        <v>02-22</v>
      </c>
      <c r="B332" s="30">
        <v>22</v>
      </c>
      <c r="C332" s="30">
        <v>1</v>
      </c>
      <c r="D332" s="17" t="str">
        <f>IF(C332=1,K!$D$1,IF(C332=2,K!$D$2,IF(C332=3,K!$D$3,IF(C332=4,K!$D$4,IF(C332=5,K!$D$5,IF(C332=6,K!$D$6))))))</f>
        <v>Maaparandus</v>
      </c>
      <c r="E332" s="11" t="s">
        <v>294</v>
      </c>
      <c r="F332" s="18" t="str">
        <f>LOOKUP(E332,K!$A$1:$B$19)</f>
        <v>Haaslava vald</v>
      </c>
      <c r="G332" s="30">
        <v>132</v>
      </c>
      <c r="H332" s="30" t="s">
        <v>2391</v>
      </c>
      <c r="I332" s="39" t="s">
        <v>2386</v>
      </c>
      <c r="J332" s="30">
        <v>1964</v>
      </c>
      <c r="K332" s="30">
        <v>1</v>
      </c>
      <c r="L332" t="s">
        <v>2387</v>
      </c>
    </row>
    <row r="333" spans="1:13" ht="25.5" x14ac:dyDescent="0.2">
      <c r="A333" s="37" t="str">
        <f t="shared" si="5"/>
        <v>02-22</v>
      </c>
      <c r="B333" s="30">
        <v>22</v>
      </c>
      <c r="C333" s="30">
        <v>1</v>
      </c>
      <c r="D333" s="17" t="str">
        <f>IF(C333=1,K!$D$1,IF(C333=2,K!$D$2,IF(C333=3,K!$D$3,IF(C333=4,K!$D$4,IF(C333=5,K!$D$5,IF(C333=6,K!$D$6))))))</f>
        <v>Maaparandus</v>
      </c>
      <c r="E333" s="11" t="s">
        <v>294</v>
      </c>
      <c r="F333" s="18" t="str">
        <f>LOOKUP(E333,K!$A$1:$B$19)</f>
        <v>Haaslava vald</v>
      </c>
      <c r="G333" s="30">
        <v>78</v>
      </c>
      <c r="H333" s="30" t="s">
        <v>2392</v>
      </c>
      <c r="I333" s="39" t="s">
        <v>2386</v>
      </c>
      <c r="J333" s="30">
        <v>1965</v>
      </c>
      <c r="K333">
        <v>1</v>
      </c>
    </row>
    <row r="334" spans="1:13" ht="25.5" x14ac:dyDescent="0.2">
      <c r="A334" s="37" t="str">
        <f t="shared" si="5"/>
        <v>02-22</v>
      </c>
      <c r="B334" s="30">
        <v>22</v>
      </c>
      <c r="C334" s="30">
        <v>5</v>
      </c>
      <c r="D334" s="17" t="str">
        <f>IF(C334=1,K!$D$1,IF(C334=2,K!$D$2,IF(C334=3,K!$D$3,IF(C334=4,K!$D$4,IF(C334=5,K!$D$5,IF(C334=6,K!$D$6))))))</f>
        <v>Muud maap.ehit.projektid</v>
      </c>
      <c r="E334" s="11" t="s">
        <v>294</v>
      </c>
      <c r="F334" s="18" t="str">
        <f>LOOKUP(E334,K!$A$1:$B$19)</f>
        <v>Haaslava vald</v>
      </c>
      <c r="G334" s="30">
        <v>79</v>
      </c>
      <c r="H334" s="30" t="s">
        <v>2393</v>
      </c>
      <c r="I334" s="39" t="s">
        <v>2386</v>
      </c>
      <c r="J334" s="30">
        <v>1965</v>
      </c>
      <c r="K334" s="30">
        <v>1</v>
      </c>
      <c r="L334" t="s">
        <v>2394</v>
      </c>
    </row>
    <row r="335" spans="1:13" ht="25.5" x14ac:dyDescent="0.2">
      <c r="A335" s="37" t="str">
        <f t="shared" si="5"/>
        <v>02-22</v>
      </c>
      <c r="B335" s="30">
        <v>22</v>
      </c>
      <c r="C335" s="30">
        <v>6</v>
      </c>
      <c r="D335" s="17" t="str">
        <f>IF(C335=1,K!$D$1,IF(C335=2,K!$D$2,IF(C335=3,K!$D$3,IF(C335=4,K!$D$4,IF(C335=5,K!$D$5,IF(C335=6,K!$D$6))))))</f>
        <v>Kultuurtehnikaprojektid</v>
      </c>
      <c r="E335" s="11" t="s">
        <v>294</v>
      </c>
      <c r="F335" s="18" t="str">
        <f>LOOKUP(E335,K!$A$1:$B$19)</f>
        <v>Haaslava vald</v>
      </c>
      <c r="G335" s="30">
        <v>37</v>
      </c>
      <c r="H335" s="30" t="s">
        <v>2395</v>
      </c>
      <c r="I335" s="39" t="s">
        <v>2386</v>
      </c>
      <c r="J335" s="30">
        <v>1986</v>
      </c>
      <c r="K335">
        <v>1</v>
      </c>
      <c r="L335" s="30" t="s">
        <v>2396</v>
      </c>
    </row>
    <row r="336" spans="1:13" ht="25.5" x14ac:dyDescent="0.2">
      <c r="A336" s="37" t="str">
        <f t="shared" si="5"/>
        <v>08-22</v>
      </c>
      <c r="B336" s="30">
        <v>22</v>
      </c>
      <c r="C336" s="30">
        <v>1</v>
      </c>
      <c r="D336" s="17" t="str">
        <f>IF(C336=1,K!$D$1,IF(C336=2,K!$D$2,IF(C336=3,K!$D$3,IF(C336=4,K!$D$4,IF(C336=5,K!$D$5,IF(C336=6,K!$D$6))))))</f>
        <v>Maaparandus</v>
      </c>
      <c r="E336" s="11" t="s">
        <v>322</v>
      </c>
      <c r="F336" s="18" t="str">
        <f>LOOKUP(E336,K!$A$1:$B$19)</f>
        <v>Mäksa vald</v>
      </c>
      <c r="G336" s="30">
        <v>94</v>
      </c>
      <c r="H336" s="30" t="s">
        <v>2501</v>
      </c>
      <c r="I336" s="39" t="s">
        <v>2502</v>
      </c>
      <c r="J336" s="30">
        <v>1967</v>
      </c>
      <c r="K336" s="30">
        <v>2</v>
      </c>
      <c r="L336" t="s">
        <v>2503</v>
      </c>
    </row>
    <row r="337" spans="1:12" ht="25.5" x14ac:dyDescent="0.2">
      <c r="A337" s="37" t="str">
        <f t="shared" si="5"/>
        <v>08-22</v>
      </c>
      <c r="B337" s="30">
        <v>22</v>
      </c>
      <c r="C337" s="30">
        <v>1</v>
      </c>
      <c r="D337" s="17" t="str">
        <f>IF(C337=1,K!$D$1,IF(C337=2,K!$D$2,IF(C337=3,K!$D$3,IF(C337=4,K!$D$4,IF(C337=5,K!$D$5,IF(C337=6,K!$D$6))))))</f>
        <v>Maaparandus</v>
      </c>
      <c r="E337" s="11" t="s">
        <v>322</v>
      </c>
      <c r="F337" s="18" t="str">
        <f>LOOKUP(E337,K!$A$1:$B$19)</f>
        <v>Mäksa vald</v>
      </c>
      <c r="G337" s="30">
        <v>49</v>
      </c>
      <c r="H337" s="30" t="s">
        <v>2504</v>
      </c>
      <c r="I337" s="39" t="s">
        <v>2502</v>
      </c>
      <c r="J337" s="30">
        <v>1962</v>
      </c>
      <c r="K337">
        <v>1</v>
      </c>
      <c r="L337" t="s">
        <v>2505</v>
      </c>
    </row>
    <row r="338" spans="1:12" ht="25.5" x14ac:dyDescent="0.2">
      <c r="A338" s="37" t="str">
        <f t="shared" si="5"/>
        <v>18-22</v>
      </c>
      <c r="B338" s="30">
        <v>22</v>
      </c>
      <c r="C338" s="30">
        <v>1</v>
      </c>
      <c r="D338" s="17" t="str">
        <f>IF(C338=1,K!$D$1,IF(C338=2,K!$D$2,IF(C338=3,K!$D$3,IF(C338=4,K!$D$4,IF(C338=5,K!$D$5,IF(C338=6,K!$D$6))))))</f>
        <v>Maaparandus</v>
      </c>
      <c r="E338" s="11" t="s">
        <v>332</v>
      </c>
      <c r="F338" s="18" t="str">
        <f>LOOKUP(E338,K!$A$1:$B$19)</f>
        <v>Võnnu vald</v>
      </c>
      <c r="G338" s="30">
        <v>139</v>
      </c>
      <c r="H338" s="30" t="s">
        <v>2712</v>
      </c>
      <c r="I338" s="39" t="s">
        <v>2713</v>
      </c>
      <c r="J338" s="30">
        <v>1963</v>
      </c>
      <c r="K338">
        <v>1</v>
      </c>
      <c r="L338" t="s">
        <v>2714</v>
      </c>
    </row>
    <row r="339" spans="1:12" ht="25.5" x14ac:dyDescent="0.2">
      <c r="A339" s="37" t="str">
        <f t="shared" si="5"/>
        <v>18-22</v>
      </c>
      <c r="B339" s="30">
        <v>22</v>
      </c>
      <c r="C339" s="30">
        <v>1</v>
      </c>
      <c r="D339" s="17" t="str">
        <f>IF(C339=1,K!$D$1,IF(C339=2,K!$D$2,IF(C339=3,K!$D$3,IF(C339=4,K!$D$4,IF(C339=5,K!$D$5,IF(C339=6,K!$D$6))))))</f>
        <v>Maaparandus</v>
      </c>
      <c r="E339" s="11" t="s">
        <v>332</v>
      </c>
      <c r="F339" s="18" t="str">
        <f>LOOKUP(E339,K!$A$1:$B$19)</f>
        <v>Võnnu vald</v>
      </c>
      <c r="G339" s="30">
        <v>138</v>
      </c>
      <c r="H339" s="30" t="s">
        <v>2712</v>
      </c>
      <c r="I339" s="39" t="s">
        <v>2713</v>
      </c>
      <c r="J339" s="30">
        <v>1963</v>
      </c>
      <c r="K339" s="30">
        <v>1</v>
      </c>
      <c r="L339" t="s">
        <v>2714</v>
      </c>
    </row>
    <row r="340" spans="1:12" ht="25.5" x14ac:dyDescent="0.2">
      <c r="A340" s="37" t="str">
        <f t="shared" si="5"/>
        <v>18-22</v>
      </c>
      <c r="B340" s="30">
        <v>22</v>
      </c>
      <c r="C340" s="30">
        <v>6</v>
      </c>
      <c r="D340" s="17" t="str">
        <f>IF(C340=1,K!$D$1,IF(C340=2,K!$D$2,IF(C340=3,K!$D$3,IF(C340=4,K!$D$4,IF(C340=5,K!$D$5,IF(C340=6,K!$D$6))))))</f>
        <v>Kultuurtehnikaprojektid</v>
      </c>
      <c r="E340" s="11" t="s">
        <v>332</v>
      </c>
      <c r="F340" s="18" t="str">
        <f>LOOKUP(E340,K!$A$1:$B$19)</f>
        <v>Võnnu vald</v>
      </c>
      <c r="G340" s="30">
        <v>77</v>
      </c>
      <c r="H340" s="30" t="s">
        <v>2720</v>
      </c>
      <c r="I340" s="39" t="s">
        <v>2721</v>
      </c>
      <c r="J340" s="30">
        <v>1988</v>
      </c>
      <c r="K340">
        <v>1</v>
      </c>
      <c r="L340" t="s">
        <v>2719</v>
      </c>
    </row>
    <row r="341" spans="1:12" ht="25.5" x14ac:dyDescent="0.2">
      <c r="A341" s="37" t="str">
        <f t="shared" si="5"/>
        <v>06-22</v>
      </c>
      <c r="B341" s="30">
        <v>22</v>
      </c>
      <c r="C341" s="30">
        <v>6</v>
      </c>
      <c r="D341" s="43" t="str">
        <f>IF(C341=1,K!$D$1,IF(C341=2,K!$D$2,IF(C341=3,K!$D$3,IF(C341=4,K!$D$4,IF(C341=5,K!$D$5,IF(C341=6,K!$D$6))))))</f>
        <v>Kultuurtehnikaprojektid</v>
      </c>
      <c r="E341" s="11" t="s">
        <v>320</v>
      </c>
      <c r="F341" s="18" t="str">
        <f>LOOKUP(E341,K!$A$1:$B$19)</f>
        <v>Luunja vald</v>
      </c>
      <c r="G341">
        <v>856</v>
      </c>
      <c r="H341" s="34" t="s">
        <v>3069</v>
      </c>
      <c r="I341" t="s">
        <v>3067</v>
      </c>
      <c r="J341" s="30">
        <v>1975</v>
      </c>
      <c r="K341">
        <v>1</v>
      </c>
      <c r="L341" t="s">
        <v>3070</v>
      </c>
    </row>
    <row r="342" spans="1:12" ht="25.5" x14ac:dyDescent="0.2">
      <c r="A342" s="37" t="str">
        <f t="shared" si="5"/>
        <v>06-22</v>
      </c>
      <c r="B342" s="30">
        <v>22</v>
      </c>
      <c r="C342" s="30">
        <v>1</v>
      </c>
      <c r="D342" s="43" t="str">
        <f>IF(C342=1,K!$D$1,IF(C342=2,K!$D$2,IF(C342=3,K!$D$3,IF(C342=4,K!$D$4,IF(C342=5,K!$D$5,IF(C342=6,K!$D$6))))))</f>
        <v>Maaparandus</v>
      </c>
      <c r="E342" s="11" t="s">
        <v>320</v>
      </c>
      <c r="F342" s="18" t="str">
        <f>LOOKUP(E342,K!$A$1:$B$19)</f>
        <v>Luunja vald</v>
      </c>
      <c r="G342">
        <v>20</v>
      </c>
      <c r="H342" s="34" t="s">
        <v>3071</v>
      </c>
      <c r="I342" t="s">
        <v>3067</v>
      </c>
      <c r="J342" s="30">
        <v>1969</v>
      </c>
      <c r="K342" s="30">
        <v>2</v>
      </c>
      <c r="L342" t="s">
        <v>3068</v>
      </c>
    </row>
    <row r="343" spans="1:12" ht="25.5" x14ac:dyDescent="0.2">
      <c r="A343" s="37" t="str">
        <f t="shared" si="5"/>
        <v>06-22</v>
      </c>
      <c r="B343" s="30">
        <v>22</v>
      </c>
      <c r="C343" s="30">
        <v>1</v>
      </c>
      <c r="D343" s="43" t="str">
        <f>IF(C343=1,K!$D$1,IF(C343=2,K!$D$2,IF(C343=3,K!$D$3,IF(C343=4,K!$D$4,IF(C343=5,K!$D$5,IF(C343=6,K!$D$6))))))</f>
        <v>Maaparandus</v>
      </c>
      <c r="E343" s="11" t="s">
        <v>320</v>
      </c>
      <c r="F343" s="18" t="str">
        <f>LOOKUP(E343,K!$A$1:$B$19)</f>
        <v>Luunja vald</v>
      </c>
      <c r="G343">
        <v>24</v>
      </c>
      <c r="H343" s="34" t="s">
        <v>3072</v>
      </c>
      <c r="I343" t="s">
        <v>3067</v>
      </c>
      <c r="J343" s="30">
        <v>1969</v>
      </c>
      <c r="K343">
        <v>2</v>
      </c>
      <c r="L343" t="s">
        <v>3068</v>
      </c>
    </row>
    <row r="344" spans="1:12" ht="25.5" x14ac:dyDescent="0.2">
      <c r="A344" s="37" t="str">
        <f t="shared" si="5"/>
        <v>06-22</v>
      </c>
      <c r="B344" s="30">
        <v>22</v>
      </c>
      <c r="C344" s="30">
        <v>2</v>
      </c>
      <c r="D344" s="43" t="str">
        <f>IF(C344=1,K!$D$1,IF(C344=2,K!$D$2,IF(C344=3,K!$D$3,IF(C344=4,K!$D$4,IF(C344=5,K!$D$5,IF(C344=6,K!$D$6))))))</f>
        <v xml:space="preserve">Maaparanduse rek </v>
      </c>
      <c r="E344" s="11" t="s">
        <v>320</v>
      </c>
      <c r="F344" s="18" t="str">
        <f>LOOKUP(E344,K!$A$1:$B$19)</f>
        <v>Luunja vald</v>
      </c>
      <c r="G344">
        <v>2</v>
      </c>
      <c r="H344" s="34" t="s">
        <v>3074</v>
      </c>
      <c r="I344" t="s">
        <v>3067</v>
      </c>
      <c r="J344" s="30">
        <v>1991</v>
      </c>
      <c r="K344" s="30">
        <v>1</v>
      </c>
      <c r="L344">
        <v>1202881</v>
      </c>
    </row>
    <row r="345" spans="1:12" ht="25.5" x14ac:dyDescent="0.2">
      <c r="A345" s="37" t="str">
        <f t="shared" si="5"/>
        <v>06-22</v>
      </c>
      <c r="B345" s="30">
        <v>22</v>
      </c>
      <c r="C345" s="30">
        <v>2</v>
      </c>
      <c r="D345" s="43" t="str">
        <f>IF(C345=1,K!$D$1,IF(C345=2,K!$D$2,IF(C345=3,K!$D$3,IF(C345=4,K!$D$4,IF(C345=5,K!$D$5,IF(C345=6,K!$D$6))))))</f>
        <v xml:space="preserve">Maaparanduse rek </v>
      </c>
      <c r="E345" s="11" t="s">
        <v>320</v>
      </c>
      <c r="F345" s="18" t="str">
        <f>LOOKUP(E345,K!$A$1:$B$19)</f>
        <v>Luunja vald</v>
      </c>
      <c r="G345">
        <v>5</v>
      </c>
      <c r="H345" s="34" t="s">
        <v>3075</v>
      </c>
      <c r="I345" t="s">
        <v>3067</v>
      </c>
      <c r="J345" s="30">
        <v>1991</v>
      </c>
      <c r="K345">
        <v>1</v>
      </c>
      <c r="L345">
        <v>1202881</v>
      </c>
    </row>
    <row r="346" spans="1:12" ht="25.5" x14ac:dyDescent="0.2">
      <c r="A346" s="37" t="str">
        <f t="shared" si="5"/>
        <v>04-22</v>
      </c>
      <c r="B346" s="30">
        <v>22</v>
      </c>
      <c r="C346" s="30">
        <v>1</v>
      </c>
      <c r="D346" s="43" t="str">
        <f>IF(C346=1,K!$D$1,IF(C346=2,K!$D$2,IF(C346=3,K!$D$3,IF(C346=4,K!$D$4,IF(C346=5,K!$D$5,IF(C346=6,K!$D$6))))))</f>
        <v>Maaparandus</v>
      </c>
      <c r="E346" s="11" t="s">
        <v>318</v>
      </c>
      <c r="F346" s="45" t="str">
        <f>LOOKUP(E346,K!$A$1:$B$19)</f>
        <v>Konguta vald</v>
      </c>
      <c r="G346">
        <v>222</v>
      </c>
      <c r="H346" s="40" t="s">
        <v>3410</v>
      </c>
      <c r="I346" t="s">
        <v>3405</v>
      </c>
      <c r="J346" s="30">
        <v>1972</v>
      </c>
      <c r="K346" s="30">
        <v>1</v>
      </c>
      <c r="L346">
        <v>69170</v>
      </c>
    </row>
    <row r="347" spans="1:12" ht="25.5" x14ac:dyDescent="0.2">
      <c r="A347" s="37" t="str">
        <f t="shared" si="5"/>
        <v>12-22</v>
      </c>
      <c r="B347" s="30">
        <v>22</v>
      </c>
      <c r="C347" s="30">
        <v>1</v>
      </c>
      <c r="D347" s="43" t="str">
        <f>IF(C347=1,K!$D$1,IF(C347=2,K!$D$2,IF(C347=3,K!$D$3,IF(C347=4,K!$D$4,IF(C347=5,K!$D$5,IF(C347=6,K!$D$6))))))</f>
        <v>Maaparandus</v>
      </c>
      <c r="E347" s="11" t="s">
        <v>326</v>
      </c>
      <c r="F347" s="45" t="str">
        <f>LOOKUP(E347,K!$A$1:$B$19)</f>
        <v>Puhja vald</v>
      </c>
      <c r="G347">
        <v>271</v>
      </c>
      <c r="H347" s="1" t="s">
        <v>3916</v>
      </c>
      <c r="I347" t="s">
        <v>3917</v>
      </c>
      <c r="J347" s="30">
        <v>1971</v>
      </c>
      <c r="K347">
        <v>3</v>
      </c>
      <c r="L347">
        <v>68282</v>
      </c>
    </row>
    <row r="348" spans="1:12" ht="25.5" x14ac:dyDescent="0.2">
      <c r="A348" s="37" t="str">
        <f t="shared" si="5"/>
        <v>12-22</v>
      </c>
      <c r="B348" s="30">
        <v>22</v>
      </c>
      <c r="C348" s="30">
        <v>1</v>
      </c>
      <c r="D348" s="43" t="str">
        <f>IF(C348=1,K!$D$1,IF(C348=2,K!$D$2,IF(C348=3,K!$D$3,IF(C348=4,K!$D$4,IF(C348=5,K!$D$5,IF(C348=6,K!$D$6))))))</f>
        <v>Maaparandus</v>
      </c>
      <c r="E348" s="11" t="s">
        <v>326</v>
      </c>
      <c r="F348" s="45" t="str">
        <f>LOOKUP(E348,K!$A$1:$B$19)</f>
        <v>Puhja vald</v>
      </c>
      <c r="G348">
        <v>273</v>
      </c>
      <c r="H348" s="1" t="s">
        <v>3918</v>
      </c>
      <c r="I348" t="s">
        <v>3919</v>
      </c>
      <c r="J348" s="30">
        <v>1971</v>
      </c>
      <c r="K348">
        <v>1</v>
      </c>
    </row>
    <row r="349" spans="1:12" ht="25.5" x14ac:dyDescent="0.2">
      <c r="A349" s="37" t="str">
        <f t="shared" si="5"/>
        <v>12-22</v>
      </c>
      <c r="B349" s="30">
        <v>22</v>
      </c>
      <c r="C349" s="30">
        <v>1</v>
      </c>
      <c r="D349" s="43" t="str">
        <f>IF(C349=1,K!$D$1,IF(C349=2,K!$D$2,IF(C349=3,K!$D$3,IF(C349=4,K!$D$4,IF(C349=5,K!$D$5,IF(C349=6,K!$D$6))))))</f>
        <v>Maaparandus</v>
      </c>
      <c r="E349" s="11" t="s">
        <v>326</v>
      </c>
      <c r="F349" s="45" t="str">
        <f>LOOKUP(E349,K!$A$1:$B$19)</f>
        <v>Puhja vald</v>
      </c>
      <c r="G349">
        <v>272</v>
      </c>
      <c r="H349" s="1" t="s">
        <v>3920</v>
      </c>
      <c r="I349" t="s">
        <v>3917</v>
      </c>
      <c r="J349" s="30">
        <v>1971</v>
      </c>
      <c r="K349">
        <v>1</v>
      </c>
      <c r="L349">
        <v>68282</v>
      </c>
    </row>
    <row r="350" spans="1:12" ht="25.5" x14ac:dyDescent="0.2">
      <c r="A350" s="37" t="str">
        <f t="shared" si="5"/>
        <v>12-22</v>
      </c>
      <c r="B350" s="30">
        <v>22</v>
      </c>
      <c r="C350" s="30">
        <v>5</v>
      </c>
      <c r="D350" s="43" t="str">
        <f>IF(C350=1,K!$D$1,IF(C350=2,K!$D$2,IF(C350=3,K!$D$3,IF(C350=4,K!$D$4,IF(C350=5,K!$D$5,IF(C350=6,K!$D$6))))))</f>
        <v>Muud maap.ehit.projektid</v>
      </c>
      <c r="E350" s="11" t="s">
        <v>326</v>
      </c>
      <c r="F350" s="45" t="str">
        <f>LOOKUP(E350,K!$A$1:$B$19)</f>
        <v>Puhja vald</v>
      </c>
      <c r="G350">
        <v>274</v>
      </c>
      <c r="H350" s="1" t="s">
        <v>3921</v>
      </c>
      <c r="I350" t="s">
        <v>3922</v>
      </c>
      <c r="J350" s="30">
        <v>1971</v>
      </c>
      <c r="K350">
        <v>0</v>
      </c>
      <c r="L350" t="s">
        <v>3923</v>
      </c>
    </row>
    <row r="351" spans="1:12" ht="25.5" x14ac:dyDescent="0.2">
      <c r="A351" s="37" t="str">
        <f t="shared" si="5"/>
        <v>13-22</v>
      </c>
      <c r="B351" s="30">
        <v>22</v>
      </c>
      <c r="C351" s="30">
        <v>1</v>
      </c>
      <c r="D351" s="43" t="str">
        <f>IF(C351=1,K!$D$1,IF(C351=2,K!$D$2,IF(C351=3,K!$D$3,IF(C351=4,K!$D$4,IF(C351=5,K!$D$5,IF(C351=6,K!$D$6))))))</f>
        <v>Maaparandus</v>
      </c>
      <c r="E351" s="11" t="s">
        <v>327</v>
      </c>
      <c r="F351" s="45" t="str">
        <f>LOOKUP(E351,K!$A$1:$B$19)</f>
        <v>Rannu vald</v>
      </c>
      <c r="G351">
        <v>722</v>
      </c>
      <c r="H351" s="1" t="s">
        <v>4201</v>
      </c>
      <c r="I351" t="s">
        <v>4210</v>
      </c>
      <c r="J351" s="30">
        <v>1974</v>
      </c>
      <c r="K351">
        <v>2</v>
      </c>
      <c r="L351">
        <v>71049</v>
      </c>
    </row>
    <row r="352" spans="1:12" x14ac:dyDescent="0.2">
      <c r="A352" s="37" t="str">
        <f t="shared" si="5"/>
        <v>13-22</v>
      </c>
      <c r="B352" s="30">
        <v>22</v>
      </c>
      <c r="C352" s="30">
        <v>1</v>
      </c>
      <c r="D352" s="43" t="str">
        <f>IF(C352=1,K!$D$1,IF(C352=2,K!$D$2,IF(C352=3,K!$D$3,IF(C352=4,K!$D$4,IF(C352=5,K!$D$5,IF(C352=6,K!$D$6))))))</f>
        <v>Maaparandus</v>
      </c>
      <c r="E352" s="11" t="s">
        <v>327</v>
      </c>
      <c r="F352" s="45" t="str">
        <f>LOOKUP(E352,K!$A$1:$B$19)</f>
        <v>Rannu vald</v>
      </c>
      <c r="G352">
        <v>40</v>
      </c>
      <c r="H352" s="1" t="s">
        <v>4202</v>
      </c>
      <c r="I352" t="s">
        <v>4210</v>
      </c>
      <c r="J352" s="30">
        <v>1959</v>
      </c>
      <c r="K352">
        <v>1</v>
      </c>
    </row>
    <row r="353" spans="1:12" ht="25.5" x14ac:dyDescent="0.2">
      <c r="A353" s="37" t="str">
        <f t="shared" si="5"/>
        <v>13-22</v>
      </c>
      <c r="B353" s="30">
        <v>22</v>
      </c>
      <c r="C353" s="30">
        <v>1</v>
      </c>
      <c r="D353" s="43" t="str">
        <f>IF(C353=1,K!$D$1,IF(C353=2,K!$D$2,IF(C353=3,K!$D$3,IF(C353=4,K!$D$4,IF(C353=5,K!$D$5,IF(C353=6,K!$D$6))))))</f>
        <v>Maaparandus</v>
      </c>
      <c r="E353" s="11" t="s">
        <v>327</v>
      </c>
      <c r="F353" s="45" t="str">
        <f>LOOKUP(E353,K!$A$1:$B$19)</f>
        <v>Rannu vald</v>
      </c>
      <c r="G353">
        <v>721</v>
      </c>
      <c r="H353" s="1" t="s">
        <v>4203</v>
      </c>
      <c r="I353" t="s">
        <v>4210</v>
      </c>
      <c r="J353" s="30">
        <v>1974</v>
      </c>
      <c r="K353">
        <v>0</v>
      </c>
      <c r="L353">
        <v>71049</v>
      </c>
    </row>
    <row r="354" spans="1:12" ht="25.5" x14ac:dyDescent="0.2">
      <c r="A354" s="37" t="str">
        <f t="shared" si="5"/>
        <v>13-22</v>
      </c>
      <c r="B354" s="30">
        <v>22</v>
      </c>
      <c r="C354" s="30">
        <v>1</v>
      </c>
      <c r="D354" s="43" t="str">
        <f>IF(C354=1,K!$D$1,IF(C354=2,K!$D$2,IF(C354=3,K!$D$3,IF(C354=4,K!$D$4,IF(C354=5,K!$D$5,IF(C354=6,K!$D$6))))))</f>
        <v>Maaparandus</v>
      </c>
      <c r="E354" s="11" t="s">
        <v>327</v>
      </c>
      <c r="F354" s="45" t="str">
        <f>LOOKUP(E354,K!$A$1:$B$19)</f>
        <v>Rannu vald</v>
      </c>
      <c r="G354">
        <v>57</v>
      </c>
      <c r="H354" s="1" t="s">
        <v>4204</v>
      </c>
      <c r="I354" t="s">
        <v>4210</v>
      </c>
      <c r="J354" s="30">
        <v>1980</v>
      </c>
      <c r="K354">
        <v>2</v>
      </c>
      <c r="L354" t="s">
        <v>4205</v>
      </c>
    </row>
    <row r="355" spans="1:12" x14ac:dyDescent="0.2">
      <c r="A355" s="37" t="str">
        <f t="shared" si="5"/>
        <v>09-22</v>
      </c>
      <c r="B355" s="30">
        <v>22</v>
      </c>
      <c r="C355" s="30">
        <v>1</v>
      </c>
      <c r="D355" s="43" t="str">
        <f>IF(C355=1,K!$D$1,IF(C355=2,K!$D$2,IF(C355=3,K!$D$3,IF(C355=4,K!$D$4,IF(C355=5,K!$D$5,IF(C355=6,K!$D$6))))))</f>
        <v>Maaparandus</v>
      </c>
      <c r="E355" s="11" t="s">
        <v>323</v>
      </c>
      <c r="F355" s="45" t="str">
        <f>LOOKUP(E355,K!$A$1:$B$19)</f>
        <v>Nõo vald</v>
      </c>
      <c r="G355">
        <v>99</v>
      </c>
      <c r="H355" s="1" t="s">
        <v>4349</v>
      </c>
      <c r="I355" t="s">
        <v>4350</v>
      </c>
      <c r="J355" s="30">
        <v>1967</v>
      </c>
      <c r="K355">
        <v>3</v>
      </c>
      <c r="L355" t="s">
        <v>4351</v>
      </c>
    </row>
    <row r="356" spans="1:12" ht="25.5" x14ac:dyDescent="0.2">
      <c r="A356" s="37" t="str">
        <f t="shared" si="5"/>
        <v>09-22</v>
      </c>
      <c r="B356" s="30">
        <v>22</v>
      </c>
      <c r="C356" s="30">
        <v>1</v>
      </c>
      <c r="D356" s="43" t="str">
        <f>IF(C356=1,K!$D$1,IF(C356=2,K!$D$2,IF(C356=3,K!$D$3,IF(C356=4,K!$D$4,IF(C356=5,K!$D$5,IF(C356=6,K!$D$6))))))</f>
        <v>Maaparandus</v>
      </c>
      <c r="E356" s="11" t="s">
        <v>323</v>
      </c>
      <c r="F356" s="45" t="str">
        <f>LOOKUP(E356,K!$A$1:$B$19)</f>
        <v>Nõo vald</v>
      </c>
      <c r="G356">
        <v>76</v>
      </c>
      <c r="H356" s="1" t="s">
        <v>4352</v>
      </c>
      <c r="I356" t="s">
        <v>4350</v>
      </c>
      <c r="J356" s="30">
        <v>1968</v>
      </c>
      <c r="K356">
        <v>0</v>
      </c>
      <c r="L356" t="s">
        <v>4353</v>
      </c>
    </row>
    <row r="357" spans="1:12" x14ac:dyDescent="0.2">
      <c r="A357" s="37" t="str">
        <f t="shared" si="5"/>
        <v>17-22</v>
      </c>
      <c r="B357" s="30">
        <v>22</v>
      </c>
      <c r="C357" s="30">
        <v>1</v>
      </c>
      <c r="D357" s="43" t="str">
        <f>IF(C357=1,K!$D$1,IF(C357=2,K!$D$2,IF(C357=3,K!$D$3,IF(C357=4,K!$D$4,IF(C357=5,K!$D$5,IF(C357=6,K!$D$6,IF(C357=7,K!$D$7)))))))</f>
        <v>Maaparandus</v>
      </c>
      <c r="E357" s="25" t="s">
        <v>331</v>
      </c>
      <c r="F357" s="45" t="str">
        <f>LOOKUP(E357,K!$A$1:$B$19)</f>
        <v xml:space="preserve">Vara vald </v>
      </c>
      <c r="G357">
        <v>102</v>
      </c>
      <c r="H357" s="28" t="s">
        <v>4965</v>
      </c>
      <c r="I357" s="28" t="s">
        <v>4962</v>
      </c>
      <c r="J357" s="30">
        <v>1966</v>
      </c>
      <c r="K357">
        <v>1</v>
      </c>
      <c r="L357" t="s">
        <v>4963</v>
      </c>
    </row>
    <row r="358" spans="1:12" ht="25.5" x14ac:dyDescent="0.2">
      <c r="A358" s="37" t="str">
        <f t="shared" si="5"/>
        <v>19-22</v>
      </c>
      <c r="B358" s="30">
        <v>22</v>
      </c>
      <c r="C358" s="30">
        <v>1</v>
      </c>
      <c r="D358" s="50" t="str">
        <f>IF(C358=1,K!$D$1,IF(C358=2,K!$D$2,IF(C358=3,K!$D$3,IF(C358=4,K!$D$4,IF(C358=5,K!$D$5,IF(C358=6,K!$D$6,IF(C358=7,K!$D$7)))))))</f>
        <v>Maaparandus</v>
      </c>
      <c r="E358" s="11" t="s">
        <v>333</v>
      </c>
      <c r="F358" s="51" t="str">
        <f>LOOKUP(E358,K!$A$1:$B$19)</f>
        <v>Ülenurme vald</v>
      </c>
      <c r="G358">
        <v>161</v>
      </c>
      <c r="H358" s="34" t="s">
        <v>5246</v>
      </c>
      <c r="I358" s="28" t="s">
        <v>5245</v>
      </c>
      <c r="J358" s="30">
        <v>1971</v>
      </c>
    </row>
    <row r="359" spans="1:12" ht="25.5" x14ac:dyDescent="0.2">
      <c r="A359" s="37" t="str">
        <f t="shared" si="5"/>
        <v>19-22</v>
      </c>
      <c r="B359" s="30">
        <v>22</v>
      </c>
      <c r="C359" s="30">
        <v>1</v>
      </c>
      <c r="D359" s="50" t="str">
        <f>IF(C359=1,K!$D$1,IF(C359=2,K!$D$2,IF(C359=3,K!$D$3,IF(C359=4,K!$D$4,IF(C359=5,K!$D$5,IF(C359=6,K!$D$6,IF(C359=7,K!$D$7)))))))</f>
        <v>Maaparandus</v>
      </c>
      <c r="E359" s="11" t="s">
        <v>333</v>
      </c>
      <c r="F359" s="51" t="str">
        <f>LOOKUP(E359,K!$A$1:$B$19)</f>
        <v>Ülenurme vald</v>
      </c>
      <c r="G359">
        <v>160</v>
      </c>
      <c r="H359" s="34" t="s">
        <v>5244</v>
      </c>
      <c r="I359" s="28" t="s">
        <v>5247</v>
      </c>
      <c r="J359" s="30">
        <v>1971</v>
      </c>
      <c r="K359">
        <v>1</v>
      </c>
    </row>
    <row r="360" spans="1:12" ht="25.5" x14ac:dyDescent="0.2">
      <c r="A360" s="38" t="str">
        <f t="shared" si="5"/>
        <v>01-21</v>
      </c>
      <c r="B360" s="30">
        <v>21</v>
      </c>
      <c r="C360" s="30">
        <v>6</v>
      </c>
      <c r="D360" s="17" t="str">
        <f>IF(C360=1,K!$D$1,IF(C360=2,K!$D$2,IF(C360=3,K!$D$3,IF(C360=4,K!$D$4,IF(C360=5,K!$D$5,IF(C360=6,K!$D$6))))))</f>
        <v>Kultuurtehnikaprojektid</v>
      </c>
      <c r="E360" s="11" t="s">
        <v>291</v>
      </c>
      <c r="F360" s="18" t="str">
        <f>LOOKUP(E360,K!$A$1:$B$19)</f>
        <v>Alatskivi vald</v>
      </c>
      <c r="G360" s="30">
        <v>15</v>
      </c>
      <c r="H360" s="1" t="s">
        <v>1774</v>
      </c>
      <c r="I360" s="30" t="s">
        <v>1769</v>
      </c>
      <c r="J360" s="30">
        <v>1989</v>
      </c>
      <c r="K360" s="30">
        <v>4</v>
      </c>
      <c r="L360" s="30" t="s">
        <v>1771</v>
      </c>
    </row>
    <row r="361" spans="1:12" x14ac:dyDescent="0.2">
      <c r="A361" s="38" t="str">
        <f t="shared" si="5"/>
        <v>01-21</v>
      </c>
      <c r="B361" s="30">
        <v>21</v>
      </c>
      <c r="C361" s="30">
        <v>1</v>
      </c>
      <c r="D361" s="17" t="str">
        <f>IF(C361=1,K!$D$1,IF(C361=2,K!$D$2,IF(C361=3,K!$D$3,IF(C361=4,K!$D$4,IF(C361=5,K!$D$5,IF(C361=6,K!$D$6))))))</f>
        <v>Maaparandus</v>
      </c>
      <c r="E361" s="11" t="s">
        <v>291</v>
      </c>
      <c r="F361" s="18" t="str">
        <f>LOOKUP(E361,K!$A$1:$B$19)</f>
        <v>Alatskivi vald</v>
      </c>
      <c r="G361" s="30">
        <v>9</v>
      </c>
      <c r="H361" s="30" t="s">
        <v>1772</v>
      </c>
      <c r="I361" s="30" t="s">
        <v>1769</v>
      </c>
      <c r="J361" s="30">
        <v>1982</v>
      </c>
      <c r="K361" s="30">
        <v>6</v>
      </c>
      <c r="L361" s="30" t="s">
        <v>1773</v>
      </c>
    </row>
    <row r="362" spans="1:12" ht="25.5" x14ac:dyDescent="0.2">
      <c r="A362" s="38" t="str">
        <f t="shared" si="5"/>
        <v>01-21</v>
      </c>
      <c r="B362" s="30">
        <v>21</v>
      </c>
      <c r="C362" s="30">
        <v>1</v>
      </c>
      <c r="D362" s="17" t="str">
        <f>IF(C362=1,K!$D$1,IF(C362=2,K!$D$2,IF(C362=3,K!$D$3,IF(C362=4,K!$D$4,IF(C362=5,K!$D$5,IF(C362=6,K!$D$6))))))</f>
        <v>Maaparandus</v>
      </c>
      <c r="E362" s="11" t="s">
        <v>291</v>
      </c>
      <c r="F362" s="18" t="str">
        <f>LOOKUP(E362,K!$A$1:$B$19)</f>
        <v>Alatskivi vald</v>
      </c>
      <c r="G362" s="30">
        <v>5</v>
      </c>
      <c r="H362" s="30" t="s">
        <v>1775</v>
      </c>
      <c r="I362" s="30" t="s">
        <v>1769</v>
      </c>
      <c r="J362" s="30">
        <v>1983</v>
      </c>
      <c r="K362" s="30">
        <v>8</v>
      </c>
      <c r="L362" s="30" t="s">
        <v>1773</v>
      </c>
    </row>
    <row r="363" spans="1:12" ht="25.5" x14ac:dyDescent="0.2">
      <c r="A363" s="38" t="str">
        <f t="shared" si="5"/>
        <v>01-21</v>
      </c>
      <c r="B363" s="30">
        <v>21</v>
      </c>
      <c r="C363" s="30">
        <v>1</v>
      </c>
      <c r="D363" s="17" t="str">
        <f>IF(C363=1,K!$D$1,IF(C363=2,K!$D$2,IF(C363=3,K!$D$3,IF(C363=4,K!$D$4,IF(C363=5,K!$D$5,IF(C363=6,K!$D$6))))))</f>
        <v>Maaparandus</v>
      </c>
      <c r="E363" s="11" t="s">
        <v>291</v>
      </c>
      <c r="F363" s="18" t="str">
        <f>LOOKUP(E363,K!$A$1:$B$19)</f>
        <v>Alatskivi vald</v>
      </c>
      <c r="G363" s="30">
        <v>3</v>
      </c>
      <c r="H363" s="30" t="s">
        <v>1776</v>
      </c>
      <c r="I363" s="30" t="s">
        <v>1769</v>
      </c>
      <c r="J363" s="30">
        <v>1983</v>
      </c>
      <c r="K363" s="30">
        <v>2</v>
      </c>
      <c r="L363" s="30" t="s">
        <v>1773</v>
      </c>
    </row>
    <row r="364" spans="1:12" ht="25.5" x14ac:dyDescent="0.2">
      <c r="A364" s="38" t="str">
        <f t="shared" si="5"/>
        <v>01-21</v>
      </c>
      <c r="B364" s="30">
        <v>21</v>
      </c>
      <c r="C364" s="30">
        <v>1</v>
      </c>
      <c r="D364" s="17" t="str">
        <f>IF(C364=1,K!$D$1,IF(C364=2,K!$D$2,IF(C364=3,K!$D$3,IF(C364=4,K!$D$4,IF(C364=5,K!$D$5,IF(C364=6,K!$D$6))))))</f>
        <v>Maaparandus</v>
      </c>
      <c r="E364" s="11" t="s">
        <v>291</v>
      </c>
      <c r="F364" s="18" t="str">
        <f>LOOKUP(E364,K!$A$1:$B$19)</f>
        <v>Alatskivi vald</v>
      </c>
      <c r="G364" s="30">
        <v>4</v>
      </c>
      <c r="H364" s="30" t="s">
        <v>1777</v>
      </c>
      <c r="I364" s="30" t="s">
        <v>1769</v>
      </c>
      <c r="J364" s="30">
        <v>1983</v>
      </c>
      <c r="K364" s="30">
        <v>1</v>
      </c>
      <c r="L364" s="30" t="s">
        <v>1773</v>
      </c>
    </row>
    <row r="365" spans="1:12" x14ac:dyDescent="0.2">
      <c r="A365" s="38" t="str">
        <f t="shared" si="5"/>
        <v>03-21</v>
      </c>
      <c r="B365" s="30">
        <v>21</v>
      </c>
      <c r="C365" s="30">
        <v>1</v>
      </c>
      <c r="D365" s="17" t="str">
        <f>IF(C365=1,K!$D$1,IF(C365=2,K!$D$2,IF(C365=3,K!$D$3,IF(C365=4,K!$D$4,IF(C365=5,K!$D$5,IF(C365=6,K!$D$6))))))</f>
        <v>Maaparandus</v>
      </c>
      <c r="E365" s="11" t="s">
        <v>317</v>
      </c>
      <c r="F365" s="18" t="str">
        <f>LOOKUP(E365,K!$A$1:$B$19)</f>
        <v>Kambja vald</v>
      </c>
      <c r="G365" s="30">
        <v>14</v>
      </c>
      <c r="H365" t="s">
        <v>2210</v>
      </c>
      <c r="I365" s="39" t="s">
        <v>2208</v>
      </c>
      <c r="J365" s="30">
        <v>1984</v>
      </c>
      <c r="K365" s="30">
        <v>1</v>
      </c>
      <c r="L365" t="s">
        <v>2212</v>
      </c>
    </row>
    <row r="366" spans="1:12" x14ac:dyDescent="0.2">
      <c r="A366" s="38" t="str">
        <f t="shared" si="5"/>
        <v>03-21</v>
      </c>
      <c r="B366" s="30">
        <v>21</v>
      </c>
      <c r="C366" s="30">
        <v>1</v>
      </c>
      <c r="D366" s="17" t="str">
        <f>IF(C366=1,K!$D$1,IF(C366=2,K!$D$2,IF(C366=3,K!$D$3,IF(C366=4,K!$D$4,IF(C366=5,K!$D$5,IF(C366=6,K!$D$6))))))</f>
        <v>Maaparandus</v>
      </c>
      <c r="E366" s="11" t="s">
        <v>317</v>
      </c>
      <c r="F366" s="18" t="str">
        <f>LOOKUP(E366,K!$A$1:$B$19)</f>
        <v>Kambja vald</v>
      </c>
      <c r="G366" s="30">
        <v>21</v>
      </c>
      <c r="H366" t="s">
        <v>2213</v>
      </c>
      <c r="I366" s="39" t="s">
        <v>2208</v>
      </c>
      <c r="J366" s="30">
        <v>1983</v>
      </c>
      <c r="K366">
        <v>2</v>
      </c>
      <c r="L366" t="s">
        <v>2212</v>
      </c>
    </row>
    <row r="367" spans="1:12" ht="25.5" x14ac:dyDescent="0.2">
      <c r="A367" s="37" t="str">
        <f t="shared" si="5"/>
        <v>02-21</v>
      </c>
      <c r="B367" s="30">
        <v>21</v>
      </c>
      <c r="C367" s="30">
        <v>1</v>
      </c>
      <c r="D367" s="17" t="str">
        <f>IF(C367=1,K!$D$1,IF(C367=2,K!$D$2,IF(C367=3,K!$D$3,IF(C367=4,K!$D$4,IF(C367=5,K!$D$5,IF(C367=6,K!$D$6))))))</f>
        <v>Maaparandus</v>
      </c>
      <c r="E367" s="11" t="s">
        <v>294</v>
      </c>
      <c r="F367" s="18" t="str">
        <f>LOOKUP(E367,K!$A$1:$B$19)</f>
        <v>Haaslava vald</v>
      </c>
      <c r="G367" s="30">
        <v>147</v>
      </c>
      <c r="H367" s="30" t="s">
        <v>2383</v>
      </c>
      <c r="I367" s="39" t="s">
        <v>2377</v>
      </c>
      <c r="J367" s="30">
        <v>1963</v>
      </c>
      <c r="K367" s="30">
        <v>1</v>
      </c>
      <c r="L367" t="s">
        <v>2382</v>
      </c>
    </row>
    <row r="368" spans="1:12" ht="25.5" x14ac:dyDescent="0.2">
      <c r="A368" s="37" t="str">
        <f t="shared" si="5"/>
        <v>02-21</v>
      </c>
      <c r="B368" s="30">
        <v>21</v>
      </c>
      <c r="C368" s="30">
        <v>1</v>
      </c>
      <c r="D368" s="17" t="str">
        <f>IF(C368=1,K!$D$1,IF(C368=2,K!$D$2,IF(C368=3,K!$D$3,IF(C368=4,K!$D$4,IF(C368=5,K!$D$5,IF(C368=6,K!$D$6))))))</f>
        <v>Maaparandus</v>
      </c>
      <c r="E368" s="11" t="s">
        <v>294</v>
      </c>
      <c r="F368" s="18" t="str">
        <f>LOOKUP(E368,K!$A$1:$B$19)</f>
        <v>Haaslava vald</v>
      </c>
      <c r="G368" s="30">
        <v>131</v>
      </c>
      <c r="H368" s="30" t="s">
        <v>2384</v>
      </c>
      <c r="I368" s="39" t="s">
        <v>2377</v>
      </c>
      <c r="J368" s="30">
        <v>1964</v>
      </c>
      <c r="K368">
        <v>1</v>
      </c>
      <c r="L368" t="s">
        <v>2382</v>
      </c>
    </row>
    <row r="369" spans="1:12" ht="25.5" x14ac:dyDescent="0.2">
      <c r="A369" s="37" t="str">
        <f t="shared" si="5"/>
        <v>08-21</v>
      </c>
      <c r="B369" s="30">
        <v>21</v>
      </c>
      <c r="C369" s="30">
        <v>6</v>
      </c>
      <c r="D369" s="17" t="str">
        <f>IF(C369=1,K!$D$1,IF(C369=2,K!$D$2,IF(C369=3,K!$D$3,IF(C369=4,K!$D$4,IF(C369=5,K!$D$5,IF(C369=6,K!$D$6))))))</f>
        <v>Kultuurtehnikaprojektid</v>
      </c>
      <c r="E369" s="11" t="s">
        <v>322</v>
      </c>
      <c r="F369" s="18" t="str">
        <f>LOOKUP(E369,K!$A$1:$B$19)</f>
        <v>Mäksa vald</v>
      </c>
      <c r="G369" s="30">
        <v>25</v>
      </c>
      <c r="H369" s="30" t="s">
        <v>2490</v>
      </c>
      <c r="I369" s="39" t="s">
        <v>2491</v>
      </c>
      <c r="J369" s="30">
        <v>1985</v>
      </c>
      <c r="K369">
        <v>1</v>
      </c>
      <c r="L369" t="s">
        <v>2492</v>
      </c>
    </row>
    <row r="370" spans="1:12" ht="25.5" x14ac:dyDescent="0.2">
      <c r="A370" s="37" t="str">
        <f t="shared" si="5"/>
        <v>08-21</v>
      </c>
      <c r="B370" s="30">
        <v>21</v>
      </c>
      <c r="C370" s="30">
        <v>2</v>
      </c>
      <c r="D370" s="17" t="str">
        <f>IF(C370=1,K!$D$1,IF(C370=2,K!$D$2,IF(C370=3,K!$D$3,IF(C370=4,K!$D$4,IF(C370=5,K!$D$5,IF(C370=6,K!$D$6))))))</f>
        <v xml:space="preserve">Maaparanduse rek </v>
      </c>
      <c r="E370" s="11" t="s">
        <v>322</v>
      </c>
      <c r="F370" s="18" t="str">
        <f>LOOKUP(E370,K!$A$1:$B$19)</f>
        <v>Mäksa vald</v>
      </c>
      <c r="G370" s="30">
        <v>67</v>
      </c>
      <c r="H370" s="30" t="s">
        <v>2496</v>
      </c>
      <c r="I370" s="39" t="s">
        <v>2498</v>
      </c>
      <c r="J370" s="30">
        <v>1961</v>
      </c>
      <c r="K370" s="30">
        <v>1</v>
      </c>
      <c r="L370" t="s">
        <v>2497</v>
      </c>
    </row>
    <row r="371" spans="1:12" ht="38.25" x14ac:dyDescent="0.2">
      <c r="A371" s="37" t="str">
        <f t="shared" si="5"/>
        <v>08-21</v>
      </c>
      <c r="B371" s="30">
        <v>21</v>
      </c>
      <c r="C371" s="30">
        <v>1</v>
      </c>
      <c r="D371" s="17" t="str">
        <f>IF(C371=1,K!$D$1,IF(C371=2,K!$D$2,IF(C371=3,K!$D$3,IF(C371=4,K!$D$4,IF(C371=5,K!$D$5,IF(C371=6,K!$D$6))))))</f>
        <v>Maaparandus</v>
      </c>
      <c r="E371" s="11" t="s">
        <v>322</v>
      </c>
      <c r="F371" s="18" t="str">
        <f>LOOKUP(E371,K!$A$1:$B$19)</f>
        <v>Mäksa vald</v>
      </c>
      <c r="G371" s="30">
        <v>79</v>
      </c>
      <c r="H371" s="30" t="s">
        <v>2499</v>
      </c>
      <c r="I371" s="39" t="s">
        <v>2500</v>
      </c>
      <c r="J371" s="30">
        <v>1960</v>
      </c>
      <c r="K371">
        <v>2</v>
      </c>
      <c r="L371" t="s">
        <v>2497</v>
      </c>
    </row>
    <row r="372" spans="1:12" ht="25.5" x14ac:dyDescent="0.2">
      <c r="A372" s="37" t="str">
        <f t="shared" si="5"/>
        <v>18-21</v>
      </c>
      <c r="B372" s="30">
        <v>21</v>
      </c>
      <c r="C372" s="30">
        <v>6</v>
      </c>
      <c r="D372" s="17" t="str">
        <f>IF(C372=1,K!$D$1,IF(C372=2,K!$D$2,IF(C372=3,K!$D$3,IF(C372=4,K!$D$4,IF(C372=5,K!$D$5,IF(C372=6,K!$D$6))))))</f>
        <v>Kultuurtehnikaprojektid</v>
      </c>
      <c r="E372" s="11" t="s">
        <v>332</v>
      </c>
      <c r="F372" s="18" t="str">
        <f>LOOKUP(E372,K!$A$1:$B$19)</f>
        <v>Võnnu vald</v>
      </c>
      <c r="G372" s="30">
        <v>287</v>
      </c>
      <c r="H372" s="30" t="s">
        <v>2722</v>
      </c>
      <c r="I372" s="39" t="s">
        <v>2723</v>
      </c>
      <c r="J372" s="30">
        <v>1971</v>
      </c>
      <c r="K372" s="30">
        <v>1</v>
      </c>
      <c r="L372" t="s">
        <v>2724</v>
      </c>
    </row>
    <row r="373" spans="1:12" ht="25.5" x14ac:dyDescent="0.2">
      <c r="A373" s="37" t="str">
        <f t="shared" si="5"/>
        <v>18-21</v>
      </c>
      <c r="B373" s="30">
        <v>21</v>
      </c>
      <c r="C373" s="30">
        <v>1</v>
      </c>
      <c r="D373" s="17" t="str">
        <f>IF(C373=1,K!$D$1,IF(C373=2,K!$D$2,IF(C373=3,K!$D$3,IF(C373=4,K!$D$4,IF(C373=5,K!$D$5,IF(C373=6,K!$D$6))))))</f>
        <v>Maaparandus</v>
      </c>
      <c r="E373" s="11" t="s">
        <v>332</v>
      </c>
      <c r="F373" s="18" t="str">
        <f>LOOKUP(E373,K!$A$1:$B$19)</f>
        <v>Võnnu vald</v>
      </c>
      <c r="G373" s="30">
        <v>99</v>
      </c>
      <c r="H373" s="30" t="s">
        <v>2725</v>
      </c>
      <c r="I373" s="39" t="s">
        <v>2723</v>
      </c>
      <c r="J373" s="30">
        <v>1961</v>
      </c>
      <c r="K373">
        <v>1</v>
      </c>
      <c r="L373" t="s">
        <v>2726</v>
      </c>
    </row>
    <row r="374" spans="1:12" ht="25.5" x14ac:dyDescent="0.2">
      <c r="A374" s="37" t="str">
        <f t="shared" si="5"/>
        <v>06-21</v>
      </c>
      <c r="B374" s="30">
        <v>21</v>
      </c>
      <c r="C374" s="30">
        <v>2</v>
      </c>
      <c r="D374" s="43" t="str">
        <f>IF(C374=1,K!$D$1,IF(C374=2,K!$D$2,IF(C374=3,K!$D$3,IF(C374=4,K!$D$4,IF(C374=5,K!$D$5,IF(C374=6,K!$D$6))))))</f>
        <v xml:space="preserve">Maaparanduse rek </v>
      </c>
      <c r="E374" s="11" t="s">
        <v>320</v>
      </c>
      <c r="F374" s="18" t="str">
        <f>LOOKUP(E374,K!$A$1:$B$19)</f>
        <v>Luunja vald</v>
      </c>
      <c r="G374">
        <v>26</v>
      </c>
      <c r="H374" s="34" t="s">
        <v>3052</v>
      </c>
      <c r="I374" t="s">
        <v>3047</v>
      </c>
      <c r="J374" s="30">
        <v>1993</v>
      </c>
      <c r="K374">
        <v>1</v>
      </c>
      <c r="L374" t="s">
        <v>3053</v>
      </c>
    </row>
    <row r="375" spans="1:12" ht="25.5" x14ac:dyDescent="0.2">
      <c r="A375" s="37" t="str">
        <f t="shared" si="5"/>
        <v>06-21</v>
      </c>
      <c r="B375" s="30">
        <v>21</v>
      </c>
      <c r="C375" s="30">
        <v>1</v>
      </c>
      <c r="D375" s="43" t="str">
        <f>IF(C375=1,K!$D$1,IF(C375=2,K!$D$2,IF(C375=3,K!$D$3,IF(C375=4,K!$D$4,IF(C375=5,K!$D$5,IF(C375=6,K!$D$6))))))</f>
        <v>Maaparandus</v>
      </c>
      <c r="E375" s="11" t="s">
        <v>320</v>
      </c>
      <c r="F375" s="18" t="str">
        <f>LOOKUP(E375,K!$A$1:$B$19)</f>
        <v>Luunja vald</v>
      </c>
      <c r="G375">
        <v>81</v>
      </c>
      <c r="H375" s="34" t="s">
        <v>3057</v>
      </c>
      <c r="I375" t="s">
        <v>3047</v>
      </c>
      <c r="J375" s="30">
        <v>1960</v>
      </c>
      <c r="K375" s="30">
        <v>1</v>
      </c>
    </row>
    <row r="376" spans="1:12" ht="25.5" x14ac:dyDescent="0.2">
      <c r="A376" s="37" t="str">
        <f t="shared" si="5"/>
        <v>04-21</v>
      </c>
      <c r="B376" s="30">
        <v>21</v>
      </c>
      <c r="C376" s="30">
        <v>1</v>
      </c>
      <c r="D376" s="43" t="str">
        <f>IF(C376=1,K!$D$1,IF(C376=2,K!$D$2,IF(C376=3,K!$D$3,IF(C376=4,K!$D$4,IF(C376=5,K!$D$5,IF(C376=6,K!$D$6))))))</f>
        <v>Maaparandus</v>
      </c>
      <c r="E376" s="11" t="s">
        <v>318</v>
      </c>
      <c r="F376" s="45" t="str">
        <f>LOOKUP(E376,K!$A$1:$B$19)</f>
        <v>Konguta vald</v>
      </c>
      <c r="G376">
        <v>30</v>
      </c>
      <c r="H376" s="40" t="s">
        <v>3402</v>
      </c>
      <c r="I376" t="s">
        <v>3399</v>
      </c>
      <c r="J376" s="30">
        <v>1966</v>
      </c>
      <c r="K376">
        <v>1</v>
      </c>
      <c r="L376" t="s">
        <v>3401</v>
      </c>
    </row>
    <row r="377" spans="1:12" ht="25.5" x14ac:dyDescent="0.2">
      <c r="A377" s="37" t="str">
        <f t="shared" si="5"/>
        <v>14-21</v>
      </c>
      <c r="B377" s="30">
        <v>21</v>
      </c>
      <c r="C377" s="30">
        <v>1</v>
      </c>
      <c r="D377" s="43" t="str">
        <f>IF(C377=1,K!$D$1,IF(C377=2,K!$D$2,IF(C377=3,K!$D$3,IF(C377=4,K!$D$4,IF(C377=5,K!$D$5,IF(C377=6,K!$D$6))))))</f>
        <v>Maaparandus</v>
      </c>
      <c r="E377" s="11" t="s">
        <v>328</v>
      </c>
      <c r="F377" s="45" t="str">
        <f>LOOKUP(E377,K!$A$1:$B$19)</f>
        <v>Rõngu vald</v>
      </c>
      <c r="G377">
        <v>96</v>
      </c>
      <c r="H377" s="40" t="s">
        <v>3478</v>
      </c>
      <c r="I377" t="s">
        <v>3479</v>
      </c>
      <c r="J377" s="30">
        <v>1961</v>
      </c>
      <c r="K377" s="30">
        <v>2</v>
      </c>
      <c r="L377" t="s">
        <v>3480</v>
      </c>
    </row>
    <row r="378" spans="1:12" ht="25.5" x14ac:dyDescent="0.2">
      <c r="A378" s="37" t="str">
        <f t="shared" si="5"/>
        <v>12-21</v>
      </c>
      <c r="B378" s="30">
        <v>21</v>
      </c>
      <c r="C378" s="30">
        <v>1</v>
      </c>
      <c r="D378" s="43" t="str">
        <f>IF(C378=1,K!$D$1,IF(C378=2,K!$D$2,IF(C378=3,K!$D$3,IF(C378=4,K!$D$4,IF(C378=5,K!$D$5,IF(C378=6,K!$D$6))))))</f>
        <v>Maaparandus</v>
      </c>
      <c r="E378" s="11" t="s">
        <v>326</v>
      </c>
      <c r="F378" s="45" t="str">
        <f>LOOKUP(E378,K!$A$1:$B$19)</f>
        <v>Puhja vald</v>
      </c>
      <c r="G378">
        <v>165</v>
      </c>
      <c r="H378" s="1" t="s">
        <v>3901</v>
      </c>
      <c r="I378" t="s">
        <v>3902</v>
      </c>
      <c r="J378" s="30">
        <v>1967</v>
      </c>
      <c r="K378">
        <v>1</v>
      </c>
      <c r="L378" t="s">
        <v>3903</v>
      </c>
    </row>
    <row r="379" spans="1:12" ht="25.5" x14ac:dyDescent="0.2">
      <c r="A379" s="37" t="str">
        <f t="shared" si="5"/>
        <v>12-21</v>
      </c>
      <c r="B379" s="30">
        <v>21</v>
      </c>
      <c r="C379" s="30">
        <v>5</v>
      </c>
      <c r="D379" s="43" t="str">
        <f>IF(C379=1,K!$D$1,IF(C379=2,K!$D$2,IF(C379=3,K!$D$3,IF(C379=4,K!$D$4,IF(C379=5,K!$D$5,IF(C379=6,K!$D$6))))))</f>
        <v>Muud maap.ehit.projektid</v>
      </c>
      <c r="E379" s="11" t="s">
        <v>326</v>
      </c>
      <c r="F379" s="45" t="str">
        <f>LOOKUP(E379,K!$A$1:$B$19)</f>
        <v>Puhja vald</v>
      </c>
      <c r="G379">
        <v>166</v>
      </c>
      <c r="H379" s="1" t="s">
        <v>3904</v>
      </c>
      <c r="I379" t="s">
        <v>3905</v>
      </c>
      <c r="J379" s="30">
        <v>1967</v>
      </c>
      <c r="K379">
        <v>0</v>
      </c>
      <c r="L379" t="s">
        <v>3906</v>
      </c>
    </row>
    <row r="380" spans="1:12" ht="25.5" x14ac:dyDescent="0.2">
      <c r="A380" s="37" t="str">
        <f t="shared" si="5"/>
        <v>12-21</v>
      </c>
      <c r="B380" s="30">
        <v>21</v>
      </c>
      <c r="C380" s="30">
        <v>1</v>
      </c>
      <c r="D380" s="43" t="str">
        <f>IF(C380=1,K!$D$1,IF(C380=2,K!$D$2,IF(C380=3,K!$D$3,IF(C380=4,K!$D$4,IF(C380=5,K!$D$5,IF(C380=6,K!$D$6))))))</f>
        <v>Maaparandus</v>
      </c>
      <c r="E380" s="11" t="s">
        <v>326</v>
      </c>
      <c r="F380" s="45" t="str">
        <f>LOOKUP(E380,K!$A$1:$B$19)</f>
        <v>Puhja vald</v>
      </c>
      <c r="G380">
        <v>131</v>
      </c>
      <c r="H380" s="1" t="s">
        <v>3907</v>
      </c>
      <c r="I380" t="s">
        <v>3908</v>
      </c>
      <c r="J380" s="30">
        <v>1968</v>
      </c>
      <c r="K380">
        <v>1</v>
      </c>
    </row>
    <row r="381" spans="1:12" ht="25.5" x14ac:dyDescent="0.2">
      <c r="A381" s="37" t="str">
        <f t="shared" si="5"/>
        <v>13-21</v>
      </c>
      <c r="B381" s="30">
        <v>21</v>
      </c>
      <c r="C381" s="30">
        <v>1</v>
      </c>
      <c r="D381" s="43" t="str">
        <f>IF(C381=1,K!$D$1,IF(C381=2,K!$D$2,IF(C381=3,K!$D$3,IF(C381=4,K!$D$4,IF(C381=5,K!$D$5,IF(C381=6,K!$D$6))))))</f>
        <v>Maaparandus</v>
      </c>
      <c r="E381" s="11" t="s">
        <v>327</v>
      </c>
      <c r="F381" s="45" t="str">
        <f>LOOKUP(E381,K!$A$1:$B$19)</f>
        <v>Rannu vald</v>
      </c>
      <c r="G381">
        <v>79</v>
      </c>
      <c r="H381" s="1" t="s">
        <v>4197</v>
      </c>
      <c r="I381" t="s">
        <v>4200</v>
      </c>
      <c r="J381" s="30">
        <v>1961</v>
      </c>
      <c r="K381">
        <v>3</v>
      </c>
      <c r="L381" t="s">
        <v>4198</v>
      </c>
    </row>
    <row r="382" spans="1:12" ht="25.5" x14ac:dyDescent="0.2">
      <c r="A382" s="37" t="str">
        <f t="shared" si="5"/>
        <v>13-21</v>
      </c>
      <c r="B382" s="30">
        <v>21</v>
      </c>
      <c r="C382" s="30">
        <v>1</v>
      </c>
      <c r="D382" s="43" t="str">
        <f>IF(C382=1,K!$D$1,IF(C382=2,K!$D$2,IF(C382=3,K!$D$3,IF(C382=4,K!$D$4,IF(C382=5,K!$D$5,IF(C382=6,K!$D$6))))))</f>
        <v>Maaparandus</v>
      </c>
      <c r="E382" s="11" t="s">
        <v>327</v>
      </c>
      <c r="F382" s="45" t="str">
        <f>LOOKUP(E382,K!$A$1:$B$19)</f>
        <v>Rannu vald</v>
      </c>
      <c r="G382">
        <v>89</v>
      </c>
      <c r="H382" s="1" t="s">
        <v>4443</v>
      </c>
      <c r="I382" t="s">
        <v>4200</v>
      </c>
      <c r="J382" s="30">
        <v>1964</v>
      </c>
      <c r="K382">
        <v>1</v>
      </c>
      <c r="L382" t="s">
        <v>4198</v>
      </c>
    </row>
    <row r="383" spans="1:12" x14ac:dyDescent="0.2">
      <c r="A383" s="37" t="str">
        <f t="shared" si="5"/>
        <v>13-21</v>
      </c>
      <c r="B383" s="30">
        <v>21</v>
      </c>
      <c r="C383" s="30">
        <v>1</v>
      </c>
      <c r="D383" s="43" t="str">
        <f>IF(C383=1,K!$D$1,IF(C383=2,K!$D$2,IF(C383=3,K!$D$3,IF(C383=4,K!$D$4,IF(C383=5,K!$D$5,IF(C383=6,K!$D$6))))))</f>
        <v>Maaparandus</v>
      </c>
      <c r="E383" s="11" t="s">
        <v>327</v>
      </c>
      <c r="F383" s="45" t="str">
        <f>LOOKUP(E383,K!$A$1:$B$19)</f>
        <v>Rannu vald</v>
      </c>
      <c r="G383">
        <v>66</v>
      </c>
      <c r="H383" s="1" t="s">
        <v>4199</v>
      </c>
      <c r="I383" t="s">
        <v>4200</v>
      </c>
      <c r="J383" s="30">
        <v>1958</v>
      </c>
      <c r="K383">
        <v>0</v>
      </c>
      <c r="L383" t="s">
        <v>4198</v>
      </c>
    </row>
    <row r="384" spans="1:12" ht="25.5" x14ac:dyDescent="0.2">
      <c r="A384" s="37" t="str">
        <f t="shared" si="5"/>
        <v>09-21</v>
      </c>
      <c r="B384" s="30">
        <v>21</v>
      </c>
      <c r="C384" s="30">
        <v>1</v>
      </c>
      <c r="D384" s="43" t="str">
        <f>IF(C384=1,K!$D$1,IF(C384=2,K!$D$2,IF(C384=3,K!$D$3,IF(C384=4,K!$D$4,IF(C384=5,K!$D$5,IF(C384=6,K!$D$6))))))</f>
        <v>Maaparandus</v>
      </c>
      <c r="E384" s="11" t="s">
        <v>323</v>
      </c>
      <c r="F384" s="45" t="str">
        <f>LOOKUP(E384,K!$A$1:$B$19)</f>
        <v>Nõo vald</v>
      </c>
      <c r="G384">
        <v>58</v>
      </c>
      <c r="H384" s="1" t="s">
        <v>4337</v>
      </c>
      <c r="I384" t="s">
        <v>4338</v>
      </c>
      <c r="J384" s="30">
        <v>1982</v>
      </c>
      <c r="K384">
        <v>2</v>
      </c>
      <c r="L384">
        <v>76266</v>
      </c>
    </row>
    <row r="385" spans="1:12" ht="25.5" x14ac:dyDescent="0.2">
      <c r="A385" s="37" t="str">
        <f t="shared" si="5"/>
        <v>09-21</v>
      </c>
      <c r="B385" s="30">
        <v>21</v>
      </c>
      <c r="C385" s="30">
        <v>1</v>
      </c>
      <c r="D385" s="43" t="str">
        <f>IF(C385=1,K!$D$1,IF(C385=2,K!$D$2,IF(C385=3,K!$D$3,IF(C385=4,K!$D$4,IF(C385=5,K!$D$5,IF(C385=6,K!$D$6))))))</f>
        <v>Maaparandus</v>
      </c>
      <c r="E385" s="11" t="s">
        <v>323</v>
      </c>
      <c r="F385" s="45" t="str">
        <f>LOOKUP(E385,K!$A$1:$B$19)</f>
        <v>Nõo vald</v>
      </c>
      <c r="G385">
        <v>42</v>
      </c>
      <c r="H385" s="1" t="s">
        <v>4339</v>
      </c>
      <c r="I385" t="s">
        <v>4338</v>
      </c>
      <c r="J385" s="30">
        <v>1959</v>
      </c>
      <c r="K385">
        <v>2</v>
      </c>
      <c r="L385" t="s">
        <v>4340</v>
      </c>
    </row>
    <row r="386" spans="1:12" ht="25.5" x14ac:dyDescent="0.2">
      <c r="A386" s="37" t="str">
        <f t="shared" ref="A386:A448" si="6">CONCATENATE(E386,"-",B386)</f>
        <v>09-21</v>
      </c>
      <c r="B386" s="30">
        <v>21</v>
      </c>
      <c r="C386" s="30">
        <v>2</v>
      </c>
      <c r="D386" s="43" t="str">
        <f>IF(C386=1,K!$D$1,IF(C386=2,K!$D$2,IF(C386=3,K!$D$3,IF(C386=4,K!$D$4,IF(C386=5,K!$D$5,IF(C386=6,K!$D$6))))))</f>
        <v xml:space="preserve">Maaparanduse rek </v>
      </c>
      <c r="E386" s="11" t="s">
        <v>323</v>
      </c>
      <c r="F386" s="45" t="str">
        <f>LOOKUP(E386,K!$A$1:$B$19)</f>
        <v>Nõo vald</v>
      </c>
      <c r="G386">
        <v>100</v>
      </c>
      <c r="H386" s="1" t="s">
        <v>4341</v>
      </c>
      <c r="I386" t="s">
        <v>4338</v>
      </c>
      <c r="J386" s="30">
        <v>1966</v>
      </c>
      <c r="K386">
        <v>2</v>
      </c>
      <c r="L386" t="s">
        <v>4334</v>
      </c>
    </row>
    <row r="387" spans="1:12" x14ac:dyDescent="0.2">
      <c r="A387" s="37" t="str">
        <f t="shared" si="6"/>
        <v>09-21</v>
      </c>
      <c r="B387" s="30">
        <v>21</v>
      </c>
      <c r="C387" s="30">
        <v>1</v>
      </c>
      <c r="D387" s="43" t="str">
        <f>IF(C387=1,K!$D$1,IF(C387=2,K!$D$2,IF(C387=3,K!$D$3,IF(C387=4,K!$D$4,IF(C387=5,K!$D$5,IF(C387=6,K!$D$6))))))</f>
        <v>Maaparandus</v>
      </c>
      <c r="E387" s="11" t="s">
        <v>323</v>
      </c>
      <c r="F387" s="45" t="str">
        <f>LOOKUP(E387,K!$A$1:$B$19)</f>
        <v>Nõo vald</v>
      </c>
      <c r="G387">
        <v>44</v>
      </c>
      <c r="H387" s="1" t="s">
        <v>4344</v>
      </c>
      <c r="I387" t="s">
        <v>4338</v>
      </c>
      <c r="J387" s="30">
        <v>1960</v>
      </c>
      <c r="K387">
        <v>1</v>
      </c>
      <c r="L387" t="s">
        <v>4345</v>
      </c>
    </row>
    <row r="388" spans="1:12" x14ac:dyDescent="0.2">
      <c r="A388" s="37" t="str">
        <f t="shared" si="6"/>
        <v>17-21</v>
      </c>
      <c r="B388" s="30">
        <v>21</v>
      </c>
      <c r="C388" s="30">
        <v>1</v>
      </c>
      <c r="D388" s="43" t="str">
        <f>IF(C388=1,K!$D$1,IF(C388=2,K!$D$2,IF(C388=3,K!$D$3,IF(C388=4,K!$D$4,IF(C388=5,K!$D$5,IF(C388=6,K!$D$6,IF(C388=7,K!$D$7)))))))</f>
        <v>Maaparandus</v>
      </c>
      <c r="E388" s="25" t="s">
        <v>331</v>
      </c>
      <c r="F388" s="45" t="str">
        <f>LOOKUP(E388,K!$A$1:$B$19)</f>
        <v xml:space="preserve">Vara vald </v>
      </c>
      <c r="G388">
        <v>81</v>
      </c>
      <c r="H388" s="28" t="s">
        <v>4959</v>
      </c>
      <c r="I388" t="s">
        <v>4955</v>
      </c>
      <c r="J388" s="30">
        <v>1966</v>
      </c>
      <c r="K388">
        <v>1</v>
      </c>
      <c r="L388" s="28" t="s">
        <v>4957</v>
      </c>
    </row>
    <row r="389" spans="1:12" x14ac:dyDescent="0.2">
      <c r="A389" s="37" t="str">
        <f t="shared" si="6"/>
        <v>17-21</v>
      </c>
      <c r="B389" s="30">
        <v>21</v>
      </c>
      <c r="C389" s="30">
        <v>1</v>
      </c>
      <c r="D389" s="43" t="str">
        <f>IF(C389=1,K!$D$1,IF(C389=2,K!$D$2,IF(C389=3,K!$D$3,IF(C389=4,K!$D$4,IF(C389=5,K!$D$5,IF(C389=6,K!$D$6,IF(C389=7,K!$D$7)))))))</f>
        <v>Maaparandus</v>
      </c>
      <c r="E389" s="25" t="s">
        <v>331</v>
      </c>
      <c r="F389" s="45" t="str">
        <f>LOOKUP(E389,K!$A$1:$B$19)</f>
        <v xml:space="preserve">Vara vald </v>
      </c>
      <c r="G389">
        <v>82</v>
      </c>
      <c r="H389" s="28" t="s">
        <v>4960</v>
      </c>
      <c r="I389" t="s">
        <v>4955</v>
      </c>
      <c r="J389" s="30">
        <v>1966</v>
      </c>
      <c r="K389">
        <v>1</v>
      </c>
      <c r="L389" t="s">
        <v>4957</v>
      </c>
    </row>
    <row r="390" spans="1:12" x14ac:dyDescent="0.2">
      <c r="A390" s="37" t="str">
        <f t="shared" si="6"/>
        <v>17-21</v>
      </c>
      <c r="B390" s="30">
        <v>21</v>
      </c>
      <c r="C390" s="30">
        <v>1</v>
      </c>
      <c r="D390" s="43" t="str">
        <f>IF(C390=1,K!$D$1,IF(C390=2,K!$D$2,IF(C390=3,K!$D$3,IF(C390=4,K!$D$4,IF(C390=5,K!$D$5,IF(C390=6,K!$D$6,IF(C390=7,K!$D$7)))))))</f>
        <v>Maaparandus</v>
      </c>
      <c r="E390" s="25" t="s">
        <v>331</v>
      </c>
      <c r="F390" s="45" t="str">
        <f>LOOKUP(E390,K!$A$1:$B$19)</f>
        <v xml:space="preserve">Vara vald </v>
      </c>
      <c r="G390">
        <v>83</v>
      </c>
      <c r="H390" s="28" t="s">
        <v>4961</v>
      </c>
      <c r="I390" t="s">
        <v>4955</v>
      </c>
      <c r="J390" s="30">
        <v>1966</v>
      </c>
      <c r="K390">
        <v>2</v>
      </c>
      <c r="L390" t="s">
        <v>4957</v>
      </c>
    </row>
    <row r="391" spans="1:12" ht="25.5" x14ac:dyDescent="0.2">
      <c r="A391" s="37" t="str">
        <f t="shared" si="6"/>
        <v>19-21</v>
      </c>
      <c r="B391" s="30">
        <v>21</v>
      </c>
      <c r="C391">
        <v>1</v>
      </c>
      <c r="D391" s="50" t="str">
        <f>IF(C391=1,K!$D$1,IF(C391=2,K!$D$2,IF(C391=3,K!$D$3,IF(C391=4,K!$D$4,IF(C391=5,K!$D$5,IF(C391=6,K!$D$6,IF(C391=7,K!$D$7)))))))</f>
        <v>Maaparandus</v>
      </c>
      <c r="E391" s="11" t="s">
        <v>333</v>
      </c>
      <c r="F391" s="51" t="str">
        <f>LOOKUP(E391,K!$A$1:$B$19)</f>
        <v>Ülenurme vald</v>
      </c>
      <c r="G391">
        <v>16</v>
      </c>
      <c r="H391" s="34" t="s">
        <v>5237</v>
      </c>
      <c r="I391" s="28" t="s">
        <v>5236</v>
      </c>
      <c r="J391" s="30">
        <v>1985</v>
      </c>
      <c r="K391">
        <v>5</v>
      </c>
      <c r="L391">
        <v>1221801841</v>
      </c>
    </row>
    <row r="392" spans="1:12" ht="25.5" x14ac:dyDescent="0.2">
      <c r="A392" s="37" t="str">
        <f t="shared" si="6"/>
        <v>19-21</v>
      </c>
      <c r="B392" s="30">
        <v>21</v>
      </c>
      <c r="C392" s="30">
        <v>1</v>
      </c>
      <c r="D392" s="50" t="str">
        <f>IF(C392=1,K!$D$1,IF(C392=2,K!$D$2,IF(C392=3,K!$D$3,IF(C392=4,K!$D$4,IF(C392=5,K!$D$5,IF(C392=6,K!$D$6,IF(C392=7,K!$D$7)))))))</f>
        <v>Maaparandus</v>
      </c>
      <c r="E392" s="11" t="s">
        <v>333</v>
      </c>
      <c r="F392" s="51" t="str">
        <f>LOOKUP(E392,K!$A$1:$B$19)</f>
        <v>Ülenurme vald</v>
      </c>
      <c r="G392">
        <v>15</v>
      </c>
      <c r="H392" s="34" t="s">
        <v>5238</v>
      </c>
      <c r="I392" s="28" t="s">
        <v>5236</v>
      </c>
      <c r="J392" s="30">
        <v>1985</v>
      </c>
      <c r="K392">
        <v>13</v>
      </c>
      <c r="L392">
        <v>2210801841</v>
      </c>
    </row>
    <row r="393" spans="1:12" ht="25.5" x14ac:dyDescent="0.2">
      <c r="A393" s="37" t="str">
        <f t="shared" si="6"/>
        <v>19-21</v>
      </c>
      <c r="B393" s="30">
        <v>21</v>
      </c>
      <c r="C393" s="30">
        <v>1</v>
      </c>
      <c r="D393" s="50" t="str">
        <f>IF(C393=1,K!$D$1,IF(C393=2,K!$D$2,IF(C393=3,K!$D$3,IF(C393=4,K!$D$4,IF(C393=5,K!$D$5,IF(C393=6,K!$D$6,IF(C393=7,K!$D$7)))))))</f>
        <v>Maaparandus</v>
      </c>
      <c r="E393" s="11" t="s">
        <v>333</v>
      </c>
      <c r="F393" s="51" t="str">
        <f>LOOKUP(E393,K!$A$1:$B$19)</f>
        <v>Ülenurme vald</v>
      </c>
      <c r="G393">
        <v>10</v>
      </c>
      <c r="H393" s="34" t="s">
        <v>5239</v>
      </c>
      <c r="I393" s="28" t="s">
        <v>5236</v>
      </c>
      <c r="J393" s="30">
        <v>1986</v>
      </c>
      <c r="K393">
        <v>2</v>
      </c>
      <c r="L393">
        <v>2210801841</v>
      </c>
    </row>
    <row r="394" spans="1:12" ht="25.5" x14ac:dyDescent="0.2">
      <c r="A394" s="38" t="str">
        <f t="shared" si="6"/>
        <v>01-20</v>
      </c>
      <c r="B394" s="30">
        <v>20</v>
      </c>
      <c r="C394" s="30">
        <v>1</v>
      </c>
      <c r="D394" s="17" t="str">
        <f>IF(C394=1,K!$D$1,IF(C394=2,K!$D$2,IF(C394=3,K!$D$3,IF(C394=4,K!$D$4,IF(C394=5,K!$D$5,IF(C394=6,K!$D$6))))))</f>
        <v>Maaparandus</v>
      </c>
      <c r="E394" s="11" t="s">
        <v>291</v>
      </c>
      <c r="F394" s="18" t="str">
        <f>LOOKUP(E394,K!$A$1:$B$19)</f>
        <v>Alatskivi vald</v>
      </c>
      <c r="G394" s="30">
        <v>95</v>
      </c>
      <c r="H394" s="30" t="s">
        <v>1766</v>
      </c>
      <c r="I394" s="30" t="s">
        <v>1764</v>
      </c>
      <c r="J394" s="30">
        <v>1969</v>
      </c>
      <c r="K394" s="30">
        <v>1</v>
      </c>
      <c r="L394" s="30" t="s">
        <v>1767</v>
      </c>
    </row>
    <row r="395" spans="1:12" x14ac:dyDescent="0.2">
      <c r="A395" s="38" t="str">
        <f t="shared" si="6"/>
        <v>03-20</v>
      </c>
      <c r="B395" s="30">
        <v>20</v>
      </c>
      <c r="C395" s="30">
        <v>1</v>
      </c>
      <c r="D395" s="17" t="str">
        <f>IF(C395=1,K!$D$1,IF(C395=2,K!$D$2,IF(C395=3,K!$D$3,IF(C395=4,K!$D$4,IF(C395=5,K!$D$5,IF(C395=6,K!$D$6))))))</f>
        <v>Maaparandus</v>
      </c>
      <c r="E395" s="11" t="s">
        <v>317</v>
      </c>
      <c r="F395" s="18" t="str">
        <f>LOOKUP(E395,K!$A$1:$B$19)</f>
        <v>Kambja vald</v>
      </c>
      <c r="G395" s="30">
        <v>1316</v>
      </c>
      <c r="H395" t="s">
        <v>2205</v>
      </c>
      <c r="I395" s="39" t="s">
        <v>2204</v>
      </c>
      <c r="J395" s="30">
        <v>1978</v>
      </c>
      <c r="K395" s="30">
        <v>3</v>
      </c>
      <c r="L395" t="s">
        <v>2206</v>
      </c>
    </row>
    <row r="396" spans="1:12" x14ac:dyDescent="0.2">
      <c r="A396" s="38" t="str">
        <f t="shared" si="6"/>
        <v>03-20</v>
      </c>
      <c r="B396" s="30">
        <v>20</v>
      </c>
      <c r="C396" s="30">
        <v>1</v>
      </c>
      <c r="D396" s="17" t="str">
        <f>IF(C396=1,K!$D$1,IF(C396=2,K!$D$2,IF(C396=3,K!$D$3,IF(C396=4,K!$D$4,IF(C396=5,K!$D$5,IF(C396=6,K!$D$6))))))</f>
        <v>Maaparandus</v>
      </c>
      <c r="E396" s="11" t="s">
        <v>317</v>
      </c>
      <c r="F396" s="18" t="str">
        <f>LOOKUP(E396,K!$A$1:$B$19)</f>
        <v>Kambja vald</v>
      </c>
      <c r="G396" s="30">
        <v>1317</v>
      </c>
      <c r="H396" t="s">
        <v>2207</v>
      </c>
      <c r="I396" s="39" t="s">
        <v>2204</v>
      </c>
      <c r="J396" s="30">
        <v>1978</v>
      </c>
      <c r="K396">
        <v>2</v>
      </c>
      <c r="L396" t="s">
        <v>2206</v>
      </c>
    </row>
    <row r="397" spans="1:12" ht="25.5" x14ac:dyDescent="0.2">
      <c r="A397" s="38" t="str">
        <f t="shared" si="6"/>
        <v>02-20</v>
      </c>
      <c r="B397" s="30">
        <v>20</v>
      </c>
      <c r="C397" s="30">
        <v>1</v>
      </c>
      <c r="D397" s="17" t="str">
        <f>IF(C397=1,K!$D$1,IF(C397=2,K!$D$2,IF(C397=3,K!$D$3,IF(C397=4,K!$D$4,IF(C397=5,K!$D$5,IF(C397=6,K!$D$6))))))</f>
        <v>Maaparandus</v>
      </c>
      <c r="E397" s="11" t="s">
        <v>294</v>
      </c>
      <c r="F397" s="18" t="str">
        <f>LOOKUP(E397,K!$A$1:$B$19)</f>
        <v>Haaslava vald</v>
      </c>
      <c r="G397" s="30">
        <v>100</v>
      </c>
      <c r="H397" s="30" t="s">
        <v>2264</v>
      </c>
      <c r="I397" s="39" t="s">
        <v>2111</v>
      </c>
      <c r="J397" s="30">
        <v>1960</v>
      </c>
      <c r="K397">
        <v>1</v>
      </c>
      <c r="L397" t="s">
        <v>2271</v>
      </c>
    </row>
    <row r="398" spans="1:12" ht="25.5" x14ac:dyDescent="0.2">
      <c r="A398" s="38" t="str">
        <f t="shared" si="6"/>
        <v>02-20</v>
      </c>
      <c r="B398" s="30">
        <v>20</v>
      </c>
      <c r="C398" s="30">
        <v>1</v>
      </c>
      <c r="D398" s="17" t="str">
        <f>IF(C398=1,K!$D$1,IF(C398=2,K!$D$2,IF(C398=3,K!$D$3,IF(C398=4,K!$D$4,IF(C398=5,K!$D$5,IF(C398=6,K!$D$6))))))</f>
        <v>Maaparandus</v>
      </c>
      <c r="E398" s="11" t="s">
        <v>294</v>
      </c>
      <c r="F398" s="18" t="str">
        <f>LOOKUP(E398,K!$A$1:$B$19)</f>
        <v>Haaslava vald</v>
      </c>
      <c r="G398" s="30">
        <v>145</v>
      </c>
      <c r="H398" s="30" t="s">
        <v>2263</v>
      </c>
      <c r="I398" s="39" t="s">
        <v>2111</v>
      </c>
      <c r="J398" s="30">
        <v>1963</v>
      </c>
      <c r="K398" s="30">
        <v>3</v>
      </c>
      <c r="L398" t="s">
        <v>2265</v>
      </c>
    </row>
    <row r="399" spans="1:12" ht="25.5" x14ac:dyDescent="0.2">
      <c r="A399" s="38" t="str">
        <f t="shared" si="6"/>
        <v>02-20</v>
      </c>
      <c r="B399" s="30">
        <v>20</v>
      </c>
      <c r="C399" s="30">
        <v>2</v>
      </c>
      <c r="D399" s="17" t="str">
        <f>IF(C399=1,K!$D$1,IF(C399=2,K!$D$2,IF(C399=3,K!$D$3,IF(C399=4,K!$D$4,IF(C399=5,K!$D$5,IF(C399=6,K!$D$6))))))</f>
        <v xml:space="preserve">Maaparanduse rek </v>
      </c>
      <c r="E399" s="11" t="s">
        <v>294</v>
      </c>
      <c r="F399" s="18" t="str">
        <f>LOOKUP(E399,K!$A$1:$B$19)</f>
        <v>Haaslava vald</v>
      </c>
      <c r="G399" s="30">
        <v>82</v>
      </c>
      <c r="H399" s="30" t="s">
        <v>2266</v>
      </c>
      <c r="I399" s="39" t="s">
        <v>2111</v>
      </c>
      <c r="J399" s="30">
        <v>1986</v>
      </c>
      <c r="K399">
        <v>1</v>
      </c>
      <c r="L399" t="s">
        <v>2267</v>
      </c>
    </row>
    <row r="400" spans="1:12" ht="25.5" x14ac:dyDescent="0.2">
      <c r="A400" s="38" t="str">
        <f t="shared" si="6"/>
        <v>02-20</v>
      </c>
      <c r="B400" s="30">
        <v>20</v>
      </c>
      <c r="C400" s="30">
        <v>6</v>
      </c>
      <c r="D400" s="17" t="str">
        <f>IF(C400=1,K!$D$1,IF(C400=2,K!$D$2,IF(C400=3,K!$D$3,IF(C400=4,K!$D$4,IF(C400=5,K!$D$5,IF(C400=6,K!$D$6))))))</f>
        <v>Kultuurtehnikaprojektid</v>
      </c>
      <c r="E400" s="11" t="s">
        <v>294</v>
      </c>
      <c r="F400" s="18" t="str">
        <f>LOOKUP(E400,K!$A$1:$B$19)</f>
        <v>Haaslava vald</v>
      </c>
      <c r="G400" s="30">
        <v>148</v>
      </c>
      <c r="H400" s="30" t="s">
        <v>2268</v>
      </c>
      <c r="I400" s="39" t="s">
        <v>2269</v>
      </c>
      <c r="J400" s="30">
        <v>1987</v>
      </c>
      <c r="K400" s="30">
        <v>1</v>
      </c>
      <c r="L400" t="s">
        <v>2270</v>
      </c>
    </row>
    <row r="401" spans="1:12" ht="25.5" x14ac:dyDescent="0.2">
      <c r="A401" s="37" t="str">
        <f t="shared" si="6"/>
        <v>02-20</v>
      </c>
      <c r="B401" s="30">
        <v>20</v>
      </c>
      <c r="C401" s="30">
        <v>6</v>
      </c>
      <c r="D401" s="17" t="str">
        <f>IF(C401=1,K!$D$1,IF(C401=2,K!$D$2,IF(C401=3,K!$D$3,IF(C401=4,K!$D$4,IF(C401=5,K!$D$5,IF(C401=6,K!$D$6))))))</f>
        <v>Kultuurtehnikaprojektid</v>
      </c>
      <c r="E401" s="11" t="s">
        <v>294</v>
      </c>
      <c r="F401" s="18" t="str">
        <f>LOOKUP(E401,K!$A$1:$B$19)</f>
        <v>Haaslava vald</v>
      </c>
      <c r="G401" s="30">
        <v>800</v>
      </c>
      <c r="H401" s="30" t="s">
        <v>2374</v>
      </c>
      <c r="I401" s="39" t="s">
        <v>2111</v>
      </c>
      <c r="J401" s="30">
        <v>1974</v>
      </c>
      <c r="K401">
        <v>1</v>
      </c>
      <c r="L401" t="s">
        <v>2375</v>
      </c>
    </row>
    <row r="402" spans="1:12" ht="25.5" x14ac:dyDescent="0.2">
      <c r="A402" s="37" t="str">
        <f t="shared" si="6"/>
        <v>08-20</v>
      </c>
      <c r="B402" s="30">
        <v>20</v>
      </c>
      <c r="C402" s="30">
        <v>1</v>
      </c>
      <c r="D402" s="17" t="str">
        <f>IF(C402=1,K!$D$1,IF(C402=2,K!$D$2,IF(C402=3,K!$D$3,IF(C402=4,K!$D$4,IF(C402=5,K!$D$5,IF(C402=6,K!$D$6))))))</f>
        <v>Maaparandus</v>
      </c>
      <c r="E402" s="11" t="s">
        <v>322</v>
      </c>
      <c r="F402" s="18" t="str">
        <f>LOOKUP(E402,K!$A$1:$B$19)</f>
        <v>Mäksa vald</v>
      </c>
      <c r="G402" s="30">
        <v>88</v>
      </c>
      <c r="H402" s="30" t="s">
        <v>2475</v>
      </c>
      <c r="I402" s="39" t="s">
        <v>2472</v>
      </c>
      <c r="J402" s="30">
        <v>1984</v>
      </c>
      <c r="K402" s="30">
        <v>2</v>
      </c>
      <c r="L402" s="30">
        <v>1204791</v>
      </c>
    </row>
    <row r="403" spans="1:12" ht="25.5" x14ac:dyDescent="0.2">
      <c r="A403" s="37" t="str">
        <f t="shared" si="6"/>
        <v>08-20</v>
      </c>
      <c r="B403" s="30">
        <v>20</v>
      </c>
      <c r="C403" s="30">
        <v>5</v>
      </c>
      <c r="D403" s="17" t="str">
        <f>IF(C403=1,K!$D$1,IF(C403=2,K!$D$2,IF(C403=3,K!$D$3,IF(C403=4,K!$D$4,IF(C403=5,K!$D$5,IF(C403=6,K!$D$6))))))</f>
        <v>Muud maap.ehit.projektid</v>
      </c>
      <c r="E403" s="11" t="s">
        <v>322</v>
      </c>
      <c r="F403" s="18" t="str">
        <f>LOOKUP(E403,K!$A$1:$B$19)</f>
        <v>Mäksa vald</v>
      </c>
      <c r="G403" s="30">
        <v>20</v>
      </c>
      <c r="H403" s="30" t="s">
        <v>2476</v>
      </c>
      <c r="I403" s="39" t="s">
        <v>2472</v>
      </c>
      <c r="J403" s="30">
        <v>1990</v>
      </c>
      <c r="K403">
        <v>4</v>
      </c>
      <c r="L403" t="s">
        <v>2477</v>
      </c>
    </row>
    <row r="404" spans="1:12" x14ac:dyDescent="0.2">
      <c r="A404" s="37" t="str">
        <f t="shared" si="6"/>
        <v>18-20</v>
      </c>
      <c r="B404" s="30">
        <v>20</v>
      </c>
      <c r="C404" s="30">
        <v>1</v>
      </c>
      <c r="D404" s="17" t="str">
        <f>IF(C404=1,K!$D$1,IF(C404=2,K!$D$2,IF(C404=3,K!$D$3,IF(C404=4,K!$D$4,IF(C404=5,K!$D$5,IF(C404=6,K!$D$6))))))</f>
        <v>Maaparandus</v>
      </c>
      <c r="E404" s="11" t="s">
        <v>332</v>
      </c>
      <c r="F404" s="18" t="str">
        <f>LOOKUP(E404,K!$A$1:$B$19)</f>
        <v>Võnnu vald</v>
      </c>
      <c r="G404" s="30">
        <v>152</v>
      </c>
      <c r="H404" s="30" t="s">
        <v>2703</v>
      </c>
      <c r="I404" s="39" t="s">
        <v>2704</v>
      </c>
      <c r="J404" s="30">
        <v>1969</v>
      </c>
      <c r="K404">
        <v>2</v>
      </c>
      <c r="L404" s="30">
        <v>67158</v>
      </c>
    </row>
    <row r="405" spans="1:12" ht="25.5" x14ac:dyDescent="0.2">
      <c r="A405" s="37" t="str">
        <f t="shared" si="6"/>
        <v>18-20</v>
      </c>
      <c r="B405" s="30">
        <v>20</v>
      </c>
      <c r="C405" s="30">
        <v>1</v>
      </c>
      <c r="D405" s="17" t="str">
        <f>IF(C405=1,K!$D$1,IF(C405=2,K!$D$2,IF(C405=3,K!$D$3,IF(C405=4,K!$D$4,IF(C405=5,K!$D$5,IF(C405=6,K!$D$6))))))</f>
        <v>Maaparandus</v>
      </c>
      <c r="E405" s="11" t="s">
        <v>332</v>
      </c>
      <c r="F405" s="18" t="str">
        <f>LOOKUP(E405,K!$A$1:$B$19)</f>
        <v>Võnnu vald</v>
      </c>
      <c r="G405" s="30">
        <v>70</v>
      </c>
      <c r="H405" s="30" t="s">
        <v>2705</v>
      </c>
      <c r="I405" s="39" t="s">
        <v>2706</v>
      </c>
      <c r="J405" s="30">
        <v>1970</v>
      </c>
      <c r="K405" s="30">
        <v>4</v>
      </c>
      <c r="L405" s="30">
        <v>67158</v>
      </c>
    </row>
    <row r="406" spans="1:12" ht="25.5" x14ac:dyDescent="0.2">
      <c r="A406" s="37" t="str">
        <f t="shared" si="6"/>
        <v>06-20</v>
      </c>
      <c r="B406" s="30">
        <v>20</v>
      </c>
      <c r="C406" s="30">
        <v>1</v>
      </c>
      <c r="D406" s="43" t="str">
        <f>IF(C406=1,K!$D$1,IF(C406=2,K!$D$2,IF(C406=3,K!$D$3,IF(C406=4,K!$D$4,IF(C406=5,K!$D$5,IF(C406=6,K!$D$6))))))</f>
        <v>Maaparandus</v>
      </c>
      <c r="E406" s="11" t="s">
        <v>320</v>
      </c>
      <c r="F406" s="18" t="str">
        <f>LOOKUP(E406,K!$A$1:$B$19)</f>
        <v>Luunja vald</v>
      </c>
      <c r="G406">
        <v>731</v>
      </c>
      <c r="H406" s="34" t="s">
        <v>3041</v>
      </c>
      <c r="I406" t="s">
        <v>3040</v>
      </c>
      <c r="J406" s="30">
        <v>1974</v>
      </c>
      <c r="K406" s="30">
        <v>1</v>
      </c>
      <c r="L406">
        <v>70377</v>
      </c>
    </row>
    <row r="407" spans="1:12" ht="25.5" x14ac:dyDescent="0.2">
      <c r="A407" s="37" t="str">
        <f t="shared" si="6"/>
        <v>06-20</v>
      </c>
      <c r="B407" s="30">
        <v>20</v>
      </c>
      <c r="C407" s="30">
        <v>1</v>
      </c>
      <c r="D407" s="43" t="str">
        <f>IF(C407=1,K!$D$1,IF(C407=2,K!$D$2,IF(C407=3,K!$D$3,IF(C407=4,K!$D$4,IF(C407=5,K!$D$5,IF(C407=6,K!$D$6))))))</f>
        <v>Maaparandus</v>
      </c>
      <c r="E407" s="11" t="s">
        <v>320</v>
      </c>
      <c r="F407" s="18" t="str">
        <f>LOOKUP(E407,K!$A$1:$B$19)</f>
        <v>Luunja vald</v>
      </c>
      <c r="G407">
        <v>915</v>
      </c>
      <c r="H407" s="34" t="s">
        <v>3042</v>
      </c>
      <c r="I407" t="s">
        <v>3040</v>
      </c>
      <c r="J407" s="30">
        <v>1975</v>
      </c>
      <c r="K407">
        <v>2</v>
      </c>
      <c r="L407">
        <v>70377</v>
      </c>
    </row>
    <row r="408" spans="1:12" ht="25.5" x14ac:dyDescent="0.2">
      <c r="A408" s="37" t="str">
        <f t="shared" si="6"/>
        <v>06-20</v>
      </c>
      <c r="B408" s="30">
        <v>20</v>
      </c>
      <c r="C408" s="30">
        <v>6</v>
      </c>
      <c r="D408" s="43" t="str">
        <f>IF(C408=1,K!$D$1,IF(C408=2,K!$D$2,IF(C408=3,K!$D$3,IF(C408=4,K!$D$4,IF(C408=5,K!$D$5,IF(C408=6,K!$D$6))))))</f>
        <v>Kultuurtehnikaprojektid</v>
      </c>
      <c r="E408" s="11" t="s">
        <v>320</v>
      </c>
      <c r="F408" s="18" t="str">
        <f>LOOKUP(E408,K!$A$1:$B$19)</f>
        <v>Luunja vald</v>
      </c>
      <c r="G408">
        <v>38</v>
      </c>
      <c r="H408" s="34" t="s">
        <v>3043</v>
      </c>
      <c r="I408" t="s">
        <v>3040</v>
      </c>
      <c r="J408" s="30">
        <v>1988</v>
      </c>
      <c r="K408" s="30">
        <v>1</v>
      </c>
      <c r="L408" t="s">
        <v>3044</v>
      </c>
    </row>
    <row r="409" spans="1:12" ht="25.5" x14ac:dyDescent="0.2">
      <c r="A409" s="37" t="str">
        <f t="shared" si="6"/>
        <v>04-20</v>
      </c>
      <c r="B409" s="30">
        <v>20</v>
      </c>
      <c r="C409" s="30">
        <v>1</v>
      </c>
      <c r="D409" s="43" t="str">
        <f>IF(C409=1,K!$D$1,IF(C409=2,K!$D$2,IF(C409=3,K!$D$3,IF(C409=4,K!$D$4,IF(C409=5,K!$D$5,IF(C409=6,K!$D$6))))))</f>
        <v>Maaparandus</v>
      </c>
      <c r="E409" s="11" t="s">
        <v>318</v>
      </c>
      <c r="F409" s="45" t="str">
        <f>LOOKUP(E409,K!$A$1:$B$19)</f>
        <v>Konguta vald</v>
      </c>
      <c r="G409">
        <v>268</v>
      </c>
      <c r="H409" s="40" t="s">
        <v>3411</v>
      </c>
      <c r="I409" t="s">
        <v>2204</v>
      </c>
      <c r="J409" s="30">
        <v>1965</v>
      </c>
      <c r="K409">
        <v>1</v>
      </c>
      <c r="L409" t="s">
        <v>3393</v>
      </c>
    </row>
    <row r="410" spans="1:12" ht="25.5" x14ac:dyDescent="0.2">
      <c r="A410" s="37" t="str">
        <f t="shared" si="6"/>
        <v>12-20</v>
      </c>
      <c r="B410" s="30">
        <v>20</v>
      </c>
      <c r="C410" s="30">
        <v>1</v>
      </c>
      <c r="D410" s="43" t="str">
        <f>IF(C410=1,K!$D$1,IF(C410=2,K!$D$2,IF(C410=3,K!$D$3,IF(C410=4,K!$D$4,IF(C410=5,K!$D$5,IF(C410=6,K!$D$6))))))</f>
        <v>Maaparandus</v>
      </c>
      <c r="E410" s="11" t="s">
        <v>326</v>
      </c>
      <c r="F410" s="45" t="str">
        <f>LOOKUP(E410,K!$A$1:$B$19)</f>
        <v>Puhja vald</v>
      </c>
      <c r="G410">
        <v>456</v>
      </c>
      <c r="H410" s="1" t="s">
        <v>3894</v>
      </c>
      <c r="I410" t="s">
        <v>3895</v>
      </c>
      <c r="J410" s="30">
        <v>1972</v>
      </c>
      <c r="K410">
        <v>1</v>
      </c>
      <c r="L410">
        <v>69387</v>
      </c>
    </row>
    <row r="411" spans="1:12" ht="25.5" x14ac:dyDescent="0.2">
      <c r="A411" s="37" t="str">
        <f t="shared" si="6"/>
        <v>13-20</v>
      </c>
      <c r="B411" s="30">
        <v>20</v>
      </c>
      <c r="C411" s="30">
        <v>2</v>
      </c>
      <c r="D411" s="43" t="str">
        <f>IF(C411=1,K!$D$1,IF(C411=2,K!$D$2,IF(C411=3,K!$D$3,IF(C411=4,K!$D$4,IF(C411=5,K!$D$5,IF(C411=6,K!$D$6))))))</f>
        <v xml:space="preserve">Maaparanduse rek </v>
      </c>
      <c r="E411" s="11" t="s">
        <v>327</v>
      </c>
      <c r="F411" s="45" t="str">
        <f>LOOKUP(E411,K!$A$1:$B$19)</f>
        <v>Rannu vald</v>
      </c>
      <c r="G411">
        <v>62</v>
      </c>
      <c r="H411" s="1" t="s">
        <v>4184</v>
      </c>
      <c r="I411" t="s">
        <v>4185</v>
      </c>
      <c r="J411" s="30">
        <v>1968</v>
      </c>
      <c r="K411">
        <v>1</v>
      </c>
      <c r="L411" t="s">
        <v>4186</v>
      </c>
    </row>
    <row r="412" spans="1:12" ht="25.5" x14ac:dyDescent="0.2">
      <c r="A412" s="37" t="str">
        <f t="shared" si="6"/>
        <v>13-20</v>
      </c>
      <c r="B412" s="30">
        <v>20</v>
      </c>
      <c r="C412" s="30">
        <v>1</v>
      </c>
      <c r="D412" s="43" t="str">
        <f>IF(C412=1,K!$D$1,IF(C412=2,K!$D$2,IF(C412=3,K!$D$3,IF(C412=4,K!$D$4,IF(C412=5,K!$D$5,IF(C412=6,K!$D$6))))))</f>
        <v>Maaparandus</v>
      </c>
      <c r="E412" s="11" t="s">
        <v>327</v>
      </c>
      <c r="F412" s="45" t="str">
        <f>LOOKUP(E412,K!$A$1:$B$19)</f>
        <v>Rannu vald</v>
      </c>
      <c r="G412">
        <v>35</v>
      </c>
      <c r="H412" s="1" t="s">
        <v>4187</v>
      </c>
      <c r="I412" t="s">
        <v>4185</v>
      </c>
      <c r="J412" s="30">
        <v>1965</v>
      </c>
      <c r="K412">
        <v>1</v>
      </c>
      <c r="L412" t="s">
        <v>3115</v>
      </c>
    </row>
    <row r="413" spans="1:12" ht="25.5" x14ac:dyDescent="0.2">
      <c r="A413" s="37" t="str">
        <f t="shared" si="6"/>
        <v>13-20</v>
      </c>
      <c r="B413" s="30">
        <v>20</v>
      </c>
      <c r="C413" s="30">
        <v>2</v>
      </c>
      <c r="D413" s="43" t="str">
        <f>IF(C413=1,K!$D$1,IF(C413=2,K!$D$2,IF(C413=3,K!$D$3,IF(C413=4,K!$D$4,IF(C413=5,K!$D$5,IF(C413=6,K!$D$6))))))</f>
        <v xml:space="preserve">Maaparanduse rek </v>
      </c>
      <c r="E413" s="11" t="s">
        <v>327</v>
      </c>
      <c r="F413" s="45" t="str">
        <f>LOOKUP(E413,K!$A$1:$B$19)</f>
        <v>Rannu vald</v>
      </c>
      <c r="G413">
        <v>48</v>
      </c>
      <c r="H413" s="1" t="s">
        <v>4442</v>
      </c>
      <c r="I413" t="s">
        <v>4185</v>
      </c>
      <c r="J413" s="30">
        <v>1966</v>
      </c>
      <c r="K413">
        <v>1</v>
      </c>
      <c r="L413" t="s">
        <v>4186</v>
      </c>
    </row>
    <row r="414" spans="1:12" ht="25.5" x14ac:dyDescent="0.2">
      <c r="A414" s="37" t="str">
        <f t="shared" si="6"/>
        <v>09-20</v>
      </c>
      <c r="B414" s="30">
        <v>20</v>
      </c>
      <c r="C414" s="30">
        <v>6</v>
      </c>
      <c r="D414" s="43" t="str">
        <f>IF(C414=1,K!$D$1,IF(C414=2,K!$D$2,IF(C414=3,K!$D$3,IF(C414=4,K!$D$4,IF(C414=5,K!$D$5,IF(C414=6,K!$D$6))))))</f>
        <v>Kultuurtehnikaprojektid</v>
      </c>
      <c r="E414" s="11" t="s">
        <v>323</v>
      </c>
      <c r="F414" s="45" t="str">
        <f>LOOKUP(E414,K!$A$1:$B$19)</f>
        <v>Nõo vald</v>
      </c>
      <c r="G414">
        <v>55</v>
      </c>
      <c r="H414" s="1" t="s">
        <v>4322</v>
      </c>
      <c r="I414" t="s">
        <v>4323</v>
      </c>
      <c r="J414" s="30">
        <v>1986</v>
      </c>
      <c r="K414">
        <v>1</v>
      </c>
      <c r="L414" t="s">
        <v>4324</v>
      </c>
    </row>
    <row r="415" spans="1:12" ht="25.5" x14ac:dyDescent="0.2">
      <c r="A415" s="37" t="str">
        <f t="shared" si="6"/>
        <v>09-20</v>
      </c>
      <c r="B415" s="30">
        <v>20</v>
      </c>
      <c r="C415" s="30">
        <v>1</v>
      </c>
      <c r="D415" s="43" t="str">
        <f>IF(C415=1,K!$D$1,IF(C415=2,K!$D$2,IF(C415=3,K!$D$3,IF(C415=4,K!$D$4,IF(C415=5,K!$D$5,IF(C415=6,K!$D$6))))))</f>
        <v>Maaparandus</v>
      </c>
      <c r="E415" s="11" t="s">
        <v>323</v>
      </c>
      <c r="F415" s="45" t="str">
        <f>LOOKUP(E415,K!$A$1:$B$19)</f>
        <v>Nõo vald</v>
      </c>
      <c r="G415">
        <v>60</v>
      </c>
      <c r="H415" s="1" t="s">
        <v>4325</v>
      </c>
      <c r="I415" t="s">
        <v>4323</v>
      </c>
      <c r="J415" s="30">
        <v>1981</v>
      </c>
      <c r="K415">
        <v>0</v>
      </c>
      <c r="L415">
        <v>76266</v>
      </c>
    </row>
    <row r="416" spans="1:12" ht="25.5" x14ac:dyDescent="0.2">
      <c r="A416" s="37" t="str">
        <f t="shared" si="6"/>
        <v>09-20</v>
      </c>
      <c r="B416" s="30">
        <v>20</v>
      </c>
      <c r="C416" s="30">
        <v>1</v>
      </c>
      <c r="D416" s="43" t="str">
        <f>IF(C416=1,K!$D$1,IF(C416=2,K!$D$2,IF(C416=3,K!$D$3,IF(C416=4,K!$D$4,IF(C416=5,K!$D$5,IF(C416=6,K!$D$6))))))</f>
        <v>Maaparandus</v>
      </c>
      <c r="E416" s="11" t="s">
        <v>323</v>
      </c>
      <c r="F416" s="45" t="str">
        <f>LOOKUP(E416,K!$A$1:$B$19)</f>
        <v>Nõo vald</v>
      </c>
      <c r="G416">
        <v>59</v>
      </c>
      <c r="H416" s="1" t="s">
        <v>4331</v>
      </c>
      <c r="I416" t="s">
        <v>4323</v>
      </c>
      <c r="J416" s="30">
        <v>1981</v>
      </c>
      <c r="K416">
        <v>4</v>
      </c>
      <c r="L416">
        <v>76266</v>
      </c>
    </row>
    <row r="417" spans="1:12" ht="25.5" x14ac:dyDescent="0.2">
      <c r="A417" s="37" t="str">
        <f t="shared" si="6"/>
        <v>09-20</v>
      </c>
      <c r="B417" s="30">
        <v>20</v>
      </c>
      <c r="C417" s="30">
        <v>1</v>
      </c>
      <c r="D417" s="43" t="str">
        <f>IF(C417=1,K!$D$1,IF(C417=2,K!$D$2,IF(C417=3,K!$D$3,IF(C417=4,K!$D$4,IF(C417=5,K!$D$5,IF(C417=6,K!$D$6))))))</f>
        <v>Maaparandus</v>
      </c>
      <c r="E417" s="11" t="s">
        <v>323</v>
      </c>
      <c r="F417" s="45" t="str">
        <f>LOOKUP(E417,K!$A$1:$B$19)</f>
        <v>Nõo vald</v>
      </c>
      <c r="G417">
        <v>43</v>
      </c>
      <c r="H417" s="1" t="s">
        <v>4444</v>
      </c>
      <c r="I417" t="s">
        <v>4323</v>
      </c>
      <c r="J417" s="30">
        <v>1965</v>
      </c>
      <c r="K417">
        <v>1</v>
      </c>
      <c r="L417" t="s">
        <v>4332</v>
      </c>
    </row>
    <row r="418" spans="1:12" x14ac:dyDescent="0.2">
      <c r="A418" s="37" t="str">
        <f t="shared" si="6"/>
        <v>17-20</v>
      </c>
      <c r="B418" s="30">
        <v>20</v>
      </c>
      <c r="C418" s="30">
        <v>1</v>
      </c>
      <c r="D418" s="43" t="str">
        <f>IF(C418=1,K!$D$1,IF(C418=2,K!$D$2,IF(C418=3,K!$D$3,IF(C418=4,K!$D$4,IF(C418=5,K!$D$5,IF(C418=6,K!$D$6,IF(C418=7,K!$D$7)))))))</f>
        <v>Maaparandus</v>
      </c>
      <c r="E418" s="25" t="s">
        <v>331</v>
      </c>
      <c r="F418" s="45" t="str">
        <f>LOOKUP(E418,K!$A$1:$B$19)</f>
        <v xml:space="preserve">Vara vald </v>
      </c>
      <c r="G418">
        <v>131</v>
      </c>
      <c r="H418" s="28" t="s">
        <v>4950</v>
      </c>
      <c r="I418" s="28" t="s">
        <v>4945</v>
      </c>
      <c r="J418" s="30">
        <v>1963</v>
      </c>
      <c r="K418">
        <v>1</v>
      </c>
      <c r="L418" s="28" t="s">
        <v>4951</v>
      </c>
    </row>
    <row r="419" spans="1:12" x14ac:dyDescent="0.2">
      <c r="A419" s="37" t="str">
        <f t="shared" si="6"/>
        <v>17-20</v>
      </c>
      <c r="B419" s="30">
        <v>20</v>
      </c>
      <c r="C419" s="30">
        <v>1</v>
      </c>
      <c r="D419" s="43" t="str">
        <f>IF(C419=1,K!$D$1,IF(C419=2,K!$D$2,IF(C419=3,K!$D$3,IF(C419=4,K!$D$4,IF(C419=5,K!$D$5,IF(C419=6,K!$D$6,IF(C419=7,K!$D$7)))))))</f>
        <v>Maaparandus</v>
      </c>
      <c r="E419" s="25" t="s">
        <v>331</v>
      </c>
      <c r="F419" s="45" t="str">
        <f>LOOKUP(E419,K!$A$1:$B$19)</f>
        <v xml:space="preserve">Vara vald </v>
      </c>
      <c r="G419">
        <v>120</v>
      </c>
      <c r="H419" s="28" t="s">
        <v>4950</v>
      </c>
      <c r="I419" s="28" t="s">
        <v>4945</v>
      </c>
      <c r="J419" s="30">
        <v>1964</v>
      </c>
      <c r="K419">
        <v>1</v>
      </c>
      <c r="L419" s="28" t="s">
        <v>4951</v>
      </c>
    </row>
    <row r="420" spans="1:12" x14ac:dyDescent="0.2">
      <c r="A420" s="37" t="str">
        <f t="shared" si="6"/>
        <v>17-20</v>
      </c>
      <c r="B420" s="30">
        <v>20</v>
      </c>
      <c r="C420" s="30">
        <v>1</v>
      </c>
      <c r="D420" s="43" t="str">
        <f>IF(C420=1,K!$D$1,IF(C420=2,K!$D$2,IF(C420=3,K!$D$3,IF(C420=4,K!$D$4,IF(C420=5,K!$D$5,IF(C420=6,K!$D$6,IF(C420=7,K!$D$7)))))))</f>
        <v>Maaparandus</v>
      </c>
      <c r="E420" s="25" t="s">
        <v>331</v>
      </c>
      <c r="F420" s="45" t="str">
        <f>LOOKUP(E420,K!$A$1:$B$19)</f>
        <v xml:space="preserve">Vara vald </v>
      </c>
      <c r="G420">
        <v>1544</v>
      </c>
      <c r="H420" s="28" t="s">
        <v>4952</v>
      </c>
      <c r="I420" s="28" t="s">
        <v>4945</v>
      </c>
      <c r="J420" s="30">
        <v>1979</v>
      </c>
      <c r="K420">
        <v>2</v>
      </c>
      <c r="L420">
        <v>76262</v>
      </c>
    </row>
    <row r="421" spans="1:12" ht="25.5" x14ac:dyDescent="0.2">
      <c r="A421" s="37" t="str">
        <f t="shared" si="6"/>
        <v>19-20</v>
      </c>
      <c r="B421" s="30">
        <v>20</v>
      </c>
      <c r="C421" s="30">
        <v>1</v>
      </c>
      <c r="D421" s="50" t="str">
        <f>IF(C421=1,K!$D$1,IF(C421=2,K!$D$2,IF(C421=3,K!$D$3,IF(C421=4,K!$D$4,IF(C421=5,K!$D$5,IF(C421=6,K!$D$6,IF(C421=7,K!$D$7)))))))</f>
        <v>Maaparandus</v>
      </c>
      <c r="E421" s="11" t="s">
        <v>333</v>
      </c>
      <c r="F421" s="51" t="str">
        <f>LOOKUP(E421,K!$A$1:$B$19)</f>
        <v>Ülenurme vald</v>
      </c>
      <c r="G421">
        <v>516</v>
      </c>
      <c r="H421" s="34" t="s">
        <v>5231</v>
      </c>
      <c r="I421" s="28" t="s">
        <v>5230</v>
      </c>
      <c r="J421" s="30">
        <v>1973</v>
      </c>
      <c r="K421">
        <v>1</v>
      </c>
      <c r="L421">
        <v>71055</v>
      </c>
    </row>
    <row r="422" spans="1:12" ht="25.5" x14ac:dyDescent="0.2">
      <c r="A422" s="37" t="str">
        <f t="shared" si="6"/>
        <v>19-20</v>
      </c>
      <c r="B422" s="30">
        <v>20</v>
      </c>
      <c r="C422" s="30">
        <v>1</v>
      </c>
      <c r="D422" s="50" t="str">
        <f>IF(C422=1,K!$D$1,IF(C422=2,K!$D$2,IF(C422=3,K!$D$3,IF(C422=4,K!$D$4,IF(C422=5,K!$D$5,IF(C422=6,K!$D$6,IF(C422=7,K!$D$7)))))))</f>
        <v>Maaparandus</v>
      </c>
      <c r="E422" s="11" t="s">
        <v>333</v>
      </c>
      <c r="F422" s="51" t="str">
        <f>LOOKUP(E422,K!$A$1:$B$19)</f>
        <v>Ülenurme vald</v>
      </c>
      <c r="G422">
        <v>517</v>
      </c>
      <c r="H422" s="34" t="s">
        <v>5232</v>
      </c>
      <c r="I422" s="28" t="s">
        <v>5230</v>
      </c>
      <c r="J422" s="30">
        <v>1973</v>
      </c>
      <c r="K422">
        <v>1</v>
      </c>
      <c r="L422">
        <v>71055</v>
      </c>
    </row>
    <row r="423" spans="1:12" x14ac:dyDescent="0.2">
      <c r="A423" s="38" t="str">
        <f t="shared" si="6"/>
        <v>01-19</v>
      </c>
      <c r="B423" s="30">
        <v>19</v>
      </c>
      <c r="C423" s="30">
        <v>1</v>
      </c>
      <c r="D423" s="31" t="str">
        <f>IF(C423=1,K!$D$1,IF(C423=2,K!$D$2,IF(C423=3,K!$D$3,IF(C423=4,K!$D$4,IF(C423=5,K!$D$5,IF(C423=6,K!$D$6))))))</f>
        <v>Maaparandus</v>
      </c>
      <c r="E423" s="32" t="s">
        <v>291</v>
      </c>
      <c r="F423" s="33" t="str">
        <f>LOOKUP(E423,K!$A$1:$B$19)</f>
        <v>Alatskivi vald</v>
      </c>
      <c r="G423" s="30">
        <v>33</v>
      </c>
      <c r="H423" s="1" t="s">
        <v>1761</v>
      </c>
      <c r="I423" s="30" t="s">
        <v>1757</v>
      </c>
      <c r="J423" s="30">
        <v>1962</v>
      </c>
      <c r="K423" s="30">
        <v>1</v>
      </c>
      <c r="L423" s="30" t="s">
        <v>1762</v>
      </c>
    </row>
    <row r="424" spans="1:12" x14ac:dyDescent="0.2">
      <c r="A424" s="38" t="str">
        <f t="shared" si="6"/>
        <v>03-19</v>
      </c>
      <c r="B424" s="30">
        <v>19</v>
      </c>
      <c r="C424" s="30">
        <v>1</v>
      </c>
      <c r="D424" s="17" t="str">
        <f>IF(C424=1,K!$D$1,IF(C424=2,K!$D$2,IF(C424=3,K!$D$3,IF(C424=4,K!$D$4,IF(C424=5,K!$D$5,IF(C424=6,K!$D$6))))))</f>
        <v>Maaparandus</v>
      </c>
      <c r="E424" s="11" t="s">
        <v>317</v>
      </c>
      <c r="F424" s="18" t="str">
        <f>LOOKUP(E424,K!$A$1:$B$19)</f>
        <v>Kambja vald</v>
      </c>
      <c r="G424" s="30">
        <v>11</v>
      </c>
      <c r="H424" t="s">
        <v>2203</v>
      </c>
      <c r="I424" s="39" t="s">
        <v>2188</v>
      </c>
      <c r="J424" s="30">
        <v>1989</v>
      </c>
      <c r="K424">
        <v>0</v>
      </c>
      <c r="L424" t="s">
        <v>2195</v>
      </c>
    </row>
    <row r="425" spans="1:12" ht="25.5" x14ac:dyDescent="0.2">
      <c r="A425" s="37" t="str">
        <f t="shared" si="6"/>
        <v>08-19</v>
      </c>
      <c r="B425" s="30">
        <v>19</v>
      </c>
      <c r="C425" s="30">
        <v>2</v>
      </c>
      <c r="D425" s="17" t="str">
        <f>IF(C425=1,K!$D$1,IF(C425=2,K!$D$2,IF(C425=3,K!$D$3,IF(C425=4,K!$D$4,IF(C425=5,K!$D$5,IF(C425=6,K!$D$6))))))</f>
        <v xml:space="preserve">Maaparanduse rek </v>
      </c>
      <c r="E425" s="11" t="s">
        <v>322</v>
      </c>
      <c r="F425" s="18" t="str">
        <f>LOOKUP(E425,K!$A$1:$B$19)</f>
        <v>Mäksa vald</v>
      </c>
      <c r="G425" s="30">
        <v>27</v>
      </c>
      <c r="H425" s="30" t="s">
        <v>2460</v>
      </c>
      <c r="I425" s="39" t="s">
        <v>2461</v>
      </c>
      <c r="J425" s="30">
        <v>1982</v>
      </c>
      <c r="K425" s="30">
        <v>2</v>
      </c>
      <c r="L425" s="30">
        <v>1204791</v>
      </c>
    </row>
    <row r="426" spans="1:12" ht="25.5" x14ac:dyDescent="0.2">
      <c r="A426" s="37" t="str">
        <f t="shared" si="6"/>
        <v>08-19</v>
      </c>
      <c r="B426" s="30">
        <v>19</v>
      </c>
      <c r="C426" s="30">
        <v>1</v>
      </c>
      <c r="D426" s="17" t="str">
        <f>IF(C426=1,K!$D$1,IF(C426=2,K!$D$2,IF(C426=3,K!$D$3,IF(C426=4,K!$D$4,IF(C426=5,K!$D$5,IF(C426=6,K!$D$6))))))</f>
        <v>Maaparandus</v>
      </c>
      <c r="E426" s="11" t="s">
        <v>322</v>
      </c>
      <c r="F426" s="18" t="str">
        <f>LOOKUP(E426,K!$A$1:$B$19)</f>
        <v>Mäksa vald</v>
      </c>
      <c r="G426" s="30">
        <v>26</v>
      </c>
      <c r="H426" s="30" t="s">
        <v>2468</v>
      </c>
      <c r="I426" s="39" t="s">
        <v>2461</v>
      </c>
      <c r="J426" s="30">
        <v>1982</v>
      </c>
      <c r="K426">
        <v>3</v>
      </c>
      <c r="L426" s="30">
        <v>1204791</v>
      </c>
    </row>
    <row r="427" spans="1:12" ht="25.5" x14ac:dyDescent="0.2">
      <c r="A427" s="37" t="str">
        <f t="shared" si="6"/>
        <v>18-19</v>
      </c>
      <c r="B427" s="30">
        <v>19</v>
      </c>
      <c r="C427" s="30">
        <v>2</v>
      </c>
      <c r="D427" s="17" t="str">
        <f>IF(C427=1,K!$D$1,IF(C427=2,K!$D$2,IF(C427=3,K!$D$3,IF(C427=4,K!$D$4,IF(C427=5,K!$D$5,IF(C427=6,K!$D$6))))))</f>
        <v xml:space="preserve">Maaparanduse rek </v>
      </c>
      <c r="E427" s="11" t="s">
        <v>332</v>
      </c>
      <c r="F427" s="18" t="str">
        <f>LOOKUP(E427,K!$A$1:$B$19)</f>
        <v>Võnnu vald</v>
      </c>
      <c r="G427" s="30">
        <v>76</v>
      </c>
      <c r="H427" s="30" t="s">
        <v>2699</v>
      </c>
      <c r="I427" s="39" t="s">
        <v>2697</v>
      </c>
      <c r="J427" s="30">
        <v>1988</v>
      </c>
      <c r="K427" s="30">
        <v>2</v>
      </c>
      <c r="L427" t="s">
        <v>2700</v>
      </c>
    </row>
    <row r="428" spans="1:12" ht="25.5" x14ac:dyDescent="0.2">
      <c r="A428" s="37" t="str">
        <f t="shared" si="6"/>
        <v>06-19</v>
      </c>
      <c r="B428" s="30">
        <v>19</v>
      </c>
      <c r="C428" s="30">
        <v>1</v>
      </c>
      <c r="D428" s="43" t="str">
        <f>IF(C428=1,K!$D$1,IF(C428=2,K!$D$2,IF(C428=3,K!$D$3,IF(C428=4,K!$D$4,IF(C428=5,K!$D$5,IF(C428=6,K!$D$6))))))</f>
        <v>Maaparandus</v>
      </c>
      <c r="E428" s="11" t="s">
        <v>320</v>
      </c>
      <c r="F428" s="18" t="str">
        <f>LOOKUP(E428,K!$A$1:$B$19)</f>
        <v>Luunja vald</v>
      </c>
      <c r="G428">
        <v>393</v>
      </c>
      <c r="H428" s="34" t="s">
        <v>3020</v>
      </c>
      <c r="I428" t="s">
        <v>3021</v>
      </c>
      <c r="J428" s="30">
        <v>1972</v>
      </c>
      <c r="K428" s="30">
        <v>4</v>
      </c>
      <c r="L428" t="s">
        <v>3022</v>
      </c>
    </row>
    <row r="429" spans="1:12" ht="25.5" x14ac:dyDescent="0.2">
      <c r="A429" s="37" t="str">
        <f t="shared" si="6"/>
        <v>06-19</v>
      </c>
      <c r="B429" s="30">
        <v>19</v>
      </c>
      <c r="C429" s="30">
        <v>1</v>
      </c>
      <c r="D429" s="43" t="str">
        <f>IF(C429=1,K!$D$1,IF(C429=2,K!$D$2,IF(C429=3,K!$D$3,IF(C429=4,K!$D$4,IF(C429=5,K!$D$5,IF(C429=6,K!$D$6))))))</f>
        <v>Maaparandus</v>
      </c>
      <c r="E429" s="11" t="s">
        <v>320</v>
      </c>
      <c r="F429" s="18" t="str">
        <f>LOOKUP(E429,K!$A$1:$B$19)</f>
        <v>Luunja vald</v>
      </c>
      <c r="G429">
        <v>14</v>
      </c>
      <c r="H429" s="34" t="s">
        <v>3024</v>
      </c>
      <c r="I429" t="s">
        <v>3021</v>
      </c>
      <c r="J429" s="30">
        <v>1965</v>
      </c>
      <c r="K429">
        <v>1</v>
      </c>
      <c r="L429" t="s">
        <v>3025</v>
      </c>
    </row>
    <row r="430" spans="1:12" ht="25.5" x14ac:dyDescent="0.2">
      <c r="A430" s="37" t="str">
        <f t="shared" si="6"/>
        <v>06-19</v>
      </c>
      <c r="B430" s="30">
        <v>19</v>
      </c>
      <c r="C430" s="30">
        <v>6</v>
      </c>
      <c r="D430" s="43" t="str">
        <f>IF(C430=1,K!$D$1,IF(C430=2,K!$D$2,IF(C430=3,K!$D$3,IF(C430=4,K!$D$4,IF(C430=5,K!$D$5,IF(C430=6,K!$D$6))))))</f>
        <v>Kultuurtehnikaprojektid</v>
      </c>
      <c r="E430" s="11" t="s">
        <v>320</v>
      </c>
      <c r="F430" s="18" t="str">
        <f>LOOKUP(E430,K!$A$1:$B$19)</f>
        <v>Luunja vald</v>
      </c>
      <c r="G430">
        <v>29</v>
      </c>
      <c r="H430" s="34" t="s">
        <v>3026</v>
      </c>
      <c r="I430" t="s">
        <v>3021</v>
      </c>
      <c r="J430" s="30">
        <v>1989</v>
      </c>
      <c r="K430" s="30">
        <v>1</v>
      </c>
      <c r="L430" t="s">
        <v>3027</v>
      </c>
    </row>
    <row r="431" spans="1:12" ht="25.5" x14ac:dyDescent="0.2">
      <c r="A431" s="37" t="str">
        <f t="shared" si="6"/>
        <v>06-19</v>
      </c>
      <c r="B431" s="30">
        <v>19</v>
      </c>
      <c r="C431" s="30">
        <v>1</v>
      </c>
      <c r="D431" s="43" t="str">
        <f>IF(C431=1,K!$D$1,IF(C431=2,K!$D$2,IF(C431=3,K!$D$3,IF(C431=4,K!$D$4,IF(C431=5,K!$D$5,IF(C431=6,K!$D$6))))))</f>
        <v>Maaparandus</v>
      </c>
      <c r="E431" s="11" t="s">
        <v>320</v>
      </c>
      <c r="F431" s="18" t="str">
        <f>LOOKUP(E431,K!$A$1:$B$19)</f>
        <v>Luunja vald</v>
      </c>
      <c r="G431">
        <v>392</v>
      </c>
      <c r="H431" s="34" t="s">
        <v>3031</v>
      </c>
      <c r="I431" t="s">
        <v>3021</v>
      </c>
      <c r="J431" s="30">
        <v>1972</v>
      </c>
      <c r="K431">
        <v>3</v>
      </c>
      <c r="L431" t="s">
        <v>3022</v>
      </c>
    </row>
    <row r="432" spans="1:12" x14ac:dyDescent="0.2">
      <c r="A432" s="37" t="str">
        <f t="shared" si="6"/>
        <v>04-19</v>
      </c>
      <c r="B432" s="30">
        <v>19</v>
      </c>
      <c r="C432" s="30">
        <v>1</v>
      </c>
      <c r="D432" s="43" t="str">
        <f>IF(C432=1,K!$D$1,IF(C432=2,K!$D$2,IF(C432=3,K!$D$3,IF(C432=4,K!$D$4,IF(C432=5,K!$D$5,IF(C432=6,K!$D$6))))))</f>
        <v>Maaparandus</v>
      </c>
      <c r="E432" s="11" t="s">
        <v>318</v>
      </c>
      <c r="F432" s="45" t="str">
        <f>LOOKUP(E432,K!$A$1:$B$19)</f>
        <v>Konguta vald</v>
      </c>
      <c r="G432">
        <v>57</v>
      </c>
      <c r="H432" s="40" t="s">
        <v>3390</v>
      </c>
      <c r="I432" t="s">
        <v>3386</v>
      </c>
      <c r="J432" s="30">
        <v>1967</v>
      </c>
      <c r="K432">
        <v>1</v>
      </c>
      <c r="L432" t="s">
        <v>3391</v>
      </c>
    </row>
    <row r="433" spans="1:13" x14ac:dyDescent="0.2">
      <c r="A433" s="37" t="str">
        <f t="shared" si="6"/>
        <v>04-19</v>
      </c>
      <c r="B433" s="30">
        <v>19</v>
      </c>
      <c r="C433" s="30">
        <v>1</v>
      </c>
      <c r="D433" s="43" t="str">
        <f>IF(C433=1,K!$D$1,IF(C433=2,K!$D$2,IF(C433=3,K!$D$3,IF(C433=4,K!$D$4,IF(C433=5,K!$D$5,IF(C433=6,K!$D$6))))))</f>
        <v>Maaparandus</v>
      </c>
      <c r="E433" s="11" t="s">
        <v>318</v>
      </c>
      <c r="F433" s="45" t="str">
        <f>LOOKUP(E433,K!$A$1:$B$19)</f>
        <v>Konguta vald</v>
      </c>
      <c r="G433">
        <v>111</v>
      </c>
      <c r="H433" s="40" t="s">
        <v>3390</v>
      </c>
      <c r="I433" t="s">
        <v>3386</v>
      </c>
      <c r="J433" s="30">
        <v>1985</v>
      </c>
      <c r="K433" s="30">
        <v>1</v>
      </c>
      <c r="L433" t="s">
        <v>3394</v>
      </c>
    </row>
    <row r="434" spans="1:13" ht="25.5" x14ac:dyDescent="0.2">
      <c r="A434" s="37" t="str">
        <f t="shared" si="6"/>
        <v>12-19</v>
      </c>
      <c r="B434" s="30">
        <v>19</v>
      </c>
      <c r="C434" s="30">
        <v>1</v>
      </c>
      <c r="D434" s="43" t="str">
        <f>IF(C434=1,K!$D$1,IF(C434=2,K!$D$2,IF(C434=3,K!$D$3,IF(C434=4,K!$D$4,IF(C434=5,K!$D$5,IF(C434=6,K!$D$6))))))</f>
        <v>Maaparandus</v>
      </c>
      <c r="E434" s="11" t="s">
        <v>326</v>
      </c>
      <c r="F434" s="45" t="str">
        <f>LOOKUP(E434,K!$A$1:$B$19)</f>
        <v>Puhja vald</v>
      </c>
      <c r="G434">
        <v>1045</v>
      </c>
      <c r="H434" s="1" t="s">
        <v>3887</v>
      </c>
      <c r="I434" t="s">
        <v>3888</v>
      </c>
      <c r="J434" s="30">
        <v>1976</v>
      </c>
      <c r="K434">
        <v>2</v>
      </c>
      <c r="L434">
        <v>73024</v>
      </c>
    </row>
    <row r="435" spans="1:13" ht="25.5" x14ac:dyDescent="0.2">
      <c r="A435" s="37" t="str">
        <f t="shared" si="6"/>
        <v>13-19</v>
      </c>
      <c r="B435" s="30">
        <v>19</v>
      </c>
      <c r="C435" s="30">
        <v>1</v>
      </c>
      <c r="D435" s="43" t="str">
        <f>IF(C435=1,K!$D$1,IF(C435=2,K!$D$2,IF(C435=3,K!$D$3,IF(C435=4,K!$D$4,IF(C435=5,K!$D$5,IF(C435=6,K!$D$6))))))</f>
        <v>Maaparandus</v>
      </c>
      <c r="E435" s="11" t="s">
        <v>327</v>
      </c>
      <c r="F435" s="45" t="str">
        <f>LOOKUP(E435,K!$A$1:$B$19)</f>
        <v>Rannu vald</v>
      </c>
      <c r="G435">
        <v>88</v>
      </c>
      <c r="H435" s="1" t="s">
        <v>4178</v>
      </c>
      <c r="I435" t="s">
        <v>4179</v>
      </c>
      <c r="J435" s="30">
        <v>1964</v>
      </c>
      <c r="K435">
        <v>1</v>
      </c>
      <c r="L435" t="s">
        <v>4180</v>
      </c>
    </row>
    <row r="436" spans="1:13" ht="25.5" x14ac:dyDescent="0.2">
      <c r="A436" s="37" t="str">
        <f t="shared" si="6"/>
        <v>13-19</v>
      </c>
      <c r="B436" s="30">
        <v>19</v>
      </c>
      <c r="C436" s="30">
        <v>1</v>
      </c>
      <c r="D436" s="43" t="str">
        <f>IF(C436=1,K!$D$1,IF(C436=2,K!$D$2,IF(C436=3,K!$D$3,IF(C436=4,K!$D$4,IF(C436=5,K!$D$5,IF(C436=6,K!$D$6))))))</f>
        <v>Maaparandus</v>
      </c>
      <c r="E436" s="11" t="s">
        <v>327</v>
      </c>
      <c r="F436" s="45" t="str">
        <f>LOOKUP(E436,K!$A$1:$B$19)</f>
        <v>Rannu vald</v>
      </c>
      <c r="G436">
        <v>92</v>
      </c>
      <c r="H436" s="1" t="s">
        <v>4181</v>
      </c>
      <c r="I436" t="s">
        <v>4179</v>
      </c>
      <c r="J436" s="30">
        <v>1963</v>
      </c>
      <c r="K436">
        <v>1</v>
      </c>
      <c r="L436" t="s">
        <v>4180</v>
      </c>
    </row>
    <row r="437" spans="1:13" ht="25.5" x14ac:dyDescent="0.2">
      <c r="A437" s="37" t="str">
        <f t="shared" si="6"/>
        <v>09-19</v>
      </c>
      <c r="B437" s="30">
        <v>19</v>
      </c>
      <c r="C437" s="30">
        <v>1</v>
      </c>
      <c r="D437" s="43" t="str">
        <f>IF(C437=1,K!$D$1,IF(C437=2,K!$D$2,IF(C437=3,K!$D$3,IF(C437=4,K!$D$4,IF(C437=5,K!$D$5,IF(C437=6,K!$D$6))))))</f>
        <v>Maaparandus</v>
      </c>
      <c r="E437" s="11" t="s">
        <v>323</v>
      </c>
      <c r="F437" s="45" t="str">
        <f>LOOKUP(E437,K!$A$1:$B$19)</f>
        <v>Nõo vald</v>
      </c>
      <c r="G437">
        <v>72</v>
      </c>
      <c r="H437" s="1" t="s">
        <v>4313</v>
      </c>
      <c r="I437" t="s">
        <v>4316</v>
      </c>
      <c r="J437" s="30">
        <v>1980</v>
      </c>
      <c r="K437">
        <v>1</v>
      </c>
      <c r="L437">
        <v>76266</v>
      </c>
    </row>
    <row r="438" spans="1:13" x14ac:dyDescent="0.2">
      <c r="A438" s="37" t="str">
        <f t="shared" si="6"/>
        <v>09-19</v>
      </c>
      <c r="B438" s="30">
        <v>19</v>
      </c>
      <c r="C438" s="30">
        <v>1</v>
      </c>
      <c r="D438" s="43" t="str">
        <f>IF(C438=1,K!$D$1,IF(C438=2,K!$D$2,IF(C438=3,K!$D$3,IF(C438=4,K!$D$4,IF(C438=5,K!$D$5,IF(C438=6,K!$D$6))))))</f>
        <v>Maaparandus</v>
      </c>
      <c r="E438" s="11" t="s">
        <v>323</v>
      </c>
      <c r="F438" s="45" t="str">
        <f>LOOKUP(E438,K!$A$1:$B$19)</f>
        <v>Nõo vald</v>
      </c>
      <c r="G438">
        <v>58</v>
      </c>
      <c r="H438" s="1" t="s">
        <v>4314</v>
      </c>
      <c r="I438" t="s">
        <v>4316</v>
      </c>
      <c r="J438" s="30">
        <v>1981</v>
      </c>
      <c r="K438">
        <v>4</v>
      </c>
      <c r="L438">
        <v>76266</v>
      </c>
    </row>
    <row r="439" spans="1:13" ht="25.5" x14ac:dyDescent="0.2">
      <c r="A439" s="37" t="str">
        <f t="shared" si="6"/>
        <v>09-19</v>
      </c>
      <c r="B439" s="30">
        <v>19</v>
      </c>
      <c r="C439" s="30">
        <v>2</v>
      </c>
      <c r="D439" s="43" t="str">
        <f>IF(C439=1,K!$D$1,IF(C439=2,K!$D$2,IF(C439=3,K!$D$3,IF(C439=4,K!$D$4,IF(C439=5,K!$D$5,IF(C439=6,K!$D$6))))))</f>
        <v xml:space="preserve">Maaparanduse rek </v>
      </c>
      <c r="E439" s="11" t="s">
        <v>323</v>
      </c>
      <c r="F439" s="45" t="str">
        <f>LOOKUP(E439,K!$A$1:$B$19)</f>
        <v>Nõo vald</v>
      </c>
      <c r="G439">
        <v>100</v>
      </c>
      <c r="H439" s="1" t="s">
        <v>4315</v>
      </c>
      <c r="I439" t="s">
        <v>4316</v>
      </c>
      <c r="J439" s="30">
        <v>1967</v>
      </c>
      <c r="K439">
        <v>1</v>
      </c>
      <c r="L439" t="s">
        <v>4317</v>
      </c>
    </row>
    <row r="440" spans="1:13" ht="25.5" x14ac:dyDescent="0.2">
      <c r="A440" s="37" t="str">
        <f t="shared" si="6"/>
        <v>09-19</v>
      </c>
      <c r="B440" s="30">
        <v>19</v>
      </c>
      <c r="C440" s="30">
        <v>6</v>
      </c>
      <c r="D440" s="43" t="str">
        <f>IF(C440=1,K!$D$1,IF(C440=2,K!$D$2,IF(C440=3,K!$D$3,IF(C440=4,K!$D$4,IF(C440=5,K!$D$5,IF(C440=6,K!$D$6))))))</f>
        <v>Kultuurtehnikaprojektid</v>
      </c>
      <c r="E440" s="11" t="s">
        <v>323</v>
      </c>
      <c r="F440" s="45" t="str">
        <f>LOOKUP(E440,K!$A$1:$B$19)</f>
        <v>Nõo vald</v>
      </c>
      <c r="G440">
        <v>1038</v>
      </c>
      <c r="H440" s="1" t="s">
        <v>4318</v>
      </c>
      <c r="I440" t="s">
        <v>4316</v>
      </c>
      <c r="J440" s="30">
        <v>1979</v>
      </c>
      <c r="K440">
        <v>1</v>
      </c>
      <c r="L440" t="s">
        <v>2097</v>
      </c>
      <c r="M440" t="s">
        <v>2692</v>
      </c>
    </row>
    <row r="441" spans="1:13" ht="25.5" x14ac:dyDescent="0.2">
      <c r="A441" s="37" t="str">
        <f t="shared" si="6"/>
        <v>09-19</v>
      </c>
      <c r="B441" s="30">
        <v>19</v>
      </c>
      <c r="C441" s="30">
        <v>1</v>
      </c>
      <c r="D441" s="43" t="str">
        <f>IF(C441=1,K!$D$1,IF(C441=2,K!$D$2,IF(C441=3,K!$D$3,IF(C441=4,K!$D$4,IF(C441=5,K!$D$5,IF(C441=6,K!$D$6))))))</f>
        <v>Maaparandus</v>
      </c>
      <c r="E441" s="11" t="s">
        <v>323</v>
      </c>
      <c r="F441" s="45" t="str">
        <f>LOOKUP(E441,K!$A$1:$B$19)</f>
        <v>Nõo vald</v>
      </c>
      <c r="G441">
        <v>73</v>
      </c>
      <c r="H441" s="1" t="s">
        <v>4319</v>
      </c>
      <c r="I441" t="s">
        <v>4316</v>
      </c>
      <c r="J441" s="30">
        <v>1980</v>
      </c>
      <c r="K441">
        <v>0</v>
      </c>
      <c r="L441">
        <v>76266</v>
      </c>
    </row>
    <row r="442" spans="1:13" x14ac:dyDescent="0.2">
      <c r="A442" s="37" t="str">
        <f t="shared" si="6"/>
        <v>17-19</v>
      </c>
      <c r="B442" s="30">
        <v>19</v>
      </c>
      <c r="C442" s="30">
        <v>1</v>
      </c>
      <c r="D442" s="43" t="str">
        <f>IF(C442=1,K!$D$1,IF(C442=2,K!$D$2,IF(C442=3,K!$D$3,IF(C442=4,K!$D$4,IF(C442=5,K!$D$5,IF(C442=6,K!$D$6,IF(C442=7,K!$D$7)))))))</f>
        <v>Maaparandus</v>
      </c>
      <c r="E442" s="25" t="s">
        <v>331</v>
      </c>
      <c r="F442" s="45" t="str">
        <f>LOOKUP(E442,K!$A$1:$B$19)</f>
        <v xml:space="preserve">Vara vald </v>
      </c>
      <c r="G442">
        <v>64</v>
      </c>
      <c r="H442" s="28" t="s">
        <v>4943</v>
      </c>
      <c r="I442" s="28" t="s">
        <v>4939</v>
      </c>
      <c r="J442" s="30">
        <v>1969</v>
      </c>
      <c r="K442">
        <v>1</v>
      </c>
      <c r="L442" s="28" t="s">
        <v>4940</v>
      </c>
    </row>
    <row r="443" spans="1:13" ht="25.5" x14ac:dyDescent="0.2">
      <c r="A443" s="38" t="str">
        <f t="shared" si="6"/>
        <v>01-18</v>
      </c>
      <c r="B443" s="30">
        <v>18</v>
      </c>
      <c r="C443" s="30">
        <v>1</v>
      </c>
      <c r="D443" s="31" t="str">
        <f>IF(C443=1,K!$D$1,IF(C443=2,K!$D$2,IF(C443=3,K!$D$3,IF(C443=4,K!$D$4,IF(C443=5,K!$D$5,IF(C443=6,K!$D$6))))))</f>
        <v>Maaparandus</v>
      </c>
      <c r="E443" s="32" t="s">
        <v>291</v>
      </c>
      <c r="F443" s="33" t="str">
        <f>LOOKUP(E443,K!$A$1:$B$19)</f>
        <v>Alatskivi vald</v>
      </c>
      <c r="G443" s="30">
        <v>670</v>
      </c>
      <c r="H443" s="30" t="s">
        <v>1752</v>
      </c>
      <c r="I443" s="30" t="s">
        <v>1749</v>
      </c>
      <c r="J443" s="30">
        <v>1974</v>
      </c>
      <c r="K443" s="30">
        <v>1</v>
      </c>
      <c r="L443" s="30" t="s">
        <v>1753</v>
      </c>
    </row>
    <row r="444" spans="1:13" x14ac:dyDescent="0.2">
      <c r="A444" s="38" t="str">
        <f t="shared" si="6"/>
        <v>01-18</v>
      </c>
      <c r="B444" s="30">
        <v>18</v>
      </c>
      <c r="C444" s="30">
        <v>1</v>
      </c>
      <c r="D444" s="31" t="str">
        <f>IF(C444=1,K!$D$1,IF(C444=2,K!$D$2,IF(C444=3,K!$D$3,IF(C444=4,K!$D$4,IF(C444=5,K!$D$5,IF(C444=6,K!$D$6))))))</f>
        <v>Maaparandus</v>
      </c>
      <c r="E444" s="32" t="s">
        <v>291</v>
      </c>
      <c r="F444" s="33" t="str">
        <f>LOOKUP(E444,K!$A$1:$B$19)</f>
        <v>Alatskivi vald</v>
      </c>
      <c r="G444" s="30">
        <v>671</v>
      </c>
      <c r="H444" s="30" t="s">
        <v>1754</v>
      </c>
      <c r="I444" s="30" t="s">
        <v>1749</v>
      </c>
      <c r="J444" s="30">
        <v>1974</v>
      </c>
      <c r="K444" s="30">
        <v>1</v>
      </c>
      <c r="L444" s="30" t="s">
        <v>1753</v>
      </c>
    </row>
    <row r="445" spans="1:13" ht="25.5" x14ac:dyDescent="0.2">
      <c r="A445" s="38" t="str">
        <f t="shared" si="6"/>
        <v>01-18</v>
      </c>
      <c r="B445" s="30">
        <v>18</v>
      </c>
      <c r="C445" s="30">
        <v>1</v>
      </c>
      <c r="D445" s="31" t="str">
        <f>IF(C445=1,K!$D$1,IF(C445=2,K!$D$2,IF(C445=3,K!$D$3,IF(C445=4,K!$D$4,IF(C445=5,K!$D$5,IF(C445=6,K!$D$6))))))</f>
        <v>Maaparandus</v>
      </c>
      <c r="E445" s="32" t="s">
        <v>291</v>
      </c>
      <c r="F445" s="33" t="str">
        <f>LOOKUP(E445,K!$A$1:$B$19)</f>
        <v>Alatskivi vald</v>
      </c>
      <c r="G445" s="30">
        <v>845</v>
      </c>
      <c r="H445" s="30" t="s">
        <v>1755</v>
      </c>
      <c r="I445" s="30" t="s">
        <v>1749</v>
      </c>
      <c r="J445" s="30">
        <v>1975</v>
      </c>
      <c r="K445" s="30">
        <v>2</v>
      </c>
      <c r="L445" s="30" t="s">
        <v>1753</v>
      </c>
    </row>
    <row r="446" spans="1:13" ht="25.5" x14ac:dyDescent="0.2">
      <c r="A446" s="38" t="str">
        <f t="shared" si="6"/>
        <v>02-18</v>
      </c>
      <c r="B446" s="30">
        <v>18</v>
      </c>
      <c r="C446" s="30">
        <v>1</v>
      </c>
      <c r="D446" s="17" t="str">
        <f>IF(C446=1,K!$D$1,IF(C446=2,K!$D$2,IF(C446=3,K!$D$3,IF(C446=4,K!$D$4,IF(C446=5,K!$D$5,IF(C446=6,K!$D$6))))))</f>
        <v>Maaparandus</v>
      </c>
      <c r="E446" s="11" t="s">
        <v>294</v>
      </c>
      <c r="F446" s="18" t="str">
        <f>LOOKUP(E446,K!$A$1:$B$19)</f>
        <v>Haaslava vald</v>
      </c>
      <c r="G446" s="30">
        <v>52</v>
      </c>
      <c r="H446" s="40" t="s">
        <v>2126</v>
      </c>
      <c r="I446" s="30" t="s">
        <v>2134</v>
      </c>
      <c r="J446" s="30">
        <v>1959</v>
      </c>
      <c r="K446">
        <v>8</v>
      </c>
      <c r="L446" s="30" t="s">
        <v>2109</v>
      </c>
    </row>
    <row r="447" spans="1:13" ht="25.5" x14ac:dyDescent="0.2">
      <c r="A447" s="38" t="str">
        <f t="shared" si="6"/>
        <v>02-18</v>
      </c>
      <c r="B447" s="30">
        <v>18</v>
      </c>
      <c r="C447" s="30">
        <v>1</v>
      </c>
      <c r="D447" s="17" t="str">
        <f>IF(C447=1,K!$D$1,IF(C447=2,K!$D$2,IF(C447=3,K!$D$3,IF(C447=4,K!$D$4,IF(C447=5,K!$D$5,IF(C447=6,K!$D$6))))))</f>
        <v>Maaparandus</v>
      </c>
      <c r="E447" s="11" t="s">
        <v>294</v>
      </c>
      <c r="F447" s="18" t="str">
        <f>LOOKUP(E447,K!$A$1:$B$19)</f>
        <v>Haaslava vald</v>
      </c>
      <c r="G447" s="30">
        <v>17</v>
      </c>
      <c r="H447" s="40" t="s">
        <v>2125</v>
      </c>
      <c r="I447" s="30" t="s">
        <v>2133</v>
      </c>
      <c r="J447" s="30">
        <v>1958</v>
      </c>
      <c r="K447" s="30">
        <v>10</v>
      </c>
      <c r="L447" s="30" t="s">
        <v>2127</v>
      </c>
    </row>
    <row r="448" spans="1:13" ht="25.5" x14ac:dyDescent="0.2">
      <c r="A448" s="38" t="str">
        <f t="shared" si="6"/>
        <v>02-18</v>
      </c>
      <c r="B448" s="30">
        <v>18</v>
      </c>
      <c r="C448" s="30">
        <v>1</v>
      </c>
      <c r="D448" s="17" t="str">
        <f>IF(C448=1,K!$D$1,IF(C448=2,K!$D$2,IF(C448=3,K!$D$3,IF(C448=4,K!$D$4,IF(C448=5,K!$D$5,IF(C448=6,K!$D$6))))))</f>
        <v>Maaparandus</v>
      </c>
      <c r="E448" s="11" t="s">
        <v>294</v>
      </c>
      <c r="F448" s="18" t="str">
        <f>LOOKUP(E448,K!$A$1:$B$19)</f>
        <v>Haaslava vald</v>
      </c>
      <c r="G448" s="30">
        <v>67</v>
      </c>
      <c r="H448" s="40" t="s">
        <v>2128</v>
      </c>
      <c r="I448" s="39" t="s">
        <v>2132</v>
      </c>
      <c r="J448" s="30">
        <v>1960</v>
      </c>
      <c r="K448">
        <v>2</v>
      </c>
      <c r="L448" s="30" t="s">
        <v>2129</v>
      </c>
    </row>
    <row r="449" spans="1:12" ht="38.25" x14ac:dyDescent="0.2">
      <c r="A449" s="38"/>
      <c r="B449" s="30">
        <v>18</v>
      </c>
      <c r="C449" s="30">
        <v>1</v>
      </c>
      <c r="D449" s="17" t="str">
        <f>IF(C449=1,K!$D$1,IF(C449=2,K!$D$2,IF(C449=3,K!$D$3,IF(C449=4,K!$D$4,IF(C449=5,K!$D$5,IF(C449=6,K!$D$6))))))</f>
        <v>Maaparandus</v>
      </c>
      <c r="E449" s="11" t="s">
        <v>294</v>
      </c>
      <c r="F449" s="18" t="str">
        <f>LOOKUP(E449,K!$A$1:$B$19)</f>
        <v>Haaslava vald</v>
      </c>
      <c r="G449" s="30">
        <v>110</v>
      </c>
      <c r="H449" s="40" t="s">
        <v>2130</v>
      </c>
      <c r="I449" s="39" t="s">
        <v>2133</v>
      </c>
      <c r="J449" s="30">
        <v>1961</v>
      </c>
      <c r="K449" s="30">
        <v>4</v>
      </c>
    </row>
    <row r="450" spans="1:12" ht="25.5" x14ac:dyDescent="0.2">
      <c r="A450" s="38" t="str">
        <f t="shared" ref="A450:A513" si="7">CONCATENATE(E450,"-",B450)</f>
        <v>02-18</v>
      </c>
      <c r="B450" s="30">
        <v>18</v>
      </c>
      <c r="C450" s="30">
        <v>1</v>
      </c>
      <c r="D450" s="17" t="str">
        <f>IF(C450=1,K!$D$1,IF(C450=2,K!$D$2,IF(C450=3,K!$D$3,IF(C450=4,K!$D$4,IF(C450=5,K!$D$5,IF(C450=6,K!$D$6))))))</f>
        <v>Maaparandus</v>
      </c>
      <c r="E450" s="11" t="s">
        <v>294</v>
      </c>
      <c r="F450" s="18" t="str">
        <f>LOOKUP(E450,K!$A$1:$B$19)</f>
        <v>Haaslava vald</v>
      </c>
      <c r="G450" s="30">
        <v>37</v>
      </c>
      <c r="H450" s="40" t="s">
        <v>2131</v>
      </c>
      <c r="I450" s="30" t="s">
        <v>2132</v>
      </c>
      <c r="J450" s="30">
        <v>1962</v>
      </c>
      <c r="K450">
        <v>1</v>
      </c>
    </row>
    <row r="451" spans="1:12" ht="25.5" x14ac:dyDescent="0.2">
      <c r="A451" s="38" t="str">
        <f t="shared" si="7"/>
        <v>02-18</v>
      </c>
      <c r="B451" s="30">
        <v>18</v>
      </c>
      <c r="C451" s="30">
        <v>1</v>
      </c>
      <c r="D451" s="17" t="str">
        <f>IF(C451=1,K!$D$1,IF(C451=2,K!$D$2,IF(C451=3,K!$D$3,IF(C451=4,K!$D$4,IF(C451=5,K!$D$5,IF(C451=6,K!$D$6))))))</f>
        <v>Maaparandus</v>
      </c>
      <c r="E451" s="11" t="s">
        <v>294</v>
      </c>
      <c r="F451" s="18" t="str">
        <f>LOOKUP(E451,K!$A$1:$B$19)</f>
        <v>Haaslava vald</v>
      </c>
      <c r="G451" s="30">
        <v>142</v>
      </c>
      <c r="H451" s="40" t="s">
        <v>2135</v>
      </c>
      <c r="I451" s="30" t="s">
        <v>2132</v>
      </c>
      <c r="J451" s="30">
        <v>1962</v>
      </c>
      <c r="K451" s="30">
        <v>1</v>
      </c>
      <c r="L451" t="s">
        <v>2136</v>
      </c>
    </row>
    <row r="452" spans="1:12" ht="38.25" x14ac:dyDescent="0.2">
      <c r="A452" s="38" t="str">
        <f t="shared" si="7"/>
        <v>02-18</v>
      </c>
      <c r="B452" s="30">
        <v>18</v>
      </c>
      <c r="C452" s="30">
        <v>1</v>
      </c>
      <c r="D452" s="17" t="str">
        <f>IF(C452=1,K!$D$1,IF(C452=2,K!$D$2,IF(C452=3,K!$D$3,IF(C452=4,K!$D$4,IF(C452=5,K!$D$5,IF(C452=6,K!$D$6))))))</f>
        <v>Maaparandus</v>
      </c>
      <c r="E452" s="11" t="s">
        <v>294</v>
      </c>
      <c r="F452" s="18" t="str">
        <f>LOOKUP(E452,K!$A$1:$B$19)</f>
        <v>Haaslava vald</v>
      </c>
      <c r="G452" s="30">
        <v>146</v>
      </c>
      <c r="H452" s="40" t="s">
        <v>2137</v>
      </c>
      <c r="I452" s="39" t="s">
        <v>2132</v>
      </c>
      <c r="J452" s="30">
        <v>1963</v>
      </c>
      <c r="K452">
        <v>1</v>
      </c>
      <c r="L452" t="s">
        <v>2138</v>
      </c>
    </row>
    <row r="453" spans="1:12" x14ac:dyDescent="0.2">
      <c r="A453" s="38" t="str">
        <f t="shared" si="7"/>
        <v>03-18</v>
      </c>
      <c r="B453" s="30">
        <v>18</v>
      </c>
      <c r="C453" s="30">
        <v>1</v>
      </c>
      <c r="D453" s="17" t="str">
        <f>IF(C453=1,K!$D$1,IF(C453=2,K!$D$2,IF(C453=3,K!$D$3,IF(C453=4,K!$D$4,IF(C453=5,K!$D$5,IF(C453=6,K!$D$6))))))</f>
        <v>Maaparandus</v>
      </c>
      <c r="E453" s="11" t="s">
        <v>317</v>
      </c>
      <c r="F453" s="18" t="str">
        <f>LOOKUP(E453,K!$A$1:$B$19)</f>
        <v>Kambja vald</v>
      </c>
      <c r="G453" s="30">
        <v>21</v>
      </c>
      <c r="H453" s="40" t="s">
        <v>2189</v>
      </c>
      <c r="I453" s="39" t="s">
        <v>2188</v>
      </c>
      <c r="J453" s="30">
        <v>1986</v>
      </c>
      <c r="K453">
        <v>1</v>
      </c>
      <c r="L453" t="s">
        <v>2190</v>
      </c>
    </row>
    <row r="454" spans="1:12" x14ac:dyDescent="0.2">
      <c r="A454" s="38" t="str">
        <f t="shared" si="7"/>
        <v>03-18</v>
      </c>
      <c r="B454" s="30">
        <v>18</v>
      </c>
      <c r="C454" s="30">
        <v>1</v>
      </c>
      <c r="D454" s="17" t="str">
        <f>IF(C454=1,K!$D$1,IF(C454=2,K!$D$2,IF(C454=3,K!$D$3,IF(C454=4,K!$D$4,IF(C454=5,K!$D$5,IF(C454=6,K!$D$6))))))</f>
        <v>Maaparandus</v>
      </c>
      <c r="E454" s="11" t="s">
        <v>317</v>
      </c>
      <c r="F454" s="18" t="str">
        <f>LOOKUP(E454,K!$A$1:$B$19)</f>
        <v>Kambja vald</v>
      </c>
      <c r="G454" s="30">
        <v>127</v>
      </c>
      <c r="H454" s="40" t="s">
        <v>2191</v>
      </c>
      <c r="I454" s="39" t="s">
        <v>2188</v>
      </c>
      <c r="J454" s="30">
        <v>1987</v>
      </c>
      <c r="K454" s="30">
        <v>2</v>
      </c>
      <c r="L454" t="s">
        <v>2190</v>
      </c>
    </row>
    <row r="455" spans="1:12" x14ac:dyDescent="0.2">
      <c r="A455" s="38" t="str">
        <f t="shared" si="7"/>
        <v>03-18</v>
      </c>
      <c r="B455" s="30">
        <v>18</v>
      </c>
      <c r="C455" s="30">
        <v>1</v>
      </c>
      <c r="D455" s="17" t="str">
        <f>IF(C455=1,K!$D$1,IF(C455=2,K!$D$2,IF(C455=3,K!$D$3,IF(C455=4,K!$D$4,IF(C455=5,K!$D$5,IF(C455=6,K!$D$6))))))</f>
        <v>Maaparandus</v>
      </c>
      <c r="E455" s="11" t="s">
        <v>317</v>
      </c>
      <c r="F455" s="18" t="str">
        <f>LOOKUP(E455,K!$A$1:$B$19)</f>
        <v>Kambja vald</v>
      </c>
      <c r="G455" s="30">
        <v>10</v>
      </c>
      <c r="H455" t="s">
        <v>2192</v>
      </c>
      <c r="I455" s="39" t="s">
        <v>2188</v>
      </c>
      <c r="J455" s="30">
        <v>1989</v>
      </c>
      <c r="K455">
        <v>2</v>
      </c>
      <c r="L455" t="s">
        <v>2190</v>
      </c>
    </row>
    <row r="456" spans="1:12" x14ac:dyDescent="0.2">
      <c r="A456" s="38" t="str">
        <f t="shared" si="7"/>
        <v>03-18</v>
      </c>
      <c r="B456" s="30">
        <v>18</v>
      </c>
      <c r="C456" s="30">
        <v>1</v>
      </c>
      <c r="D456" s="17" t="str">
        <f>IF(C456=1,K!$D$1,IF(C456=2,K!$D$2,IF(C456=3,K!$D$3,IF(C456=4,K!$D$4,IF(C456=5,K!$D$5,IF(C456=6,K!$D$6))))))</f>
        <v>Maaparandus</v>
      </c>
      <c r="E456" s="11" t="s">
        <v>317</v>
      </c>
      <c r="F456" s="18" t="str">
        <f>LOOKUP(E456,K!$A$1:$B$19)</f>
        <v>Kambja vald</v>
      </c>
      <c r="G456" t="s">
        <v>2193</v>
      </c>
      <c r="H456" t="s">
        <v>2194</v>
      </c>
      <c r="I456" s="39" t="s">
        <v>2188</v>
      </c>
      <c r="J456" s="30">
        <v>1988</v>
      </c>
      <c r="K456" s="30">
        <v>1</v>
      </c>
      <c r="L456" t="s">
        <v>2195</v>
      </c>
    </row>
    <row r="457" spans="1:12" ht="25.5" x14ac:dyDescent="0.2">
      <c r="A457" s="37" t="str">
        <f t="shared" si="7"/>
        <v>08-18</v>
      </c>
      <c r="B457" s="30">
        <v>18</v>
      </c>
      <c r="C457" s="30">
        <v>2</v>
      </c>
      <c r="D457" s="17" t="str">
        <f>IF(C457=1,K!$D$1,IF(C457=2,K!$D$2,IF(C457=3,K!$D$3,IF(C457=4,K!$D$4,IF(C457=5,K!$D$5,IF(C457=6,K!$D$6))))))</f>
        <v xml:space="preserve">Maaparanduse rek </v>
      </c>
      <c r="E457" s="11" t="s">
        <v>322</v>
      </c>
      <c r="F457" s="18" t="str">
        <f>LOOKUP(E457,K!$A$1:$B$19)</f>
        <v>Mäksa vald</v>
      </c>
      <c r="G457" s="30">
        <v>1451</v>
      </c>
      <c r="H457" s="30" t="s">
        <v>2455</v>
      </c>
      <c r="I457" s="39" t="s">
        <v>2456</v>
      </c>
      <c r="J457" s="30">
        <v>1979</v>
      </c>
      <c r="K457">
        <v>2</v>
      </c>
      <c r="L457" s="30">
        <v>75136</v>
      </c>
    </row>
    <row r="458" spans="1:12" ht="25.5" x14ac:dyDescent="0.2">
      <c r="A458" s="37" t="str">
        <f t="shared" si="7"/>
        <v>08-18</v>
      </c>
      <c r="B458" s="30">
        <v>18</v>
      </c>
      <c r="C458" s="30">
        <v>2</v>
      </c>
      <c r="D458" s="17" t="str">
        <f>IF(C458=1,K!$D$1,IF(C458=2,K!$D$2,IF(C458=3,K!$D$3,IF(C458=4,K!$D$4,IF(C458=5,K!$D$5,IF(C458=6,K!$D$6))))))</f>
        <v xml:space="preserve">Maaparanduse rek </v>
      </c>
      <c r="E458" s="11" t="s">
        <v>322</v>
      </c>
      <c r="F458" s="18" t="str">
        <f>LOOKUP(E458,K!$A$1:$B$19)</f>
        <v>Mäksa vald</v>
      </c>
      <c r="G458" s="30">
        <v>1454</v>
      </c>
      <c r="H458" s="30" t="s">
        <v>2457</v>
      </c>
      <c r="I458" s="39" t="s">
        <v>2456</v>
      </c>
      <c r="J458" s="30">
        <v>1979</v>
      </c>
      <c r="K458" s="30">
        <v>1</v>
      </c>
      <c r="L458" s="30">
        <v>75136</v>
      </c>
    </row>
    <row r="459" spans="1:12" ht="25.5" x14ac:dyDescent="0.2">
      <c r="A459" s="37" t="str">
        <f t="shared" si="7"/>
        <v>08-18</v>
      </c>
      <c r="B459" s="30">
        <v>18</v>
      </c>
      <c r="C459" s="30">
        <v>2</v>
      </c>
      <c r="D459" s="17" t="str">
        <f>IF(C459=1,K!$D$1,IF(C459=2,K!$D$2,IF(C459=3,K!$D$3,IF(C459=4,K!$D$4,IF(C459=5,K!$D$5,IF(C459=6,K!$D$6))))))</f>
        <v xml:space="preserve">Maaparanduse rek </v>
      </c>
      <c r="E459" s="11" t="s">
        <v>322</v>
      </c>
      <c r="F459" s="18" t="str">
        <f>LOOKUP(E459,K!$A$1:$B$19)</f>
        <v>Mäksa vald</v>
      </c>
      <c r="G459" s="30">
        <v>1452</v>
      </c>
      <c r="H459" s="30" t="s">
        <v>2458</v>
      </c>
      <c r="I459" s="39" t="s">
        <v>2456</v>
      </c>
      <c r="J459" s="30">
        <v>1979</v>
      </c>
      <c r="K459">
        <v>7</v>
      </c>
      <c r="L459" s="30">
        <v>75136</v>
      </c>
    </row>
    <row r="460" spans="1:12" ht="25.5" x14ac:dyDescent="0.2">
      <c r="A460" s="37" t="str">
        <f t="shared" si="7"/>
        <v>18-18</v>
      </c>
      <c r="B460" s="30">
        <v>18</v>
      </c>
      <c r="C460" s="30">
        <v>1</v>
      </c>
      <c r="D460" s="17" t="str">
        <f>IF(C460=1,K!$D$1,IF(C460=2,K!$D$2,IF(C460=3,K!$D$3,IF(C460=4,K!$D$4,IF(C460=5,K!$D$5,IF(C460=6,K!$D$6))))))</f>
        <v>Maaparandus</v>
      </c>
      <c r="E460" s="11" t="s">
        <v>332</v>
      </c>
      <c r="F460" s="18" t="str">
        <f>LOOKUP(E460,K!$A$1:$B$19)</f>
        <v>Võnnu vald</v>
      </c>
      <c r="G460" s="30">
        <v>137</v>
      </c>
      <c r="H460" s="30" t="s">
        <v>2688</v>
      </c>
      <c r="I460" s="39" t="s">
        <v>2686</v>
      </c>
      <c r="J460" s="30">
        <v>1963</v>
      </c>
      <c r="K460" s="30">
        <v>1</v>
      </c>
      <c r="L460" t="s">
        <v>2687</v>
      </c>
    </row>
    <row r="461" spans="1:12" ht="25.5" x14ac:dyDescent="0.2">
      <c r="A461" s="37" t="str">
        <f t="shared" si="7"/>
        <v>18-18</v>
      </c>
      <c r="B461" s="30">
        <v>18</v>
      </c>
      <c r="C461" s="30">
        <v>1</v>
      </c>
      <c r="D461" s="17" t="str">
        <f>IF(C461=1,K!$D$1,IF(C461=2,K!$D$2,IF(C461=3,K!$D$3,IF(C461=4,K!$D$4,IF(C461=5,K!$D$5,IF(C461=6,K!$D$6))))))</f>
        <v>Maaparandus</v>
      </c>
      <c r="E461" s="11" t="s">
        <v>332</v>
      </c>
      <c r="F461" s="18" t="str">
        <f>LOOKUP(E461,K!$A$1:$B$19)</f>
        <v>Võnnu vald</v>
      </c>
      <c r="G461" s="30">
        <v>137</v>
      </c>
      <c r="H461" s="30" t="s">
        <v>2688</v>
      </c>
      <c r="I461" s="39" t="s">
        <v>2686</v>
      </c>
      <c r="J461" s="30">
        <v>1963</v>
      </c>
      <c r="K461">
        <v>1</v>
      </c>
      <c r="L461" t="s">
        <v>2687</v>
      </c>
    </row>
    <row r="462" spans="1:12" ht="25.5" x14ac:dyDescent="0.2">
      <c r="A462" s="37" t="str">
        <f t="shared" si="7"/>
        <v>18-18</v>
      </c>
      <c r="B462" s="30">
        <v>18</v>
      </c>
      <c r="C462" s="30">
        <v>1</v>
      </c>
      <c r="D462" s="17" t="str">
        <f>IF(C462=1,K!$D$1,IF(C462=2,K!$D$2,IF(C462=3,K!$D$3,IF(C462=4,K!$D$4,IF(C462=5,K!$D$5,IF(C462=6,K!$D$6))))))</f>
        <v>Maaparandus</v>
      </c>
      <c r="E462" s="11" t="s">
        <v>332</v>
      </c>
      <c r="F462" s="18" t="str">
        <f>LOOKUP(E462,K!$A$1:$B$19)</f>
        <v>Võnnu vald</v>
      </c>
      <c r="G462" s="30">
        <v>79</v>
      </c>
      <c r="H462" s="30" t="s">
        <v>2689</v>
      </c>
      <c r="I462" s="39" t="s">
        <v>2686</v>
      </c>
      <c r="J462" s="30">
        <v>1985</v>
      </c>
      <c r="K462" s="30">
        <v>2</v>
      </c>
      <c r="L462" t="s">
        <v>2690</v>
      </c>
    </row>
    <row r="463" spans="1:12" ht="25.5" x14ac:dyDescent="0.2">
      <c r="A463" s="37" t="str">
        <f t="shared" si="7"/>
        <v>18-18</v>
      </c>
      <c r="B463" s="30">
        <v>18</v>
      </c>
      <c r="C463" s="30">
        <v>1</v>
      </c>
      <c r="D463" s="17" t="str">
        <f>IF(C463=1,K!$D$1,IF(C463=2,K!$D$2,IF(C463=3,K!$D$3,IF(C463=4,K!$D$4,IF(C463=5,K!$D$5,IF(C463=6,K!$D$6))))))</f>
        <v>Maaparandus</v>
      </c>
      <c r="E463" s="11" t="s">
        <v>332</v>
      </c>
      <c r="F463" s="18" t="str">
        <f>LOOKUP(E463,K!$A$1:$B$19)</f>
        <v>Võnnu vald</v>
      </c>
      <c r="G463" s="30">
        <v>77</v>
      </c>
      <c r="H463" s="30" t="s">
        <v>2691</v>
      </c>
      <c r="I463" s="39" t="s">
        <v>2686</v>
      </c>
      <c r="J463" s="30">
        <v>1960</v>
      </c>
      <c r="K463">
        <v>1</v>
      </c>
      <c r="L463" s="30">
        <v>8503</v>
      </c>
    </row>
    <row r="464" spans="1:12" ht="25.5" x14ac:dyDescent="0.2">
      <c r="A464" s="37" t="str">
        <f t="shared" si="7"/>
        <v>06-18</v>
      </c>
      <c r="B464" s="30">
        <v>18</v>
      </c>
      <c r="C464" s="30">
        <v>6</v>
      </c>
      <c r="D464" s="43" t="str">
        <f>IF(C464=1,K!$D$1,IF(C464=2,K!$D$2,IF(C464=3,K!$D$3,IF(C464=4,K!$D$4,IF(C464=5,K!$D$5,IF(C464=6,K!$D$6))))))</f>
        <v>Kultuurtehnikaprojektid</v>
      </c>
      <c r="E464" s="11" t="s">
        <v>320</v>
      </c>
      <c r="F464" s="18" t="str">
        <f>LOOKUP(E464,K!$A$1:$B$19)</f>
        <v>Luunja vald</v>
      </c>
      <c r="G464">
        <v>22</v>
      </c>
      <c r="H464" s="34" t="s">
        <v>3015</v>
      </c>
      <c r="I464" t="s">
        <v>3013</v>
      </c>
      <c r="J464" s="30">
        <v>1969</v>
      </c>
      <c r="K464" s="30">
        <v>1</v>
      </c>
    </row>
    <row r="465" spans="1:12" ht="25.5" x14ac:dyDescent="0.2">
      <c r="A465" s="37" t="str">
        <f t="shared" si="7"/>
        <v>06-18</v>
      </c>
      <c r="B465" s="30">
        <v>18</v>
      </c>
      <c r="C465" s="30">
        <v>1</v>
      </c>
      <c r="D465" s="43" t="str">
        <f>IF(C465=1,K!$D$1,IF(C465=2,K!$D$2,IF(C465=3,K!$D$3,IF(C465=4,K!$D$4,IF(C465=5,K!$D$5,IF(C465=6,K!$D$6))))))</f>
        <v>Maaparandus</v>
      </c>
      <c r="E465" s="11" t="s">
        <v>320</v>
      </c>
      <c r="F465" s="18" t="str">
        <f>LOOKUP(E465,K!$A$1:$B$19)</f>
        <v>Luunja vald</v>
      </c>
      <c r="G465">
        <v>6</v>
      </c>
      <c r="H465" s="34" t="s">
        <v>3016</v>
      </c>
      <c r="I465" t="s">
        <v>3013</v>
      </c>
      <c r="J465" s="30">
        <v>1964</v>
      </c>
      <c r="K465">
        <v>1</v>
      </c>
    </row>
    <row r="466" spans="1:12" ht="25.5" x14ac:dyDescent="0.2">
      <c r="A466" s="37" t="str">
        <f t="shared" si="7"/>
        <v>06-18</v>
      </c>
      <c r="B466" s="30">
        <v>18</v>
      </c>
      <c r="C466" s="30">
        <v>1</v>
      </c>
      <c r="D466" s="43" t="str">
        <f>IF(C466=1,K!$D$1,IF(C466=2,K!$D$2,IF(C466=3,K!$D$3,IF(C466=4,K!$D$4,IF(C466=5,K!$D$5,IF(C466=6,K!$D$6))))))</f>
        <v>Maaparandus</v>
      </c>
      <c r="E466" s="11" t="s">
        <v>320</v>
      </c>
      <c r="F466" s="18" t="str">
        <f>LOOKUP(E466,K!$A$1:$B$19)</f>
        <v>Luunja vald</v>
      </c>
      <c r="G466">
        <v>21</v>
      </c>
      <c r="H466" s="34" t="s">
        <v>3017</v>
      </c>
      <c r="I466" t="s">
        <v>3013</v>
      </c>
      <c r="J466" s="30">
        <v>1963</v>
      </c>
      <c r="K466" s="30">
        <v>2</v>
      </c>
    </row>
    <row r="467" spans="1:12" ht="25.5" x14ac:dyDescent="0.2">
      <c r="A467" s="37" t="str">
        <f t="shared" si="7"/>
        <v>06-18</v>
      </c>
      <c r="B467" s="30">
        <v>18</v>
      </c>
      <c r="C467" s="30">
        <v>1</v>
      </c>
      <c r="D467" s="43" t="str">
        <f>IF(C467=1,K!$D$1,IF(C467=2,K!$D$2,IF(C467=3,K!$D$3,IF(C467=4,K!$D$4,IF(C467=5,K!$D$5,IF(C467=6,K!$D$6))))))</f>
        <v>Maaparandus</v>
      </c>
      <c r="E467" s="11" t="s">
        <v>320</v>
      </c>
      <c r="F467" s="18" t="str">
        <f>LOOKUP(E467,K!$A$1:$B$19)</f>
        <v>Luunja vald</v>
      </c>
      <c r="H467" s="34" t="s">
        <v>3017</v>
      </c>
      <c r="I467" t="s">
        <v>3013</v>
      </c>
      <c r="J467" s="30">
        <v>1963</v>
      </c>
      <c r="K467">
        <v>1</v>
      </c>
    </row>
    <row r="468" spans="1:12" ht="25.5" x14ac:dyDescent="0.2">
      <c r="A468" s="37" t="str">
        <f t="shared" si="7"/>
        <v>04-18</v>
      </c>
      <c r="B468" s="30">
        <v>18</v>
      </c>
      <c r="C468" s="30">
        <v>1</v>
      </c>
      <c r="D468" s="43" t="str">
        <f>IF(C468=1,K!$D$1,IF(C468=2,K!$D$2,IF(C468=3,K!$D$3,IF(C468=4,K!$D$4,IF(C468=5,K!$D$5,IF(C468=6,K!$D$6))))))</f>
        <v>Maaparandus</v>
      </c>
      <c r="E468" s="11" t="s">
        <v>318</v>
      </c>
      <c r="F468" s="45" t="str">
        <f>LOOKUP(E468,K!$A$1:$B$19)</f>
        <v>Konguta vald</v>
      </c>
      <c r="G468">
        <v>538</v>
      </c>
      <c r="H468" s="40" t="s">
        <v>3383</v>
      </c>
      <c r="I468" t="s">
        <v>3384</v>
      </c>
      <c r="J468" s="30">
        <v>1973</v>
      </c>
      <c r="K468" s="30">
        <v>1</v>
      </c>
      <c r="L468">
        <v>71074</v>
      </c>
    </row>
    <row r="469" spans="1:12" ht="25.5" x14ac:dyDescent="0.2">
      <c r="A469" s="37" t="str">
        <f t="shared" si="7"/>
        <v>14-18</v>
      </c>
      <c r="B469" s="30">
        <v>18</v>
      </c>
      <c r="C469" s="30">
        <v>1</v>
      </c>
      <c r="D469" s="43" t="str">
        <f>IF(C469=1,K!$D$1,IF(C469=2,K!$D$2,IF(C469=3,K!$D$3,IF(C469=4,K!$D$4,IF(C469=5,K!$D$5,IF(C469=6,K!$D$6))))))</f>
        <v>Maaparandus</v>
      </c>
      <c r="E469" s="11" t="s">
        <v>328</v>
      </c>
      <c r="F469" s="45" t="str">
        <f>LOOKUP(E469,K!$A$1:$B$19)</f>
        <v>Rõngu vald</v>
      </c>
      <c r="G469">
        <v>18</v>
      </c>
      <c r="H469" s="40" t="s">
        <v>3461</v>
      </c>
      <c r="I469" t="s">
        <v>3462</v>
      </c>
      <c r="J469" s="30">
        <v>1959</v>
      </c>
      <c r="K469">
        <v>4</v>
      </c>
    </row>
    <row r="470" spans="1:12" ht="25.5" x14ac:dyDescent="0.2">
      <c r="A470" s="37" t="str">
        <f t="shared" si="7"/>
        <v>12-18</v>
      </c>
      <c r="B470" s="30">
        <v>18</v>
      </c>
      <c r="C470" s="30">
        <v>1</v>
      </c>
      <c r="D470" s="43" t="str">
        <f>IF(C470=1,K!$D$1,IF(C470=2,K!$D$2,IF(C470=3,K!$D$3,IF(C470=4,K!$D$4,IF(C470=5,K!$D$5,IF(C470=6,K!$D$6))))))</f>
        <v>Maaparandus</v>
      </c>
      <c r="E470" s="11" t="s">
        <v>326</v>
      </c>
      <c r="F470" s="45" t="str">
        <f>LOOKUP(E470,K!$A$1:$B$19)</f>
        <v>Puhja vald</v>
      </c>
      <c r="G470">
        <v>53</v>
      </c>
      <c r="H470" s="1" t="s">
        <v>3881</v>
      </c>
      <c r="I470" t="s">
        <v>3878</v>
      </c>
      <c r="J470" s="30">
        <v>1960</v>
      </c>
      <c r="K470">
        <v>0</v>
      </c>
      <c r="L470" t="s">
        <v>3931</v>
      </c>
    </row>
    <row r="471" spans="1:12" ht="25.5" x14ac:dyDescent="0.2">
      <c r="A471" s="37" t="str">
        <f t="shared" si="7"/>
        <v>12-18</v>
      </c>
      <c r="B471" s="30">
        <v>18</v>
      </c>
      <c r="C471" s="30">
        <v>1</v>
      </c>
      <c r="D471" s="43" t="str">
        <f>IF(C471=1,K!$D$1,IF(C471=2,K!$D$2,IF(C471=3,K!$D$3,IF(C471=4,K!$D$4,IF(C471=5,K!$D$5,IF(C471=6,K!$D$6))))))</f>
        <v>Maaparandus</v>
      </c>
      <c r="E471" s="11" t="s">
        <v>326</v>
      </c>
      <c r="F471" s="45" t="str">
        <f>LOOKUP(E471,K!$A$1:$B$19)</f>
        <v>Puhja vald</v>
      </c>
      <c r="G471">
        <v>58</v>
      </c>
      <c r="H471" s="1" t="s">
        <v>3881</v>
      </c>
      <c r="I471" t="s">
        <v>3878</v>
      </c>
      <c r="J471" s="30">
        <v>1960</v>
      </c>
      <c r="K471">
        <v>1</v>
      </c>
      <c r="L471" t="s">
        <v>3931</v>
      </c>
    </row>
    <row r="472" spans="1:12" ht="25.5" x14ac:dyDescent="0.2">
      <c r="A472" s="37" t="str">
        <f t="shared" si="7"/>
        <v>12-18</v>
      </c>
      <c r="B472" s="30">
        <v>18</v>
      </c>
      <c r="C472" s="30">
        <v>1</v>
      </c>
      <c r="D472" s="43" t="str">
        <f>IF(C472=1,K!$D$1,IF(C472=2,K!$D$2,IF(C472=3,K!$D$3,IF(C472=4,K!$D$4,IF(C472=5,K!$D$5,IF(C472=6,K!$D$6))))))</f>
        <v>Maaparandus</v>
      </c>
      <c r="E472" s="11" t="s">
        <v>326</v>
      </c>
      <c r="F472" s="45" t="str">
        <f>LOOKUP(E472,K!$A$1:$B$19)</f>
        <v>Puhja vald</v>
      </c>
      <c r="G472">
        <v>84</v>
      </c>
      <c r="H472" s="1" t="s">
        <v>3881</v>
      </c>
      <c r="I472" t="s">
        <v>3878</v>
      </c>
      <c r="J472" s="30">
        <v>1961</v>
      </c>
      <c r="K472">
        <v>1</v>
      </c>
      <c r="L472" t="s">
        <v>3932</v>
      </c>
    </row>
    <row r="473" spans="1:12" x14ac:dyDescent="0.2">
      <c r="A473" s="37" t="str">
        <f t="shared" si="7"/>
        <v>12-18</v>
      </c>
      <c r="B473" s="30">
        <v>18</v>
      </c>
      <c r="C473" s="30">
        <v>1</v>
      </c>
      <c r="D473" s="43" t="str">
        <f>IF(C473=1,K!$D$1,IF(C473=2,K!$D$2,IF(C473=3,K!$D$3,IF(C473=4,K!$D$4,IF(C473=5,K!$D$5,IF(C473=6,K!$D$6))))))</f>
        <v>Maaparandus</v>
      </c>
      <c r="E473" s="11" t="s">
        <v>326</v>
      </c>
      <c r="F473" s="45" t="str">
        <f>LOOKUP(E473,K!$A$1:$B$19)</f>
        <v>Puhja vald</v>
      </c>
      <c r="G473">
        <v>26</v>
      </c>
      <c r="H473" s="1" t="s">
        <v>3886</v>
      </c>
      <c r="I473" t="s">
        <v>3878</v>
      </c>
      <c r="J473" s="30">
        <v>1958</v>
      </c>
      <c r="K473">
        <v>0</v>
      </c>
    </row>
    <row r="474" spans="1:12" ht="25.5" x14ac:dyDescent="0.2">
      <c r="A474" s="37" t="str">
        <f t="shared" si="7"/>
        <v>13-18</v>
      </c>
      <c r="B474" s="30">
        <v>18</v>
      </c>
      <c r="C474" s="30">
        <v>2</v>
      </c>
      <c r="D474" s="43" t="str">
        <f>IF(C474=1,K!$D$1,IF(C474=2,K!$D$2,IF(C474=3,K!$D$3,IF(C474=4,K!$D$4,IF(C474=5,K!$D$5,IF(C474=6,K!$D$6))))))</f>
        <v xml:space="preserve">Maaparanduse rek </v>
      </c>
      <c r="E474" s="11" t="s">
        <v>327</v>
      </c>
      <c r="F474" s="45" t="str">
        <f>LOOKUP(E474,K!$A$1:$B$19)</f>
        <v>Rannu vald</v>
      </c>
      <c r="G474">
        <v>57</v>
      </c>
      <c r="H474" s="1" t="s">
        <v>4170</v>
      </c>
      <c r="I474" t="s">
        <v>4171</v>
      </c>
      <c r="J474" s="30">
        <v>1991</v>
      </c>
      <c r="K474">
        <v>1</v>
      </c>
      <c r="L474" t="s">
        <v>4172</v>
      </c>
    </row>
    <row r="475" spans="1:12" ht="25.5" x14ac:dyDescent="0.2">
      <c r="A475" s="37" t="str">
        <f t="shared" si="7"/>
        <v>13-18</v>
      </c>
      <c r="B475" s="30">
        <v>18</v>
      </c>
      <c r="C475" s="30">
        <v>1</v>
      </c>
      <c r="D475" s="43" t="str">
        <f>IF(C475=1,K!$D$1,IF(C475=2,K!$D$2,IF(C475=3,K!$D$3,IF(C475=4,K!$D$4,IF(C475=5,K!$D$5,IF(C475=6,K!$D$6))))))</f>
        <v>Maaparandus</v>
      </c>
      <c r="E475" s="11" t="s">
        <v>327</v>
      </c>
      <c r="F475" s="45" t="str">
        <f>LOOKUP(E475,K!$A$1:$B$19)</f>
        <v>Rannu vald</v>
      </c>
      <c r="G475">
        <v>1195</v>
      </c>
      <c r="H475" s="1" t="s">
        <v>4173</v>
      </c>
      <c r="I475" t="s">
        <v>4171</v>
      </c>
      <c r="J475" s="30">
        <v>1977</v>
      </c>
      <c r="K475">
        <v>2</v>
      </c>
      <c r="L475">
        <v>74338</v>
      </c>
    </row>
    <row r="476" spans="1:12" ht="25.5" x14ac:dyDescent="0.2">
      <c r="A476" s="37" t="str">
        <f t="shared" si="7"/>
        <v>13-18</v>
      </c>
      <c r="B476" s="30">
        <v>18</v>
      </c>
      <c r="C476" s="30">
        <v>1</v>
      </c>
      <c r="D476" s="43" t="str">
        <f>IF(C476=1,K!$D$1,IF(C476=2,K!$D$2,IF(C476=3,K!$D$3,IF(C476=4,K!$D$4,IF(C476=5,K!$D$5,IF(C476=6,K!$D$6))))))</f>
        <v>Maaparandus</v>
      </c>
      <c r="E476" s="11" t="s">
        <v>327</v>
      </c>
      <c r="F476" s="45" t="str">
        <f>LOOKUP(E476,K!$A$1:$B$19)</f>
        <v>Rannu vald</v>
      </c>
      <c r="G476" t="s">
        <v>4174</v>
      </c>
      <c r="H476" s="1" t="s">
        <v>4175</v>
      </c>
      <c r="I476" t="s">
        <v>4171</v>
      </c>
      <c r="J476" s="30">
        <v>1977</v>
      </c>
      <c r="K476">
        <v>0</v>
      </c>
      <c r="L476">
        <v>74338</v>
      </c>
    </row>
    <row r="477" spans="1:12" x14ac:dyDescent="0.2">
      <c r="A477" s="37" t="str">
        <f t="shared" si="7"/>
        <v>09-18</v>
      </c>
      <c r="B477" s="30">
        <v>18</v>
      </c>
      <c r="C477" s="30">
        <v>1</v>
      </c>
      <c r="D477" s="43" t="str">
        <f>IF(C477=1,K!$D$1,IF(C477=2,K!$D$2,IF(C477=3,K!$D$3,IF(C477=4,K!$D$4,IF(C477=5,K!$D$5,IF(C477=6,K!$D$6))))))</f>
        <v>Maaparandus</v>
      </c>
      <c r="E477" s="11" t="s">
        <v>323</v>
      </c>
      <c r="F477" s="45" t="str">
        <f>LOOKUP(E477,K!$A$1:$B$19)</f>
        <v>Nõo vald</v>
      </c>
      <c r="G477">
        <v>58</v>
      </c>
      <c r="H477" s="1" t="s">
        <v>4307</v>
      </c>
      <c r="I477" t="s">
        <v>4302</v>
      </c>
      <c r="J477" s="30">
        <v>1983</v>
      </c>
      <c r="K477">
        <v>2</v>
      </c>
      <c r="L477">
        <v>1229811</v>
      </c>
    </row>
    <row r="478" spans="1:12" ht="25.5" x14ac:dyDescent="0.2">
      <c r="A478" s="37" t="str">
        <f t="shared" si="7"/>
        <v>09-18</v>
      </c>
      <c r="B478" s="30">
        <v>18</v>
      </c>
      <c r="C478" s="30">
        <v>1</v>
      </c>
      <c r="D478" s="43" t="str">
        <f>IF(C478=1,K!$D$1,IF(C478=2,K!$D$2,IF(C478=3,K!$D$3,IF(C478=4,K!$D$4,IF(C478=5,K!$D$5,IF(C478=6,K!$D$6))))))</f>
        <v>Maaparandus</v>
      </c>
      <c r="E478" s="11" t="s">
        <v>323</v>
      </c>
      <c r="F478" s="45" t="str">
        <f>LOOKUP(E478,K!$A$1:$B$19)</f>
        <v>Nõo vald</v>
      </c>
      <c r="G478">
        <v>44</v>
      </c>
      <c r="H478" s="1" t="s">
        <v>4308</v>
      </c>
      <c r="I478" t="s">
        <v>4302</v>
      </c>
      <c r="J478" s="30">
        <v>1984</v>
      </c>
      <c r="K478">
        <v>1</v>
      </c>
      <c r="L478">
        <v>1229811</v>
      </c>
    </row>
    <row r="479" spans="1:12" x14ac:dyDescent="0.2">
      <c r="A479" s="37" t="str">
        <f t="shared" si="7"/>
        <v>17-18</v>
      </c>
      <c r="B479" s="30">
        <v>18</v>
      </c>
      <c r="C479" s="30">
        <v>6</v>
      </c>
      <c r="D479" s="43" t="str">
        <f>IF(C479=1,K!$D$1,IF(C479=2,K!$D$2,IF(C479=3,K!$D$3,IF(C479=4,K!$D$4,IF(C479=5,K!$D$5,IF(C479=6,K!$D$6,IF(C479=7,K!$D$7)))))))</f>
        <v>Kultuurtehnikaprojektid</v>
      </c>
      <c r="E479" s="11" t="s">
        <v>331</v>
      </c>
      <c r="F479" s="45" t="str">
        <f>LOOKUP(E479,K!$A$1:$B$19)</f>
        <v xml:space="preserve">Vara vald </v>
      </c>
      <c r="G479">
        <v>17</v>
      </c>
      <c r="H479" s="28" t="s">
        <v>4923</v>
      </c>
      <c r="I479" s="28" t="s">
        <v>4928</v>
      </c>
      <c r="J479" s="30">
        <v>1989</v>
      </c>
      <c r="K479">
        <v>2</v>
      </c>
      <c r="L479" t="s">
        <v>4924</v>
      </c>
    </row>
    <row r="480" spans="1:12" x14ac:dyDescent="0.2">
      <c r="A480" s="37" t="str">
        <f t="shared" si="7"/>
        <v>17-18</v>
      </c>
      <c r="B480" s="30">
        <v>18</v>
      </c>
      <c r="C480" s="30">
        <v>1</v>
      </c>
      <c r="D480" s="43" t="str">
        <f>IF(C480=1,K!$D$1,IF(C480=2,K!$D$2,IF(C480=3,K!$D$3,IF(C480=4,K!$D$4,IF(C480=5,K!$D$5,IF(C480=6,K!$D$6,IF(C480=7,K!$D$7)))))))</f>
        <v>Maaparandus</v>
      </c>
      <c r="E480" s="25" t="s">
        <v>331</v>
      </c>
      <c r="F480" s="45" t="str">
        <f>LOOKUP(E480,K!$A$1:$B$19)</f>
        <v xml:space="preserve">Vara vald </v>
      </c>
      <c r="G480">
        <v>884</v>
      </c>
      <c r="H480" s="28" t="s">
        <v>4930</v>
      </c>
      <c r="I480" s="28" t="s">
        <v>4928</v>
      </c>
      <c r="J480" s="30">
        <v>1975</v>
      </c>
      <c r="K480">
        <v>5</v>
      </c>
      <c r="L480">
        <v>72008</v>
      </c>
    </row>
    <row r="481" spans="1:12" x14ac:dyDescent="0.2">
      <c r="A481" s="37" t="str">
        <f t="shared" si="7"/>
        <v>17-18</v>
      </c>
      <c r="B481" s="30">
        <v>18</v>
      </c>
      <c r="C481" s="30">
        <v>1</v>
      </c>
      <c r="D481" s="43" t="str">
        <f>IF(C481=1,K!$D$1,IF(C481=2,K!$D$2,IF(C481=3,K!$D$3,IF(C481=4,K!$D$4,IF(C481=5,K!$D$5,IF(C481=6,K!$D$6,IF(C481=7,K!$D$7)))))))</f>
        <v>Maaparandus</v>
      </c>
      <c r="E481" s="25" t="s">
        <v>331</v>
      </c>
      <c r="F481" s="45" t="str">
        <f>LOOKUP(E481,K!$A$1:$B$19)</f>
        <v xml:space="preserve">Vara vald </v>
      </c>
      <c r="G481">
        <v>883</v>
      </c>
      <c r="H481" s="28" t="s">
        <v>4931</v>
      </c>
      <c r="I481" s="28" t="s">
        <v>4928</v>
      </c>
      <c r="J481" s="30">
        <v>1975</v>
      </c>
      <c r="K481">
        <v>4</v>
      </c>
      <c r="L481">
        <v>72008</v>
      </c>
    </row>
    <row r="482" spans="1:12" x14ac:dyDescent="0.2">
      <c r="A482" s="37" t="str">
        <f t="shared" si="7"/>
        <v>17-18</v>
      </c>
      <c r="B482" s="30">
        <v>18</v>
      </c>
      <c r="C482" s="30">
        <v>2</v>
      </c>
      <c r="D482" s="43" t="str">
        <f>IF(C482=1,K!$D$1,IF(C482=2,K!$D$2,IF(C482=3,K!$D$3,IF(C482=4,K!$D$4,IF(C482=5,K!$D$5,IF(C482=6,K!$D$6,IF(C482=7,K!$D$7)))))))</f>
        <v xml:space="preserve">Maaparanduse rek </v>
      </c>
      <c r="E482" s="25" t="s">
        <v>331</v>
      </c>
      <c r="F482" s="45" t="str">
        <f>LOOKUP(E482,K!$A$1:$B$19)</f>
        <v xml:space="preserve">Vara vald </v>
      </c>
      <c r="G482">
        <v>17</v>
      </c>
      <c r="H482" s="28" t="s">
        <v>4933</v>
      </c>
      <c r="I482" t="s">
        <v>4929</v>
      </c>
      <c r="J482" s="30">
        <v>1988</v>
      </c>
      <c r="K482">
        <v>5</v>
      </c>
      <c r="L482">
        <v>1226821</v>
      </c>
    </row>
    <row r="483" spans="1:12" ht="25.5" x14ac:dyDescent="0.2">
      <c r="A483" s="37" t="str">
        <f t="shared" si="7"/>
        <v>19-18</v>
      </c>
      <c r="B483" s="30">
        <v>18</v>
      </c>
      <c r="C483" s="30">
        <v>1</v>
      </c>
      <c r="D483" s="50" t="str">
        <f>IF(C483=1,K!$D$1,IF(C483=2,K!$D$2,IF(C483=3,K!$D$3,IF(C483=4,K!$D$4,IF(C483=5,K!$D$5,IF(C483=6,K!$D$6,IF(C483=7,K!$D$7)))))))</f>
        <v>Maaparandus</v>
      </c>
      <c r="E483" s="11" t="s">
        <v>333</v>
      </c>
      <c r="F483" s="51" t="str">
        <f>LOOKUP(E483,K!$A$1:$B$19)</f>
        <v>Ülenurme vald</v>
      </c>
      <c r="G483">
        <v>338</v>
      </c>
      <c r="H483" s="34" t="s">
        <v>5228</v>
      </c>
      <c r="I483" s="28" t="s">
        <v>5226</v>
      </c>
      <c r="J483" s="30">
        <v>1972</v>
      </c>
      <c r="K483">
        <v>1</v>
      </c>
      <c r="L483">
        <v>69383</v>
      </c>
    </row>
    <row r="484" spans="1:12" x14ac:dyDescent="0.2">
      <c r="A484" s="38" t="str">
        <f t="shared" si="7"/>
        <v>01-17</v>
      </c>
      <c r="B484" s="30">
        <v>17</v>
      </c>
      <c r="C484" s="30">
        <v>1</v>
      </c>
      <c r="D484" s="31" t="str">
        <f>IF(C484=1,K!$D$1,IF(C484=2,K!$D$2,IF(C484=3,K!$D$3,IF(C484=4,K!$D$4,IF(C484=5,K!$D$5,IF(C484=6,K!$D$6))))))</f>
        <v>Maaparandus</v>
      </c>
      <c r="E484" s="32" t="s">
        <v>291</v>
      </c>
      <c r="F484" s="33" t="str">
        <f>LOOKUP(E484,K!$A$1:$B$19)</f>
        <v>Alatskivi vald</v>
      </c>
      <c r="G484" s="30">
        <v>877</v>
      </c>
      <c r="H484" s="30" t="s">
        <v>1743</v>
      </c>
      <c r="I484" s="30" t="s">
        <v>1742</v>
      </c>
      <c r="J484" s="30">
        <v>1975</v>
      </c>
      <c r="K484" s="30">
        <v>1</v>
      </c>
      <c r="L484" s="30" t="s">
        <v>1745</v>
      </c>
    </row>
    <row r="485" spans="1:12" ht="25.5" x14ac:dyDescent="0.2">
      <c r="A485" s="38" t="str">
        <f t="shared" si="7"/>
        <v>01-17</v>
      </c>
      <c r="B485" s="30">
        <v>17</v>
      </c>
      <c r="C485" s="30">
        <v>1</v>
      </c>
      <c r="D485" s="31" t="str">
        <f>IF(C485=1,K!$D$1,IF(C485=2,K!$D$2,IF(C485=3,K!$D$3,IF(C485=4,K!$D$4,IF(C485=5,K!$D$5,IF(C485=6,K!$D$6))))))</f>
        <v>Maaparandus</v>
      </c>
      <c r="E485" s="32" t="s">
        <v>291</v>
      </c>
      <c r="F485" s="33" t="str">
        <f>LOOKUP(E485,K!$A$1:$B$19)</f>
        <v>Alatskivi vald</v>
      </c>
      <c r="G485" s="30">
        <v>989</v>
      </c>
      <c r="H485" s="30" t="s">
        <v>1744</v>
      </c>
      <c r="I485" s="30" t="s">
        <v>1742</v>
      </c>
      <c r="J485" s="30">
        <v>1976</v>
      </c>
      <c r="K485" s="30">
        <v>2</v>
      </c>
      <c r="L485" s="30" t="s">
        <v>1745</v>
      </c>
    </row>
    <row r="486" spans="1:12" ht="25.5" x14ac:dyDescent="0.2">
      <c r="A486" s="38" t="str">
        <f t="shared" si="7"/>
        <v>01-17</v>
      </c>
      <c r="B486" s="30">
        <v>17</v>
      </c>
      <c r="C486" s="30">
        <v>6</v>
      </c>
      <c r="D486" s="31" t="str">
        <f>IF(C486=1,K!$D$1,IF(C486=2,K!$D$2,IF(C486=3,K!$D$3,IF(C486=4,K!$D$4,IF(C486=5,K!$D$5,IF(C486=6,K!$D$6))))))</f>
        <v>Kultuurtehnikaprojektid</v>
      </c>
      <c r="E486" s="32" t="s">
        <v>291</v>
      </c>
      <c r="F486" s="33" t="str">
        <f>LOOKUP(E486,K!$A$1:$B$19)</f>
        <v>Alatskivi vald</v>
      </c>
      <c r="G486" s="30">
        <v>45</v>
      </c>
      <c r="H486" s="30" t="s">
        <v>1746</v>
      </c>
      <c r="I486" s="30" t="s">
        <v>1742</v>
      </c>
      <c r="J486" s="30">
        <v>1989</v>
      </c>
      <c r="K486" s="30">
        <v>2</v>
      </c>
      <c r="L486" s="30" t="s">
        <v>1747</v>
      </c>
    </row>
    <row r="487" spans="1:12" ht="25.5" x14ac:dyDescent="0.2">
      <c r="A487" s="38" t="str">
        <f t="shared" si="7"/>
        <v>02-17</v>
      </c>
      <c r="B487" s="30">
        <v>17</v>
      </c>
      <c r="C487" s="30">
        <v>1</v>
      </c>
      <c r="D487" s="17" t="str">
        <f>IF(C487=1,K!$D$1,IF(C487=2,K!$D$2,IF(C487=3,K!$D$3,IF(C487=4,K!$D$4,IF(C487=5,K!$D$5,IF(C487=6,K!$D$6))))))</f>
        <v>Maaparandus</v>
      </c>
      <c r="E487" s="11" t="s">
        <v>294</v>
      </c>
      <c r="F487" s="18" t="str">
        <f>LOOKUP(E487,K!$A$1:$B$19)</f>
        <v>Haaslava vald</v>
      </c>
      <c r="G487" s="30">
        <v>41</v>
      </c>
      <c r="H487" s="40" t="s">
        <v>2101</v>
      </c>
      <c r="I487" s="30" t="s">
        <v>2099</v>
      </c>
      <c r="J487" s="30">
        <v>1961</v>
      </c>
      <c r="K487">
        <v>1</v>
      </c>
      <c r="L487" t="s">
        <v>2102</v>
      </c>
    </row>
    <row r="488" spans="1:12" ht="25.5" x14ac:dyDescent="0.2">
      <c r="A488" s="38" t="str">
        <f t="shared" si="7"/>
        <v>02-17</v>
      </c>
      <c r="B488" s="30">
        <v>17</v>
      </c>
      <c r="C488" s="30">
        <v>6</v>
      </c>
      <c r="D488" s="17" t="str">
        <f>IF(C488=1,K!$D$1,IF(C488=2,K!$D$2,IF(C488=3,K!$D$3,IF(C488=4,K!$D$4,IF(C488=5,K!$D$5,IF(C488=6,K!$D$6))))))</f>
        <v>Kultuurtehnikaprojektid</v>
      </c>
      <c r="E488" s="11" t="s">
        <v>294</v>
      </c>
      <c r="F488" s="18" t="str">
        <f>LOOKUP(E488,K!$A$1:$B$19)</f>
        <v>Haaslava vald</v>
      </c>
      <c r="G488" s="30">
        <v>48</v>
      </c>
      <c r="H488" s="40" t="s">
        <v>2103</v>
      </c>
      <c r="I488" s="30" t="s">
        <v>2099</v>
      </c>
      <c r="J488" s="30">
        <v>1980</v>
      </c>
      <c r="K488" s="30">
        <v>1</v>
      </c>
      <c r="L488" t="s">
        <v>2104</v>
      </c>
    </row>
    <row r="489" spans="1:12" ht="25.5" x14ac:dyDescent="0.2">
      <c r="A489" s="38" t="str">
        <f t="shared" si="7"/>
        <v>02-17</v>
      </c>
      <c r="B489" s="30">
        <v>17</v>
      </c>
      <c r="C489" s="30">
        <v>1</v>
      </c>
      <c r="D489" s="17" t="str">
        <f>IF(C489=1,K!$D$1,IF(C489=2,K!$D$2,IF(C489=3,K!$D$3,IF(C489=4,K!$D$4,IF(C489=5,K!$D$5,IF(C489=6,K!$D$6))))))</f>
        <v>Maaparandus</v>
      </c>
      <c r="E489" s="11" t="s">
        <v>294</v>
      </c>
      <c r="F489" s="18" t="str">
        <f>LOOKUP(E489,K!$A$1:$B$19)</f>
        <v>Haaslava vald</v>
      </c>
      <c r="G489" s="30">
        <v>20</v>
      </c>
      <c r="H489" s="40" t="s">
        <v>2107</v>
      </c>
      <c r="I489" s="30" t="s">
        <v>2099</v>
      </c>
      <c r="J489" s="30">
        <v>1988</v>
      </c>
      <c r="K489">
        <v>1</v>
      </c>
      <c r="L489" t="s">
        <v>2105</v>
      </c>
    </row>
    <row r="490" spans="1:12" ht="38.25" x14ac:dyDescent="0.2">
      <c r="A490" s="38" t="str">
        <f t="shared" si="7"/>
        <v>02-17</v>
      </c>
      <c r="B490" s="30">
        <v>17</v>
      </c>
      <c r="C490" s="30">
        <v>1</v>
      </c>
      <c r="D490" s="17" t="str">
        <f>IF(C490=1,K!$D$1,IF(C490=2,K!$D$2,IF(C490=3,K!$D$3,IF(C490=4,K!$D$4,IF(C490=5,K!$D$5,IF(C490=6,K!$D$6))))))</f>
        <v>Maaparandus</v>
      </c>
      <c r="E490" s="11" t="s">
        <v>294</v>
      </c>
      <c r="F490" s="18" t="str">
        <f>LOOKUP(E490,K!$A$1:$B$19)</f>
        <v>Haaslava vald</v>
      </c>
      <c r="G490" s="30">
        <v>18</v>
      </c>
      <c r="H490" s="40" t="s">
        <v>2106</v>
      </c>
      <c r="I490" s="30" t="s">
        <v>2099</v>
      </c>
      <c r="J490" s="30">
        <v>1989</v>
      </c>
      <c r="K490" s="30">
        <v>13</v>
      </c>
      <c r="L490" t="s">
        <v>2105</v>
      </c>
    </row>
    <row r="491" spans="1:12" x14ac:dyDescent="0.2">
      <c r="A491" s="38" t="str">
        <f t="shared" si="7"/>
        <v>03-17</v>
      </c>
      <c r="B491" s="30">
        <v>17</v>
      </c>
      <c r="C491" s="30">
        <v>1</v>
      </c>
      <c r="D491" s="17" t="str">
        <f>IF(C491=1,K!$D$1,IF(C491=2,K!$D$2,IF(C491=3,K!$D$3,IF(C491=4,K!$D$4,IF(C491=5,K!$D$5,IF(C491=6,K!$D$6))))))</f>
        <v>Maaparandus</v>
      </c>
      <c r="E491" s="11" t="s">
        <v>317</v>
      </c>
      <c r="F491" s="18" t="str">
        <f>LOOKUP(E491,K!$A$1:$B$19)</f>
        <v>Kambja vald</v>
      </c>
      <c r="G491" s="30">
        <v>59</v>
      </c>
      <c r="H491" s="40" t="s">
        <v>2150</v>
      </c>
      <c r="I491" s="39" t="s">
        <v>2151</v>
      </c>
      <c r="J491" s="30">
        <v>1969</v>
      </c>
      <c r="K491" s="30">
        <v>2</v>
      </c>
      <c r="L491" s="30" t="s">
        <v>1935</v>
      </c>
    </row>
    <row r="492" spans="1:12" x14ac:dyDescent="0.2">
      <c r="A492" s="38" t="str">
        <f t="shared" si="7"/>
        <v>03-17</v>
      </c>
      <c r="B492" s="30">
        <v>17</v>
      </c>
      <c r="C492" s="30">
        <v>6</v>
      </c>
      <c r="D492" s="17" t="str">
        <f>IF(C492=1,K!$D$1,IF(C492=2,K!$D$2,IF(C492=3,K!$D$3,IF(C492=4,K!$D$4,IF(C492=5,K!$D$5,IF(C492=6,K!$D$6))))))</f>
        <v>Kultuurtehnikaprojektid</v>
      </c>
      <c r="E492" s="11" t="s">
        <v>317</v>
      </c>
      <c r="F492" s="18" t="str">
        <f>LOOKUP(E492,K!$A$1:$B$19)</f>
        <v>Kambja vald</v>
      </c>
      <c r="G492" s="30">
        <v>11</v>
      </c>
      <c r="H492" s="40" t="s">
        <v>2155</v>
      </c>
      <c r="I492" s="39" t="s">
        <v>2151</v>
      </c>
      <c r="J492" s="30">
        <v>1988</v>
      </c>
      <c r="K492">
        <v>1</v>
      </c>
      <c r="L492" t="s">
        <v>2156</v>
      </c>
    </row>
    <row r="493" spans="1:12" x14ac:dyDescent="0.2">
      <c r="A493" s="38" t="str">
        <f t="shared" si="7"/>
        <v>03-17</v>
      </c>
      <c r="B493" s="30">
        <v>17</v>
      </c>
      <c r="C493" s="30">
        <v>1</v>
      </c>
      <c r="D493" s="17" t="str">
        <f>IF(C493=1,K!$D$1,IF(C493=2,K!$D$2,IF(C493=3,K!$D$3,IF(C493=4,K!$D$4,IF(C493=5,K!$D$5,IF(C493=6,K!$D$6))))))</f>
        <v>Maaparandus</v>
      </c>
      <c r="E493" s="11" t="s">
        <v>317</v>
      </c>
      <c r="F493" s="18" t="str">
        <f>LOOKUP(E493,K!$A$1:$B$19)</f>
        <v>Kambja vald</v>
      </c>
      <c r="G493" s="30">
        <v>45</v>
      </c>
      <c r="H493" s="40" t="s">
        <v>2157</v>
      </c>
      <c r="I493" s="39" t="s">
        <v>2151</v>
      </c>
      <c r="J493" s="30">
        <v>1967</v>
      </c>
      <c r="K493" s="30">
        <v>2</v>
      </c>
      <c r="L493" t="s">
        <v>2159</v>
      </c>
    </row>
    <row r="494" spans="1:12" ht="25.5" x14ac:dyDescent="0.2">
      <c r="A494" s="37" t="str">
        <f t="shared" si="7"/>
        <v>08-17</v>
      </c>
      <c r="B494" s="30">
        <v>17</v>
      </c>
      <c r="C494" s="30">
        <v>6</v>
      </c>
      <c r="D494" s="17" t="str">
        <f>IF(C494=1,K!$D$1,IF(C494=2,K!$D$2,IF(C494=3,K!$D$3,IF(C494=4,K!$D$4,IF(C494=5,K!$D$5,IF(C494=6,K!$D$6))))))</f>
        <v>Kultuurtehnikaprojektid</v>
      </c>
      <c r="E494" s="11" t="s">
        <v>322</v>
      </c>
      <c r="F494" s="18" t="str">
        <f>LOOKUP(E494,K!$A$1:$B$19)</f>
        <v>Mäksa vald</v>
      </c>
      <c r="G494" s="30">
        <v>87</v>
      </c>
      <c r="H494" s="30" t="s">
        <v>2447</v>
      </c>
      <c r="I494" s="39" t="s">
        <v>2448</v>
      </c>
      <c r="J494" s="30">
        <v>1984</v>
      </c>
      <c r="K494" s="30">
        <v>2</v>
      </c>
      <c r="L494" t="s">
        <v>2449</v>
      </c>
    </row>
    <row r="495" spans="1:12" ht="25.5" x14ac:dyDescent="0.2">
      <c r="A495" s="37" t="str">
        <f t="shared" si="7"/>
        <v>08-17</v>
      </c>
      <c r="B495" s="30">
        <v>17</v>
      </c>
      <c r="C495" s="30">
        <v>1</v>
      </c>
      <c r="D495" s="17" t="str">
        <f>IF(C495=1,K!$D$1,IF(C495=2,K!$D$2,IF(C495=3,K!$D$3,IF(C495=4,K!$D$4,IF(C495=5,K!$D$5,IF(C495=6,K!$D$6))))))</f>
        <v>Maaparandus</v>
      </c>
      <c r="E495" s="11" t="s">
        <v>322</v>
      </c>
      <c r="F495" s="18" t="str">
        <f>LOOKUP(E495,K!$A$1:$B$19)</f>
        <v>Mäksa vald</v>
      </c>
      <c r="G495" s="30">
        <v>68</v>
      </c>
      <c r="H495" s="30" t="s">
        <v>2450</v>
      </c>
      <c r="I495" s="39" t="s">
        <v>2448</v>
      </c>
      <c r="J495" s="30">
        <v>1960</v>
      </c>
      <c r="K495">
        <v>0</v>
      </c>
      <c r="L495" t="s">
        <v>2451</v>
      </c>
    </row>
    <row r="496" spans="1:12" ht="25.5" x14ac:dyDescent="0.2">
      <c r="A496" s="37" t="str">
        <f t="shared" si="7"/>
        <v>08-17</v>
      </c>
      <c r="B496" s="30">
        <v>17</v>
      </c>
      <c r="C496" s="30">
        <v>1</v>
      </c>
      <c r="D496" s="17" t="str">
        <f>IF(C496=1,K!$D$1,IF(C496=2,K!$D$2,IF(C496=3,K!$D$3,IF(C496=4,K!$D$4,IF(C496=5,K!$D$5,IF(C496=6,K!$D$6))))))</f>
        <v>Maaparandus</v>
      </c>
      <c r="E496" s="11" t="s">
        <v>322</v>
      </c>
      <c r="F496" s="18" t="str">
        <f>LOOKUP(E496,K!$A$1:$B$19)</f>
        <v>Mäksa vald</v>
      </c>
      <c r="G496" s="30">
        <v>69</v>
      </c>
      <c r="H496" s="30" t="s">
        <v>2452</v>
      </c>
      <c r="I496" s="39" t="s">
        <v>2448</v>
      </c>
      <c r="J496" s="30">
        <v>1960</v>
      </c>
      <c r="K496" s="30">
        <v>1</v>
      </c>
      <c r="L496" t="s">
        <v>2229</v>
      </c>
    </row>
    <row r="497" spans="1:12" ht="25.5" x14ac:dyDescent="0.2">
      <c r="A497" s="37" t="str">
        <f t="shared" si="7"/>
        <v>18-17</v>
      </c>
      <c r="B497" s="30">
        <v>17</v>
      </c>
      <c r="C497" s="30">
        <v>1</v>
      </c>
      <c r="D497" s="17" t="str">
        <f>IF(C497=1,K!$D$1,IF(C497=2,K!$D$2,IF(C497=3,K!$D$3,IF(C497=4,K!$D$4,IF(C497=5,K!$D$5,IF(C497=6,K!$D$6))))))</f>
        <v>Maaparandus</v>
      </c>
      <c r="E497" s="11" t="s">
        <v>332</v>
      </c>
      <c r="F497" s="18" t="str">
        <f>LOOKUP(E497,K!$A$1:$B$19)</f>
        <v>Võnnu vald</v>
      </c>
      <c r="G497" s="30">
        <v>68</v>
      </c>
      <c r="H497" s="30" t="s">
        <v>2676</v>
      </c>
      <c r="I497" s="39" t="s">
        <v>2677</v>
      </c>
      <c r="J497" s="30">
        <v>1970</v>
      </c>
      <c r="K497" s="30">
        <v>2</v>
      </c>
      <c r="L497" s="30">
        <v>67160</v>
      </c>
    </row>
    <row r="498" spans="1:12" ht="25.5" x14ac:dyDescent="0.2">
      <c r="A498" s="37" t="str">
        <f t="shared" si="7"/>
        <v>18-17</v>
      </c>
      <c r="B498" s="30">
        <v>17</v>
      </c>
      <c r="C498" s="30">
        <v>2</v>
      </c>
      <c r="D498" s="17" t="str">
        <f>IF(C498=1,K!$D$1,IF(C498=2,K!$D$2,IF(C498=3,K!$D$3,IF(C498=4,K!$D$4,IF(C498=5,K!$D$5,IF(C498=6,K!$D$6))))))</f>
        <v xml:space="preserve">Maaparanduse rek </v>
      </c>
      <c r="E498" s="11" t="s">
        <v>332</v>
      </c>
      <c r="F498" s="18" t="str">
        <f>LOOKUP(E498,K!$A$1:$B$19)</f>
        <v>Võnnu vald</v>
      </c>
      <c r="G498" s="30">
        <v>112</v>
      </c>
      <c r="H498" s="30" t="s">
        <v>2680</v>
      </c>
      <c r="I498" s="39" t="s">
        <v>2677</v>
      </c>
      <c r="J498" s="30">
        <v>1984</v>
      </c>
      <c r="K498">
        <v>1</v>
      </c>
    </row>
    <row r="499" spans="1:12" ht="25.5" x14ac:dyDescent="0.2">
      <c r="A499" s="37" t="str">
        <f t="shared" si="7"/>
        <v>18-17</v>
      </c>
      <c r="B499" s="30">
        <v>17</v>
      </c>
      <c r="C499" s="30">
        <v>6</v>
      </c>
      <c r="D499" s="17" t="str">
        <f>IF(C499=1,K!$D$1,IF(C499=2,K!$D$2,IF(C499=3,K!$D$3,IF(C499=4,K!$D$4,IF(C499=5,K!$D$5,IF(C499=6,K!$D$6))))))</f>
        <v>Kultuurtehnikaprojektid</v>
      </c>
      <c r="E499" s="11" t="s">
        <v>332</v>
      </c>
      <c r="F499" s="18" t="str">
        <f>LOOKUP(E499,K!$A$1:$B$19)</f>
        <v>Võnnu vald</v>
      </c>
      <c r="G499" s="30">
        <v>83</v>
      </c>
      <c r="H499" s="30" t="s">
        <v>2681</v>
      </c>
      <c r="I499" s="39" t="s">
        <v>2677</v>
      </c>
      <c r="J499" s="30">
        <v>1984</v>
      </c>
      <c r="K499" s="30">
        <v>1</v>
      </c>
      <c r="L499" t="s">
        <v>2449</v>
      </c>
    </row>
    <row r="500" spans="1:12" ht="25.5" x14ac:dyDescent="0.2">
      <c r="A500" s="37" t="str">
        <f t="shared" si="7"/>
        <v>18-17</v>
      </c>
      <c r="B500" s="30">
        <v>17</v>
      </c>
      <c r="C500" s="30">
        <v>1</v>
      </c>
      <c r="D500" s="17" t="str">
        <f>IF(C500=1,K!$D$1,IF(C500=2,K!$D$2,IF(C500=3,K!$D$3,IF(C500=4,K!$D$4,IF(C500=5,K!$D$5,IF(C500=6,K!$D$6))))))</f>
        <v>Maaparandus</v>
      </c>
      <c r="E500" s="11" t="s">
        <v>332</v>
      </c>
      <c r="F500" s="18" t="str">
        <f>LOOKUP(E500,K!$A$1:$B$19)</f>
        <v>Võnnu vald</v>
      </c>
      <c r="G500" s="30">
        <v>91</v>
      </c>
      <c r="H500" s="30" t="s">
        <v>2683</v>
      </c>
      <c r="I500" s="39" t="s">
        <v>2677</v>
      </c>
      <c r="J500" s="30">
        <v>1970</v>
      </c>
      <c r="K500">
        <v>2</v>
      </c>
      <c r="L500" s="30">
        <v>67160</v>
      </c>
    </row>
    <row r="501" spans="1:12" ht="25.5" x14ac:dyDescent="0.2">
      <c r="A501" s="37" t="str">
        <f t="shared" si="7"/>
        <v>06-17</v>
      </c>
      <c r="B501" s="30">
        <v>17</v>
      </c>
      <c r="C501" s="30">
        <v>1</v>
      </c>
      <c r="D501" s="43" t="str">
        <f>IF(C501=1,K!$D$1,IF(C501=2,K!$D$2,IF(C501=3,K!$D$3,IF(C501=4,K!$D$4,IF(C501=5,K!$D$5,IF(C501=6,K!$D$6))))))</f>
        <v>Maaparandus</v>
      </c>
      <c r="E501" s="11" t="s">
        <v>320</v>
      </c>
      <c r="F501" s="18" t="str">
        <f>LOOKUP(E501,K!$A$1:$B$19)</f>
        <v>Luunja vald</v>
      </c>
      <c r="G501">
        <v>1143</v>
      </c>
      <c r="H501" s="34" t="s">
        <v>3011</v>
      </c>
      <c r="I501" t="s">
        <v>3009</v>
      </c>
      <c r="J501" s="30">
        <v>1977</v>
      </c>
      <c r="K501">
        <v>2</v>
      </c>
      <c r="L501">
        <v>74359</v>
      </c>
    </row>
    <row r="502" spans="1:12" ht="25.5" x14ac:dyDescent="0.2">
      <c r="A502" s="37" t="str">
        <f t="shared" si="7"/>
        <v>04-17</v>
      </c>
      <c r="B502" s="30">
        <v>17</v>
      </c>
      <c r="C502" s="30">
        <v>1</v>
      </c>
      <c r="D502" s="43" t="str">
        <f>IF(C502=1,K!$D$1,IF(C502=2,K!$D$2,IF(C502=3,K!$D$3,IF(C502=4,K!$D$4,IF(C502=5,K!$D$5,IF(C502=6,K!$D$6))))))</f>
        <v>Maaparandus</v>
      </c>
      <c r="E502" s="11" t="s">
        <v>318</v>
      </c>
      <c r="F502" s="18" t="str">
        <f>LOOKUP(E502,K!$A$1:$B$19)</f>
        <v>Konguta vald</v>
      </c>
      <c r="G502">
        <v>878</v>
      </c>
      <c r="H502" s="40" t="s">
        <v>3359</v>
      </c>
      <c r="I502" t="s">
        <v>3356</v>
      </c>
      <c r="J502" s="30">
        <v>1975</v>
      </c>
      <c r="K502" s="30">
        <v>2</v>
      </c>
      <c r="L502" t="s">
        <v>3360</v>
      </c>
    </row>
    <row r="503" spans="1:12" ht="25.5" x14ac:dyDescent="0.2">
      <c r="A503" s="37" t="str">
        <f t="shared" si="7"/>
        <v>04-17</v>
      </c>
      <c r="B503" s="30">
        <v>17</v>
      </c>
      <c r="C503" s="30">
        <v>2</v>
      </c>
      <c r="D503" s="43" t="str">
        <f>IF(C503=1,K!$D$1,IF(C503=2,K!$D$2,IF(C503=3,K!$D$3,IF(C503=4,K!$D$4,IF(C503=5,K!$D$5,IF(C503=6,K!$D$6))))))</f>
        <v xml:space="preserve">Maaparanduse rek </v>
      </c>
      <c r="E503" s="11" t="s">
        <v>318</v>
      </c>
      <c r="F503" s="18" t="str">
        <f>LOOKUP(E503,K!$A$1:$B$19)</f>
        <v>Konguta vald</v>
      </c>
      <c r="G503">
        <v>14</v>
      </c>
      <c r="H503" s="40" t="s">
        <v>3361</v>
      </c>
      <c r="I503" t="s">
        <v>3356</v>
      </c>
      <c r="J503" s="30">
        <v>1988</v>
      </c>
      <c r="K503">
        <v>1</v>
      </c>
      <c r="L503" t="s">
        <v>3362</v>
      </c>
    </row>
    <row r="504" spans="1:12" ht="25.5" x14ac:dyDescent="0.2">
      <c r="A504" s="37" t="str">
        <f t="shared" si="7"/>
        <v>04-17</v>
      </c>
      <c r="B504" s="30">
        <v>17</v>
      </c>
      <c r="C504" s="30">
        <v>2</v>
      </c>
      <c r="D504" s="43" t="str">
        <f>IF(C504=1,K!$D$1,IF(C504=2,K!$D$2,IF(C504=3,K!$D$3,IF(C504=4,K!$D$4,IF(C504=5,K!$D$5,IF(C504=6,K!$D$6))))))</f>
        <v xml:space="preserve">Maaparanduse rek </v>
      </c>
      <c r="E504" s="11" t="s">
        <v>318</v>
      </c>
      <c r="F504" s="18" t="str">
        <f>LOOKUP(E504,K!$A$1:$B$19)</f>
        <v>Konguta vald</v>
      </c>
      <c r="G504">
        <v>31</v>
      </c>
      <c r="H504" s="40" t="s">
        <v>3364</v>
      </c>
      <c r="I504" t="s">
        <v>3356</v>
      </c>
      <c r="J504" s="30">
        <v>1966</v>
      </c>
      <c r="K504" s="30">
        <v>1</v>
      </c>
      <c r="L504" t="s">
        <v>3363</v>
      </c>
    </row>
    <row r="505" spans="1:12" ht="25.5" x14ac:dyDescent="0.2">
      <c r="A505" s="37" t="str">
        <f t="shared" si="7"/>
        <v>04-17</v>
      </c>
      <c r="B505" s="30">
        <v>17</v>
      </c>
      <c r="C505" s="30">
        <v>1</v>
      </c>
      <c r="D505" s="43" t="str">
        <f>IF(C505=1,K!$D$1,IF(C505=2,K!$D$2,IF(C505=3,K!$D$3,IF(C505=4,K!$D$4,IF(C505=5,K!$D$5,IF(C505=6,K!$D$6))))))</f>
        <v>Maaparandus</v>
      </c>
      <c r="E505" s="11" t="s">
        <v>318</v>
      </c>
      <c r="F505" s="18" t="str">
        <f>LOOKUP(E505,K!$A$1:$B$19)</f>
        <v>Konguta vald</v>
      </c>
      <c r="G505">
        <v>23</v>
      </c>
      <c r="H505" s="40" t="s">
        <v>3365</v>
      </c>
      <c r="I505" t="s">
        <v>3356</v>
      </c>
      <c r="J505" s="30">
        <v>1959</v>
      </c>
      <c r="K505">
        <v>1</v>
      </c>
    </row>
    <row r="506" spans="1:12" ht="25.5" x14ac:dyDescent="0.2">
      <c r="A506" s="37" t="str">
        <f t="shared" si="7"/>
        <v>14-17</v>
      </c>
      <c r="B506" s="30">
        <v>17</v>
      </c>
      <c r="C506" s="30">
        <v>1</v>
      </c>
      <c r="D506" s="43" t="str">
        <f>IF(C506=1,K!$D$1,IF(C506=2,K!$D$2,IF(C506=3,K!$D$3,IF(C506=4,K!$D$4,IF(C506=5,K!$D$5,IF(C506=6,K!$D$6))))))</f>
        <v>Maaparandus</v>
      </c>
      <c r="E506" s="11" t="s">
        <v>328</v>
      </c>
      <c r="F506" s="45" t="str">
        <f>LOOKUP(E506,K!$A$1:$B$19)</f>
        <v>Rõngu vald</v>
      </c>
      <c r="G506">
        <v>95</v>
      </c>
      <c r="H506" s="40" t="s">
        <v>3454</v>
      </c>
      <c r="I506" t="s">
        <v>3450</v>
      </c>
      <c r="J506" s="30">
        <v>1985</v>
      </c>
      <c r="K506">
        <v>1</v>
      </c>
    </row>
    <row r="507" spans="1:12" ht="25.5" x14ac:dyDescent="0.2">
      <c r="A507" s="37" t="str">
        <f t="shared" si="7"/>
        <v>14-17</v>
      </c>
      <c r="B507" s="30">
        <v>17</v>
      </c>
      <c r="C507" s="30">
        <v>1</v>
      </c>
      <c r="D507" s="43" t="str">
        <f>IF(C507=1,K!$D$1,IF(C507=2,K!$D$2,IF(C507=3,K!$D$3,IF(C507=4,K!$D$4,IF(C507=5,K!$D$5,IF(C507=6,K!$D$6))))))</f>
        <v>Maaparandus</v>
      </c>
      <c r="E507" s="11" t="s">
        <v>328</v>
      </c>
      <c r="F507" s="45" t="str">
        <f>LOOKUP(E507,K!$A$1:$B$19)</f>
        <v>Rõngu vald</v>
      </c>
      <c r="G507">
        <v>129</v>
      </c>
      <c r="H507" s="40" t="s">
        <v>3457</v>
      </c>
      <c r="I507" t="s">
        <v>3450</v>
      </c>
      <c r="J507" s="30">
        <v>1963</v>
      </c>
      <c r="K507" s="30">
        <v>2</v>
      </c>
      <c r="L507" t="s">
        <v>3458</v>
      </c>
    </row>
    <row r="508" spans="1:12" ht="25.5" x14ac:dyDescent="0.2">
      <c r="A508" s="37" t="str">
        <f t="shared" si="7"/>
        <v>12-17</v>
      </c>
      <c r="B508" s="30">
        <v>17</v>
      </c>
      <c r="C508" s="30">
        <v>1</v>
      </c>
      <c r="D508" s="43" t="str">
        <f>IF(C508=1,K!$D$1,IF(C508=2,K!$D$2,IF(C508=3,K!$D$3,IF(C508=4,K!$D$4,IF(C508=5,K!$D$5,IF(C508=6,K!$D$6))))))</f>
        <v>Maaparandus</v>
      </c>
      <c r="E508" s="11" t="s">
        <v>326</v>
      </c>
      <c r="F508" s="45" t="str">
        <f>LOOKUP(E508,K!$A$1:$B$19)</f>
        <v>Puhja vald</v>
      </c>
      <c r="G508">
        <v>172</v>
      </c>
      <c r="H508" s="1" t="s">
        <v>3866</v>
      </c>
      <c r="I508" t="s">
        <v>3867</v>
      </c>
      <c r="J508" s="30">
        <v>1969</v>
      </c>
      <c r="K508">
        <v>2</v>
      </c>
      <c r="L508" t="s">
        <v>3868</v>
      </c>
    </row>
    <row r="509" spans="1:12" ht="25.5" x14ac:dyDescent="0.2">
      <c r="A509" s="37" t="str">
        <f t="shared" si="7"/>
        <v>12-17</v>
      </c>
      <c r="B509" s="30">
        <v>17</v>
      </c>
      <c r="C509" s="30">
        <v>1</v>
      </c>
      <c r="D509" s="43" t="str">
        <f>IF(C509=1,K!$D$1,IF(C509=2,K!$D$2,IF(C509=3,K!$D$3,IF(C509=4,K!$D$4,IF(C509=5,K!$D$5,IF(C509=6,K!$D$6))))))</f>
        <v>Maaparandus</v>
      </c>
      <c r="E509" s="11" t="s">
        <v>326</v>
      </c>
      <c r="F509" s="45" t="str">
        <f>LOOKUP(E509,K!$A$1:$B$19)</f>
        <v>Puhja vald</v>
      </c>
      <c r="G509">
        <v>172</v>
      </c>
      <c r="H509" s="1" t="s">
        <v>3869</v>
      </c>
      <c r="I509" t="s">
        <v>3867</v>
      </c>
      <c r="J509" s="30">
        <v>1987</v>
      </c>
      <c r="K509">
        <v>1</v>
      </c>
      <c r="L509" t="s">
        <v>3870</v>
      </c>
    </row>
    <row r="510" spans="1:12" ht="25.5" x14ac:dyDescent="0.2">
      <c r="A510" s="37" t="str">
        <f t="shared" si="7"/>
        <v>13-17</v>
      </c>
      <c r="B510" s="30">
        <v>17</v>
      </c>
      <c r="C510" s="30">
        <v>1</v>
      </c>
      <c r="D510" s="43" t="str">
        <f>IF(C510=1,K!$D$1,IF(C510=2,K!$D$2,IF(C510=3,K!$D$3,IF(C510=4,K!$D$4,IF(C510=5,K!$D$5,IF(C510=6,K!$D$6))))))</f>
        <v>Maaparandus</v>
      </c>
      <c r="E510" s="11" t="s">
        <v>327</v>
      </c>
      <c r="F510" s="45" t="str">
        <f>LOOKUP(E510,K!$A$1:$B$19)</f>
        <v>Rannu vald</v>
      </c>
      <c r="G510">
        <v>1026</v>
      </c>
      <c r="H510" s="1" t="s">
        <v>4162</v>
      </c>
      <c r="I510" t="s">
        <v>4163</v>
      </c>
      <c r="J510" s="30">
        <v>1976</v>
      </c>
      <c r="K510">
        <v>2</v>
      </c>
      <c r="L510">
        <v>74338</v>
      </c>
    </row>
    <row r="511" spans="1:12" ht="25.5" x14ac:dyDescent="0.2">
      <c r="A511" s="37" t="str">
        <f t="shared" si="7"/>
        <v>13-17</v>
      </c>
      <c r="B511" s="30">
        <v>17</v>
      </c>
      <c r="C511" s="30">
        <v>1</v>
      </c>
      <c r="D511" s="43" t="str">
        <f>IF(C511=1,K!$D$1,IF(C511=2,K!$D$2,IF(C511=3,K!$D$3,IF(C511=4,K!$D$4,IF(C511=5,K!$D$5,IF(C511=6,K!$D$6))))))</f>
        <v>Maaparandus</v>
      </c>
      <c r="E511" s="11" t="s">
        <v>327</v>
      </c>
      <c r="F511" s="45" t="str">
        <f>LOOKUP(E511,K!$A$1:$B$19)</f>
        <v>Rannu vald</v>
      </c>
      <c r="G511">
        <v>1027</v>
      </c>
      <c r="H511" s="1" t="s">
        <v>4164</v>
      </c>
      <c r="I511" t="s">
        <v>4163</v>
      </c>
      <c r="J511" s="30">
        <v>1976</v>
      </c>
      <c r="K511">
        <v>1</v>
      </c>
      <c r="L511">
        <v>74338</v>
      </c>
    </row>
    <row r="512" spans="1:12" ht="25.5" x14ac:dyDescent="0.2">
      <c r="A512" s="37" t="str">
        <f t="shared" si="7"/>
        <v>13-17</v>
      </c>
      <c r="B512" s="30">
        <v>17</v>
      </c>
      <c r="C512" s="30">
        <v>2</v>
      </c>
      <c r="D512" s="43" t="str">
        <f>IF(C512=1,K!$D$1,IF(C512=2,K!$D$2,IF(C512=3,K!$D$3,IF(C512=4,K!$D$4,IF(C512=5,K!$D$5,IF(C512=6,K!$D$6))))))</f>
        <v xml:space="preserve">Maaparanduse rek </v>
      </c>
      <c r="E512" s="11" t="s">
        <v>327</v>
      </c>
      <c r="F512" s="45" t="str">
        <f>LOOKUP(E512,K!$A$1:$B$19)</f>
        <v>Rannu vald</v>
      </c>
      <c r="G512">
        <v>99</v>
      </c>
      <c r="H512" s="1" t="s">
        <v>4165</v>
      </c>
      <c r="I512" t="s">
        <v>4163</v>
      </c>
      <c r="J512" s="30">
        <v>1986</v>
      </c>
      <c r="K512">
        <v>3</v>
      </c>
    </row>
    <row r="513" spans="1:12" ht="25.5" x14ac:dyDescent="0.2">
      <c r="A513" s="37" t="str">
        <f t="shared" si="7"/>
        <v>09-17</v>
      </c>
      <c r="B513" s="30">
        <v>17</v>
      </c>
      <c r="C513" s="30">
        <v>5</v>
      </c>
      <c r="D513" s="43" t="str">
        <f>IF(C513=1,K!$D$1,IF(C513=2,K!$D$2,IF(C513=3,K!$D$3,IF(C513=4,K!$D$4,IF(C513=5,K!$D$5,IF(C513=6,K!$D$6))))))</f>
        <v>Muud maap.ehit.projektid</v>
      </c>
      <c r="E513" s="11" t="s">
        <v>323</v>
      </c>
      <c r="F513" s="45" t="str">
        <f>LOOKUP(E513,K!$A$1:$B$19)</f>
        <v>Nõo vald</v>
      </c>
      <c r="G513">
        <v>13</v>
      </c>
      <c r="H513" s="1" t="s">
        <v>4301</v>
      </c>
      <c r="I513" t="s">
        <v>4302</v>
      </c>
      <c r="J513" s="30">
        <v>2000</v>
      </c>
      <c r="K513">
        <v>0</v>
      </c>
      <c r="L513" t="s">
        <v>4306</v>
      </c>
    </row>
    <row r="514" spans="1:12" x14ac:dyDescent="0.2">
      <c r="A514" s="37" t="str">
        <f t="shared" ref="A514:A577" si="8">CONCATENATE(E514,"-",B514)</f>
        <v>17-17</v>
      </c>
      <c r="B514" s="30">
        <v>17</v>
      </c>
      <c r="C514" s="30">
        <v>1</v>
      </c>
      <c r="D514" s="43" t="str">
        <f>IF(C514=1,K!$D$1,IF(C514=2,K!$D$2,IF(C514=3,K!$D$3,IF(C514=4,K!$D$4,IF(C514=5,K!$D$5,IF(C514=6,K!$D$6,IF(C514=7,K!$D$7)))))))</f>
        <v>Maaparandus</v>
      </c>
      <c r="E514" s="11" t="s">
        <v>331</v>
      </c>
      <c r="F514" s="45" t="str">
        <f>LOOKUP(E514,K!$A$1:$B$19)</f>
        <v xml:space="preserve">Vara vald </v>
      </c>
      <c r="G514">
        <v>366</v>
      </c>
      <c r="H514" s="28" t="s">
        <v>4920</v>
      </c>
      <c r="I514" s="28" t="s">
        <v>4919</v>
      </c>
      <c r="J514" s="30">
        <v>1972</v>
      </c>
      <c r="K514">
        <v>3</v>
      </c>
      <c r="L514">
        <v>68112</v>
      </c>
    </row>
    <row r="515" spans="1:12" x14ac:dyDescent="0.2">
      <c r="A515" s="37" t="str">
        <f t="shared" si="8"/>
        <v>17-17</v>
      </c>
      <c r="B515" s="30">
        <v>17</v>
      </c>
      <c r="C515" s="30">
        <v>2</v>
      </c>
      <c r="D515" s="43" t="str">
        <f>IF(C515=1,K!$D$1,IF(C515=2,K!$D$2,IF(C515=3,K!$D$3,IF(C515=4,K!$D$4,IF(C515=5,K!$D$5,IF(C515=6,K!$D$6,IF(C515=7,K!$D$7)))))))</f>
        <v xml:space="preserve">Maaparanduse rek </v>
      </c>
      <c r="E515" s="11" t="s">
        <v>331</v>
      </c>
      <c r="F515" s="45" t="str">
        <f>LOOKUP(E515,K!$A$1:$B$19)</f>
        <v xml:space="preserve">Vara vald </v>
      </c>
      <c r="G515">
        <v>1461</v>
      </c>
      <c r="H515" s="28" t="s">
        <v>4921</v>
      </c>
      <c r="I515" s="28" t="s">
        <v>4919</v>
      </c>
      <c r="J515" s="30">
        <v>1979</v>
      </c>
      <c r="K515">
        <v>4</v>
      </c>
      <c r="L515" t="s">
        <v>4922</v>
      </c>
    </row>
    <row r="516" spans="1:12" x14ac:dyDescent="0.2">
      <c r="A516" s="37" t="str">
        <f t="shared" si="8"/>
        <v>17-17</v>
      </c>
      <c r="B516" s="30">
        <v>17</v>
      </c>
      <c r="C516" s="30">
        <v>2</v>
      </c>
      <c r="D516" s="43" t="str">
        <f>IF(C516=1,K!$D$1,IF(C516=2,K!$D$2,IF(C516=3,K!$D$3,IF(C516=4,K!$D$4,IF(C516=5,K!$D$5,IF(C516=6,K!$D$6,IF(C516=7,K!$D$7)))))))</f>
        <v xml:space="preserve">Maaparanduse rek </v>
      </c>
      <c r="E516" s="25" t="s">
        <v>331</v>
      </c>
      <c r="F516" s="45" t="str">
        <f>LOOKUP(E516,K!$A$1:$B$19)</f>
        <v xml:space="preserve">Vara vald </v>
      </c>
      <c r="G516">
        <v>16</v>
      </c>
      <c r="H516" s="28" t="s">
        <v>4932</v>
      </c>
      <c r="I516" t="s">
        <v>4929</v>
      </c>
      <c r="J516" s="30">
        <v>1989</v>
      </c>
      <c r="K516">
        <v>5</v>
      </c>
      <c r="L516">
        <v>1226821</v>
      </c>
    </row>
    <row r="517" spans="1:12" ht="25.5" x14ac:dyDescent="0.2">
      <c r="A517" s="37" t="str">
        <f t="shared" si="8"/>
        <v>19-17</v>
      </c>
      <c r="B517" s="30">
        <v>17</v>
      </c>
      <c r="C517" s="30">
        <v>1</v>
      </c>
      <c r="D517" s="50" t="str">
        <f>IF(C517=1,K!$D$1,IF(C517=2,K!$D$2,IF(C517=3,K!$D$3,IF(C517=4,K!$D$4,IF(C517=5,K!$D$5,IF(C517=6,K!$D$6,IF(C517=7,K!$D$7)))))))</f>
        <v>Maaparandus</v>
      </c>
      <c r="E517" s="11" t="s">
        <v>333</v>
      </c>
      <c r="F517" s="51" t="str">
        <f>LOOKUP(E517,K!$A$1:$B$19)</f>
        <v>Ülenurme vald</v>
      </c>
      <c r="G517">
        <v>340</v>
      </c>
      <c r="H517" s="34" t="s">
        <v>5224</v>
      </c>
      <c r="I517" s="28" t="s">
        <v>5223</v>
      </c>
      <c r="J517" s="30">
        <v>1972</v>
      </c>
      <c r="K517">
        <v>5</v>
      </c>
      <c r="L517" t="s">
        <v>5225</v>
      </c>
    </row>
    <row r="518" spans="1:12" ht="25.5" x14ac:dyDescent="0.2">
      <c r="A518" s="38" t="str">
        <f t="shared" si="8"/>
        <v>01-16</v>
      </c>
      <c r="B518" s="30">
        <v>16</v>
      </c>
      <c r="C518" s="30">
        <v>1</v>
      </c>
      <c r="D518" s="31" t="str">
        <f>IF(C518=1,K!$D$1,IF(C518=2,K!$D$2,IF(C518=3,K!$D$3,IF(C518=4,K!$D$4,IF(C518=5,K!$D$5,IF(C518=6,K!$D$6))))))</f>
        <v>Maaparandus</v>
      </c>
      <c r="E518" s="32" t="s">
        <v>291</v>
      </c>
      <c r="F518" s="33" t="str">
        <f>LOOKUP(E518,K!$A$1:$B$19)</f>
        <v>Alatskivi vald</v>
      </c>
      <c r="G518" s="30">
        <v>178</v>
      </c>
      <c r="H518" s="30" t="s">
        <v>1740</v>
      </c>
      <c r="I518" s="30" t="s">
        <v>1738</v>
      </c>
      <c r="J518" s="30">
        <v>1971</v>
      </c>
      <c r="K518" s="30">
        <v>2</v>
      </c>
      <c r="L518" s="30" t="s">
        <v>1739</v>
      </c>
    </row>
    <row r="519" spans="1:12" ht="25.5" x14ac:dyDescent="0.2">
      <c r="A519" s="38" t="str">
        <f t="shared" si="8"/>
        <v>03-16</v>
      </c>
      <c r="B519" s="30">
        <v>16</v>
      </c>
      <c r="C519" s="30">
        <v>1</v>
      </c>
      <c r="D519" s="17" t="str">
        <f>IF(C519=1,K!$D$1,IF(C519=2,K!$D$2,IF(C519=3,K!$D$3,IF(C519=4,K!$D$4,IF(C519=5,K!$D$5,IF(C519=6,K!$D$6))))))</f>
        <v>Maaparandus</v>
      </c>
      <c r="E519" s="11" t="s">
        <v>317</v>
      </c>
      <c r="F519" s="18" t="str">
        <f>LOOKUP(E519,K!$A$1:$B$19)</f>
        <v>Kambja vald</v>
      </c>
      <c r="G519" s="30">
        <v>57</v>
      </c>
      <c r="H519" s="39" t="s">
        <v>1948</v>
      </c>
      <c r="I519" s="30" t="s">
        <v>1938</v>
      </c>
      <c r="J519" s="30">
        <v>1960</v>
      </c>
      <c r="K519" s="30">
        <v>4</v>
      </c>
      <c r="L519" s="30" t="s">
        <v>1949</v>
      </c>
    </row>
    <row r="520" spans="1:12" ht="25.5" x14ac:dyDescent="0.2">
      <c r="A520" s="38" t="str">
        <f t="shared" si="8"/>
        <v>03-16</v>
      </c>
      <c r="B520" s="30">
        <v>16</v>
      </c>
      <c r="C520" s="30">
        <v>1</v>
      </c>
      <c r="D520" s="17" t="str">
        <f>IF(C520=1,K!$D$1,IF(C520=2,K!$D$2,IF(C520=3,K!$D$3,IF(C520=4,K!$D$4,IF(C520=5,K!$D$5,IF(C520=6,K!$D$6))))))</f>
        <v>Maaparandus</v>
      </c>
      <c r="E520" s="11" t="s">
        <v>317</v>
      </c>
      <c r="F520" s="18" t="str">
        <f>LOOKUP(E520,K!$A$1:$B$19)</f>
        <v>Kambja vald</v>
      </c>
      <c r="G520" s="30" t="s">
        <v>1950</v>
      </c>
      <c r="H520" s="39" t="s">
        <v>1951</v>
      </c>
      <c r="I520" s="39" t="s">
        <v>1938</v>
      </c>
      <c r="J520" s="30">
        <v>1959</v>
      </c>
      <c r="K520" s="30">
        <v>2</v>
      </c>
      <c r="L520" t="s">
        <v>1961</v>
      </c>
    </row>
    <row r="521" spans="1:12" ht="25.5" x14ac:dyDescent="0.2">
      <c r="A521" s="38" t="str">
        <f t="shared" si="8"/>
        <v>02-16</v>
      </c>
      <c r="B521" s="30">
        <v>16</v>
      </c>
      <c r="C521" s="30">
        <v>1</v>
      </c>
      <c r="D521" s="17" t="str">
        <f>IF(C521=1,K!$D$1,IF(C521=2,K!$D$2,IF(C521=3,K!$D$3,IF(C521=4,K!$D$4,IF(C521=5,K!$D$5,IF(C521=6,K!$D$6))))))</f>
        <v>Maaparandus</v>
      </c>
      <c r="E521" s="11" t="s">
        <v>294</v>
      </c>
      <c r="F521" s="18" t="str">
        <f>LOOKUP(E521,K!$A$1:$B$19)</f>
        <v>Haaslava vald</v>
      </c>
      <c r="G521" s="30">
        <v>5</v>
      </c>
      <c r="H521" s="40" t="s">
        <v>2079</v>
      </c>
      <c r="I521" s="30" t="s">
        <v>2078</v>
      </c>
      <c r="J521" s="30">
        <v>1959</v>
      </c>
      <c r="K521" s="30">
        <v>1</v>
      </c>
      <c r="L521" t="s">
        <v>2080</v>
      </c>
    </row>
    <row r="522" spans="1:12" ht="25.5" x14ac:dyDescent="0.2">
      <c r="A522" s="38" t="str">
        <f t="shared" si="8"/>
        <v>02-16</v>
      </c>
      <c r="B522" s="30">
        <v>16</v>
      </c>
      <c r="C522" s="30">
        <v>1</v>
      </c>
      <c r="D522" s="17" t="str">
        <f>IF(C522=1,K!$D$1,IF(C522=2,K!$D$2,IF(C522=3,K!$D$3,IF(C522=4,K!$D$4,IF(C522=5,K!$D$5,IF(C522=6,K!$D$6))))))</f>
        <v>Maaparandus</v>
      </c>
      <c r="E522" s="11" t="s">
        <v>294</v>
      </c>
      <c r="F522" s="18" t="str">
        <f>LOOKUP(E522,K!$A$1:$B$19)</f>
        <v>Haaslava vald</v>
      </c>
      <c r="G522" s="30">
        <v>1468</v>
      </c>
      <c r="H522" s="40" t="s">
        <v>2081</v>
      </c>
      <c r="I522" s="39" t="s">
        <v>2078</v>
      </c>
      <c r="J522" s="30">
        <v>1979</v>
      </c>
      <c r="L522" s="30" t="s">
        <v>2082</v>
      </c>
    </row>
    <row r="523" spans="1:12" ht="25.5" x14ac:dyDescent="0.2">
      <c r="A523" s="38" t="str">
        <f t="shared" si="8"/>
        <v>02-16</v>
      </c>
      <c r="B523" s="30">
        <v>16</v>
      </c>
      <c r="C523" s="30">
        <v>1</v>
      </c>
      <c r="D523" s="17" t="str">
        <f>IF(C523=1,K!$D$1,IF(C523=2,K!$D$2,IF(C523=3,K!$D$3,IF(C523=4,K!$D$4,IF(C523=5,K!$D$5,IF(C523=6,K!$D$6))))))</f>
        <v>Maaparandus</v>
      </c>
      <c r="E523" s="11" t="s">
        <v>294</v>
      </c>
      <c r="F523" s="18" t="str">
        <f>LOOKUP(E523,K!$A$1:$B$19)</f>
        <v>Haaslava vald</v>
      </c>
      <c r="G523" s="30">
        <v>1469</v>
      </c>
      <c r="H523" s="40" t="s">
        <v>2083</v>
      </c>
      <c r="I523" s="39" t="s">
        <v>2078</v>
      </c>
      <c r="J523" s="30">
        <v>1979</v>
      </c>
      <c r="K523" s="30">
        <v>1</v>
      </c>
      <c r="L523" s="39" t="s">
        <v>2082</v>
      </c>
    </row>
    <row r="524" spans="1:12" ht="25.5" x14ac:dyDescent="0.2">
      <c r="A524" s="38" t="str">
        <f t="shared" si="8"/>
        <v>02-16</v>
      </c>
      <c r="B524" s="30">
        <v>16</v>
      </c>
      <c r="C524" s="30">
        <v>1</v>
      </c>
      <c r="D524" s="17" t="str">
        <f>IF(C524=1,K!$D$1,IF(C524=2,K!$D$2,IF(C524=3,K!$D$3,IF(C524=4,K!$D$4,IF(C524=5,K!$D$5,IF(C524=6,K!$D$6))))))</f>
        <v>Maaparandus</v>
      </c>
      <c r="E524" s="11" t="s">
        <v>294</v>
      </c>
      <c r="F524" s="18" t="str">
        <f>LOOKUP(E524,K!$A$1:$B$19)</f>
        <v>Haaslava vald</v>
      </c>
      <c r="G524" s="30">
        <v>1470</v>
      </c>
      <c r="H524" s="40" t="s">
        <v>2084</v>
      </c>
      <c r="I524" s="30" t="s">
        <v>2078</v>
      </c>
      <c r="J524" s="30">
        <v>1979</v>
      </c>
      <c r="L524" s="39" t="s">
        <v>2082</v>
      </c>
    </row>
    <row r="525" spans="1:12" ht="25.5" x14ac:dyDescent="0.2">
      <c r="A525" s="38" t="str">
        <f t="shared" si="8"/>
        <v>02-16</v>
      </c>
      <c r="B525" s="30">
        <v>16</v>
      </c>
      <c r="C525" s="30">
        <v>1</v>
      </c>
      <c r="D525" s="17" t="str">
        <f>IF(C525=1,K!$D$1,IF(C525=2,K!$D$2,IF(C525=3,K!$D$3,IF(C525=4,K!$D$4,IF(C525=5,K!$D$5,IF(C525=6,K!$D$6))))))</f>
        <v>Maaparandus</v>
      </c>
      <c r="E525" s="11" t="s">
        <v>294</v>
      </c>
      <c r="F525" s="18" t="str">
        <f>LOOKUP(E525,K!$A$1:$B$19)</f>
        <v>Haaslava vald</v>
      </c>
      <c r="G525" s="30">
        <v>47</v>
      </c>
      <c r="H525" s="40" t="s">
        <v>2085</v>
      </c>
      <c r="I525" s="30" t="s">
        <v>2078</v>
      </c>
      <c r="J525" s="30">
        <v>1980</v>
      </c>
      <c r="K525" s="30">
        <v>7</v>
      </c>
      <c r="L525" s="30" t="s">
        <v>2082</v>
      </c>
    </row>
    <row r="526" spans="1:12" ht="25.5" x14ac:dyDescent="0.2">
      <c r="A526" s="38" t="str">
        <f t="shared" si="8"/>
        <v>02-16</v>
      </c>
      <c r="B526" s="30">
        <v>16</v>
      </c>
      <c r="C526" s="30">
        <v>1</v>
      </c>
      <c r="D526" s="17" t="str">
        <f>IF(C526=1,K!$D$1,IF(C526=2,K!$D$2,IF(C526=3,K!$D$3,IF(C526=4,K!$D$4,IF(C526=5,K!$D$5,IF(C526=6,K!$D$6))))))</f>
        <v>Maaparandus</v>
      </c>
      <c r="E526" s="11" t="s">
        <v>294</v>
      </c>
      <c r="F526" s="18" t="str">
        <f>LOOKUP(E526,K!$A$1:$B$19)</f>
        <v>Haaslava vald</v>
      </c>
      <c r="G526" s="30">
        <v>13</v>
      </c>
      <c r="H526" s="40" t="s">
        <v>2086</v>
      </c>
      <c r="I526" s="30" t="s">
        <v>2078</v>
      </c>
      <c r="J526" s="30">
        <v>1998</v>
      </c>
      <c r="K526">
        <v>1</v>
      </c>
    </row>
    <row r="527" spans="1:12" x14ac:dyDescent="0.2">
      <c r="A527" s="38" t="str">
        <f t="shared" si="8"/>
        <v>03-16</v>
      </c>
      <c r="B527" s="30">
        <v>16</v>
      </c>
      <c r="C527" s="30">
        <v>1</v>
      </c>
      <c r="D527" s="17" t="str">
        <f>IF(C527=1,K!$D$1,IF(C527=2,K!$D$2,IF(C527=3,K!$D$3,IF(C527=4,K!$D$4,IF(C527=5,K!$D$5,IF(C527=6,K!$D$6))))))</f>
        <v>Maaparandus</v>
      </c>
      <c r="E527" s="11" t="s">
        <v>317</v>
      </c>
      <c r="F527" s="18" t="str">
        <f>LOOKUP(E527,K!$A$1:$B$19)</f>
        <v>Kambja vald</v>
      </c>
      <c r="G527" s="30">
        <v>1</v>
      </c>
      <c r="H527" t="s">
        <v>2091</v>
      </c>
      <c r="I527" s="30" t="s">
        <v>1938</v>
      </c>
      <c r="J527" s="30">
        <v>1959</v>
      </c>
      <c r="K527">
        <v>1</v>
      </c>
      <c r="L527" t="s">
        <v>1949</v>
      </c>
    </row>
    <row r="528" spans="1:12" x14ac:dyDescent="0.2">
      <c r="A528" s="38" t="str">
        <f t="shared" si="8"/>
        <v>03-16</v>
      </c>
      <c r="B528" s="30">
        <v>16</v>
      </c>
      <c r="C528" s="30">
        <v>1</v>
      </c>
      <c r="D528" s="17" t="str">
        <f>IF(C528=1,K!$D$1,IF(C528=2,K!$D$2,IF(C528=3,K!$D$3,IF(C528=4,K!$D$4,IF(C528=5,K!$D$5,IF(C528=6,K!$D$6))))))</f>
        <v>Maaparandus</v>
      </c>
      <c r="E528" s="11" t="s">
        <v>317</v>
      </c>
      <c r="F528" s="18" t="str">
        <f>LOOKUP(E528,K!$A$1:$B$19)</f>
        <v>Kambja vald</v>
      </c>
      <c r="G528" s="30">
        <v>38</v>
      </c>
      <c r="H528" s="40" t="s">
        <v>2092</v>
      </c>
      <c r="I528" s="30" t="s">
        <v>1938</v>
      </c>
      <c r="J528" s="30">
        <v>1961</v>
      </c>
      <c r="K528" s="30">
        <v>4</v>
      </c>
      <c r="L528" t="s">
        <v>1949</v>
      </c>
    </row>
    <row r="529" spans="1:12" x14ac:dyDescent="0.2">
      <c r="A529" s="38" t="str">
        <f t="shared" si="8"/>
        <v>03-16</v>
      </c>
      <c r="B529" s="30">
        <v>16</v>
      </c>
      <c r="C529" s="30">
        <v>2</v>
      </c>
      <c r="D529" s="17" t="str">
        <f>IF(C529=1,K!$D$1,IF(C529=2,K!$D$2,IF(C529=3,K!$D$3,IF(C529=4,K!$D$4,IF(C529=5,K!$D$5,IF(C529=6,K!$D$6))))))</f>
        <v xml:space="preserve">Maaparanduse rek </v>
      </c>
      <c r="E529" s="11" t="s">
        <v>317</v>
      </c>
      <c r="F529" s="18" t="str">
        <f>LOOKUP(E529,K!$A$1:$B$19)</f>
        <v>Kambja vald</v>
      </c>
      <c r="G529" t="s">
        <v>2094</v>
      </c>
      <c r="H529" s="40" t="s">
        <v>2093</v>
      </c>
      <c r="I529" s="30" t="s">
        <v>1938</v>
      </c>
      <c r="J529" s="30">
        <v>1986</v>
      </c>
      <c r="K529">
        <v>3</v>
      </c>
      <c r="L529" t="s">
        <v>2095</v>
      </c>
    </row>
    <row r="530" spans="1:12" x14ac:dyDescent="0.2">
      <c r="A530" s="38" t="str">
        <f t="shared" si="8"/>
        <v>03-16</v>
      </c>
      <c r="B530" s="30">
        <v>16</v>
      </c>
      <c r="C530" s="30">
        <v>6</v>
      </c>
      <c r="D530" s="17" t="str">
        <f>IF(C530=1,K!$D$1,IF(C530=2,K!$D$2,IF(C530=3,K!$D$3,IF(C530=4,K!$D$4,IF(C530=5,K!$D$5,IF(C530=6,K!$D$6))))))</f>
        <v>Kultuurtehnikaprojektid</v>
      </c>
      <c r="E530" s="11" t="s">
        <v>317</v>
      </c>
      <c r="F530" s="18" t="str">
        <f>LOOKUP(E530,K!$A$1:$B$19)</f>
        <v>Kambja vald</v>
      </c>
      <c r="G530" s="30">
        <v>1004</v>
      </c>
      <c r="H530" s="40" t="s">
        <v>2096</v>
      </c>
      <c r="I530" s="30" t="s">
        <v>1938</v>
      </c>
      <c r="J530" s="30">
        <v>1976</v>
      </c>
      <c r="K530" s="30">
        <v>1</v>
      </c>
      <c r="L530" t="s">
        <v>2097</v>
      </c>
    </row>
    <row r="531" spans="1:12" ht="25.5" x14ac:dyDescent="0.2">
      <c r="A531" s="37" t="str">
        <f t="shared" si="8"/>
        <v>08-16</v>
      </c>
      <c r="B531" s="30">
        <v>16</v>
      </c>
      <c r="C531" s="30">
        <v>1</v>
      </c>
      <c r="D531" s="17" t="str">
        <f>IF(C531=1,K!$D$1,IF(C531=2,K!$D$2,IF(C531=3,K!$D$3,IF(C531=4,K!$D$4,IF(C531=5,K!$D$5,IF(C531=6,K!$D$6))))))</f>
        <v>Maaparandus</v>
      </c>
      <c r="E531" s="11" t="s">
        <v>322</v>
      </c>
      <c r="F531" s="18" t="str">
        <f>LOOKUP(E531,K!$A$1:$B$19)</f>
        <v>Mäksa vald</v>
      </c>
      <c r="G531" s="30">
        <v>1164</v>
      </c>
      <c r="H531" s="30" t="s">
        <v>2444</v>
      </c>
      <c r="I531" s="39" t="s">
        <v>2443</v>
      </c>
      <c r="J531" s="30">
        <v>1977</v>
      </c>
      <c r="K531">
        <v>4</v>
      </c>
      <c r="L531" s="30">
        <v>76272</v>
      </c>
    </row>
    <row r="532" spans="1:12" ht="25.5" x14ac:dyDescent="0.2">
      <c r="A532" s="37" t="str">
        <f t="shared" si="8"/>
        <v>18-16</v>
      </c>
      <c r="B532" s="30">
        <v>16</v>
      </c>
      <c r="C532" s="30">
        <v>1</v>
      </c>
      <c r="D532" s="17" t="str">
        <f>IF(C532=1,K!$D$1,IF(C532=2,K!$D$2,IF(C532=3,K!$D$3,IF(C532=4,K!$D$4,IF(C532=5,K!$D$5,IF(C532=6,K!$D$6))))))</f>
        <v>Maaparandus</v>
      </c>
      <c r="E532" s="11" t="s">
        <v>332</v>
      </c>
      <c r="F532" s="18" t="str">
        <f>LOOKUP(E532,K!$A$1:$B$19)</f>
        <v>Võnnu vald</v>
      </c>
      <c r="G532" s="30">
        <v>142</v>
      </c>
      <c r="H532" s="30" t="s">
        <v>2668</v>
      </c>
      <c r="I532" s="39" t="s">
        <v>2658</v>
      </c>
      <c r="J532" s="30">
        <v>1968</v>
      </c>
      <c r="K532" s="30">
        <v>2</v>
      </c>
      <c r="L532" t="s">
        <v>2669</v>
      </c>
    </row>
    <row r="533" spans="1:12" ht="25.5" x14ac:dyDescent="0.2">
      <c r="A533" s="37" t="str">
        <f t="shared" si="8"/>
        <v>18-16</v>
      </c>
      <c r="B533" s="30">
        <v>16</v>
      </c>
      <c r="C533" s="30">
        <v>2</v>
      </c>
      <c r="D533" s="17" t="str">
        <f>IF(C533=1,K!$D$1,IF(C533=2,K!$D$2,IF(C533=3,K!$D$3,IF(C533=4,K!$D$4,IF(C533=5,K!$D$5,IF(C533=6,K!$D$6))))))</f>
        <v xml:space="preserve">Maaparanduse rek </v>
      </c>
      <c r="E533" s="11" t="s">
        <v>332</v>
      </c>
      <c r="F533" s="18" t="str">
        <f>LOOKUP(E533,K!$A$1:$B$19)</f>
        <v>Võnnu vald</v>
      </c>
      <c r="G533" s="30">
        <v>285</v>
      </c>
      <c r="H533" s="30" t="s">
        <v>2674</v>
      </c>
      <c r="I533" s="39" t="s">
        <v>2658</v>
      </c>
      <c r="J533" s="30">
        <v>1971</v>
      </c>
      <c r="K533">
        <v>2</v>
      </c>
      <c r="L533" t="s">
        <v>2675</v>
      </c>
    </row>
    <row r="534" spans="1:12" ht="25.5" x14ac:dyDescent="0.2">
      <c r="A534" s="37" t="str">
        <f t="shared" si="8"/>
        <v>06-16</v>
      </c>
      <c r="B534" s="30">
        <v>16</v>
      </c>
      <c r="C534" s="30">
        <v>2</v>
      </c>
      <c r="D534" s="43" t="str">
        <f>IF(C534=1,K!$D$1,IF(C534=2,K!$D$2,IF(C534=3,K!$D$3,IF(C534=4,K!$D$4,IF(C534=5,K!$D$5,IF(C534=6,K!$D$6))))))</f>
        <v xml:space="preserve">Maaparanduse rek </v>
      </c>
      <c r="E534" s="11" t="s">
        <v>320</v>
      </c>
      <c r="F534" s="18" t="str">
        <f>LOOKUP(E534,K!$A$1:$B$19)</f>
        <v>Luunja vald</v>
      </c>
      <c r="G534">
        <v>15</v>
      </c>
      <c r="H534" s="34" t="s">
        <v>3006</v>
      </c>
      <c r="I534" t="s">
        <v>3002</v>
      </c>
      <c r="J534" s="30">
        <v>1982</v>
      </c>
      <c r="K534" s="30">
        <v>2</v>
      </c>
      <c r="L534" t="s">
        <v>3007</v>
      </c>
    </row>
    <row r="535" spans="1:12" ht="25.5" x14ac:dyDescent="0.2">
      <c r="A535" s="37" t="str">
        <f t="shared" si="8"/>
        <v>04-16</v>
      </c>
      <c r="B535" s="30">
        <v>16</v>
      </c>
      <c r="C535" s="30">
        <v>1</v>
      </c>
      <c r="D535" s="43" t="str">
        <f>IF(C535=1,K!$D$1,IF(C535=2,K!$D$2,IF(C535=3,K!$D$3,IF(C535=4,K!$D$4,IF(C535=5,K!$D$5,IF(C535=6,K!$D$6))))))</f>
        <v>Maaparandus</v>
      </c>
      <c r="E535" s="11" t="s">
        <v>318</v>
      </c>
      <c r="F535" s="18" t="str">
        <f>LOOKUP(E535,K!$A$1:$B$19)</f>
        <v>Konguta vald</v>
      </c>
      <c r="G535">
        <v>147</v>
      </c>
      <c r="H535" s="40" t="s">
        <v>3351</v>
      </c>
      <c r="I535" t="s">
        <v>3350</v>
      </c>
      <c r="J535" s="30">
        <v>1971</v>
      </c>
      <c r="K535">
        <v>1</v>
      </c>
      <c r="L535">
        <v>69172</v>
      </c>
    </row>
    <row r="536" spans="1:12" ht="25.5" x14ac:dyDescent="0.2">
      <c r="A536" s="37" t="str">
        <f t="shared" si="8"/>
        <v>04-16</v>
      </c>
      <c r="B536" s="30">
        <v>16</v>
      </c>
      <c r="C536" s="30">
        <v>1</v>
      </c>
      <c r="D536" s="43" t="str">
        <f>IF(C536=1,K!$D$1,IF(C536=2,K!$D$2,IF(C536=3,K!$D$3,IF(C536=4,K!$D$4,IF(C536=5,K!$D$5,IF(C536=6,K!$D$6))))))</f>
        <v>Maaparandus</v>
      </c>
      <c r="E536" s="11" t="s">
        <v>318</v>
      </c>
      <c r="F536" s="18" t="str">
        <f>LOOKUP(E536,K!$A$1:$B$19)</f>
        <v>Konguta vald</v>
      </c>
      <c r="G536">
        <v>332</v>
      </c>
      <c r="H536" s="40" t="s">
        <v>3352</v>
      </c>
      <c r="I536" t="s">
        <v>3350</v>
      </c>
      <c r="J536" s="30">
        <v>1972</v>
      </c>
      <c r="K536" s="30">
        <v>2</v>
      </c>
      <c r="L536">
        <v>69172</v>
      </c>
    </row>
    <row r="537" spans="1:12" ht="25.5" x14ac:dyDescent="0.2">
      <c r="A537" s="37" t="str">
        <f t="shared" si="8"/>
        <v>04-16</v>
      </c>
      <c r="B537" s="30">
        <v>16</v>
      </c>
      <c r="C537" s="30">
        <v>2</v>
      </c>
      <c r="D537" s="43" t="str">
        <f>IF(C537=1,K!$D$1,IF(C537=2,K!$D$2,IF(C537=3,K!$D$3,IF(C537=4,K!$D$4,IF(C537=5,K!$D$5,IF(C537=6,K!$D$6))))))</f>
        <v xml:space="preserve">Maaparanduse rek </v>
      </c>
      <c r="E537" s="11" t="s">
        <v>318</v>
      </c>
      <c r="F537" s="18" t="str">
        <f>LOOKUP(E537,K!$A$1:$B$19)</f>
        <v>Konguta vald</v>
      </c>
      <c r="G537">
        <v>879</v>
      </c>
      <c r="H537" s="40" t="s">
        <v>3354</v>
      </c>
      <c r="I537" t="s">
        <v>3350</v>
      </c>
      <c r="J537" s="30">
        <v>1975</v>
      </c>
      <c r="L537" t="s">
        <v>3353</v>
      </c>
    </row>
    <row r="538" spans="1:12" ht="25.5" x14ac:dyDescent="0.2">
      <c r="A538" s="37" t="str">
        <f t="shared" si="8"/>
        <v>14-16</v>
      </c>
      <c r="B538" s="30">
        <v>16</v>
      </c>
      <c r="C538" s="30">
        <v>1</v>
      </c>
      <c r="D538" s="43" t="str">
        <f>IF(C538=1,K!$D$1,IF(C538=2,K!$D$2,IF(C538=3,K!$D$3,IF(C538=4,K!$D$4,IF(C538=5,K!$D$5,IF(C538=6,K!$D$6))))))</f>
        <v>Maaparandus</v>
      </c>
      <c r="E538" s="11" t="s">
        <v>328</v>
      </c>
      <c r="F538" s="45" t="str">
        <f>LOOKUP(E538,K!$A$1:$B$19)</f>
        <v>Rõngu vald</v>
      </c>
      <c r="G538">
        <v>14</v>
      </c>
      <c r="H538" s="40" t="s">
        <v>3443</v>
      </c>
      <c r="I538" t="s">
        <v>3441</v>
      </c>
      <c r="J538" s="30">
        <v>1966</v>
      </c>
      <c r="K538">
        <v>2</v>
      </c>
    </row>
    <row r="539" spans="1:12" ht="25.5" x14ac:dyDescent="0.2">
      <c r="A539" s="37" t="str">
        <f t="shared" si="8"/>
        <v>14-16</v>
      </c>
      <c r="B539" s="30">
        <v>16</v>
      </c>
      <c r="C539" s="30">
        <v>6</v>
      </c>
      <c r="D539" s="43" t="str">
        <f>IF(C539=1,K!$D$1,IF(C539=2,K!$D$2,IF(C539=3,K!$D$3,IF(C539=4,K!$D$4,IF(C539=5,K!$D$5,IF(C539=6,K!$D$6))))))</f>
        <v>Kultuurtehnikaprojektid</v>
      </c>
      <c r="E539" s="11" t="s">
        <v>328</v>
      </c>
      <c r="F539" s="45" t="str">
        <f>LOOKUP(E539,K!$A$1:$B$19)</f>
        <v>Rõngu vald</v>
      </c>
      <c r="G539">
        <v>9</v>
      </c>
      <c r="H539" s="40" t="s">
        <v>3444</v>
      </c>
      <c r="I539" t="s">
        <v>3441</v>
      </c>
      <c r="J539" s="30">
        <v>1989</v>
      </c>
      <c r="K539" s="30">
        <v>3</v>
      </c>
      <c r="L539" t="s">
        <v>3445</v>
      </c>
    </row>
    <row r="540" spans="1:12" x14ac:dyDescent="0.2">
      <c r="A540" s="37" t="str">
        <f t="shared" si="8"/>
        <v>12-16</v>
      </c>
      <c r="B540" s="30">
        <v>16</v>
      </c>
      <c r="C540" s="30">
        <v>1</v>
      </c>
      <c r="D540" s="43" t="str">
        <f>IF(C540=1,K!$D$1,IF(C540=2,K!$D$2,IF(C540=3,K!$D$3,IF(C540=4,K!$D$4,IF(C540=5,K!$D$5,IF(C540=6,K!$D$6))))))</f>
        <v>Maaparandus</v>
      </c>
      <c r="E540" s="11" t="s">
        <v>326</v>
      </c>
      <c r="F540" s="45" t="str">
        <f>LOOKUP(E540,K!$A$1:$B$19)</f>
        <v>Puhja vald</v>
      </c>
      <c r="G540">
        <v>73</v>
      </c>
      <c r="H540" s="1" t="s">
        <v>3859</v>
      </c>
      <c r="I540" t="s">
        <v>3860</v>
      </c>
      <c r="J540" s="30">
        <v>1970</v>
      </c>
      <c r="K540">
        <v>1</v>
      </c>
      <c r="L540" t="s">
        <v>3861</v>
      </c>
    </row>
    <row r="541" spans="1:12" ht="25.5" x14ac:dyDescent="0.2">
      <c r="A541" s="37" t="str">
        <f t="shared" si="8"/>
        <v>12-16</v>
      </c>
      <c r="B541" s="30">
        <v>16</v>
      </c>
      <c r="C541" s="30">
        <v>1</v>
      </c>
      <c r="D541" s="43" t="str">
        <f>IF(C541=1,K!$D$1,IF(C541=2,K!$D$2,IF(C541=3,K!$D$3,IF(C541=4,K!$D$4,IF(C541=5,K!$D$5,IF(C541=6,K!$D$6))))))</f>
        <v>Maaparandus</v>
      </c>
      <c r="E541" s="11" t="s">
        <v>326</v>
      </c>
      <c r="F541" s="45" t="str">
        <f>LOOKUP(E541,K!$A$1:$B$19)</f>
        <v>Puhja vald</v>
      </c>
      <c r="G541">
        <v>74</v>
      </c>
      <c r="H541" s="1" t="s">
        <v>3862</v>
      </c>
      <c r="I541" t="s">
        <v>3860</v>
      </c>
      <c r="J541" s="30">
        <v>1970</v>
      </c>
      <c r="K541">
        <v>2</v>
      </c>
      <c r="L541" t="s">
        <v>3861</v>
      </c>
    </row>
    <row r="542" spans="1:12" ht="25.5" x14ac:dyDescent="0.2">
      <c r="A542" s="37" t="str">
        <f t="shared" si="8"/>
        <v>13-16</v>
      </c>
      <c r="B542" s="30">
        <v>16</v>
      </c>
      <c r="C542" s="30">
        <v>1</v>
      </c>
      <c r="D542" s="43" t="str">
        <f>IF(C542=1,K!$D$1,IF(C542=2,K!$D$2,IF(C542=3,K!$D$3,IF(C542=4,K!$D$4,IF(C542=5,K!$D$5,IF(C542=6,K!$D$6))))))</f>
        <v>Maaparandus</v>
      </c>
      <c r="E542" s="11" t="s">
        <v>327</v>
      </c>
      <c r="F542" s="45" t="str">
        <f>LOOKUP(E542,K!$A$1:$B$19)</f>
        <v>Rannu vald</v>
      </c>
      <c r="G542">
        <v>104</v>
      </c>
      <c r="H542" s="1" t="s">
        <v>4151</v>
      </c>
      <c r="I542" t="s">
        <v>4158</v>
      </c>
      <c r="J542" s="30">
        <v>1961</v>
      </c>
      <c r="K542">
        <v>0</v>
      </c>
      <c r="L542" t="s">
        <v>4153</v>
      </c>
    </row>
    <row r="543" spans="1:12" ht="25.5" x14ac:dyDescent="0.2">
      <c r="A543" s="37" t="str">
        <f t="shared" si="8"/>
        <v>13-16</v>
      </c>
      <c r="B543" s="30">
        <v>16</v>
      </c>
      <c r="C543" s="30">
        <v>1</v>
      </c>
      <c r="D543" s="43" t="str">
        <f>IF(C543=1,K!$D$1,IF(C543=2,K!$D$2,IF(C543=3,K!$D$3,IF(C543=4,K!$D$4,IF(C543=5,K!$D$5,IF(C543=6,K!$D$6))))))</f>
        <v>Maaparandus</v>
      </c>
      <c r="E543" s="11" t="s">
        <v>327</v>
      </c>
      <c r="F543" s="45" t="str">
        <f>LOOKUP(E543,K!$A$1:$B$19)</f>
        <v>Rannu vald</v>
      </c>
      <c r="G543">
        <v>105</v>
      </c>
      <c r="H543" s="1" t="s">
        <v>4152</v>
      </c>
      <c r="I543" t="s">
        <v>4158</v>
      </c>
      <c r="J543" s="30">
        <v>1961</v>
      </c>
      <c r="K543">
        <v>2</v>
      </c>
      <c r="L543">
        <v>6090</v>
      </c>
    </row>
    <row r="544" spans="1:12" x14ac:dyDescent="0.2">
      <c r="A544" s="37" t="str">
        <f t="shared" si="8"/>
        <v>13-16</v>
      </c>
      <c r="B544" s="30">
        <v>16</v>
      </c>
      <c r="C544" s="30">
        <v>1</v>
      </c>
      <c r="D544" s="43" t="str">
        <f>IF(C544=1,K!$D$1,IF(C544=2,K!$D$2,IF(C544=3,K!$D$3,IF(C544=4,K!$D$4,IF(C544=5,K!$D$5,IF(C544=6,K!$D$6))))))</f>
        <v>Maaparandus</v>
      </c>
      <c r="E544" s="11" t="s">
        <v>327</v>
      </c>
      <c r="F544" s="45" t="str">
        <f>LOOKUP(E544,K!$A$1:$B$19)</f>
        <v>Rannu vald</v>
      </c>
      <c r="G544">
        <v>120</v>
      </c>
      <c r="H544" s="1" t="s">
        <v>4154</v>
      </c>
      <c r="I544" t="s">
        <v>4158</v>
      </c>
      <c r="J544" s="30">
        <v>1980</v>
      </c>
      <c r="K544">
        <v>1</v>
      </c>
      <c r="L544" t="s">
        <v>4155</v>
      </c>
    </row>
    <row r="545" spans="1:12" x14ac:dyDescent="0.2">
      <c r="A545" s="37" t="str">
        <f t="shared" si="8"/>
        <v>09-16</v>
      </c>
      <c r="B545" s="30">
        <v>16</v>
      </c>
      <c r="C545" s="30">
        <v>6</v>
      </c>
      <c r="D545" s="43" t="str">
        <f>IF(C545=1,K!$D$1,IF(C545=2,K!$D$2,IF(C545=3,K!$D$3,IF(C545=4,K!$D$4,IF(C545=5,K!$D$5,IF(C545=6,K!$D$6))))))</f>
        <v>Kultuurtehnikaprojektid</v>
      </c>
      <c r="E545" s="11" t="s">
        <v>323</v>
      </c>
      <c r="F545" s="45" t="str">
        <f>LOOKUP(E545,K!$A$1:$B$19)</f>
        <v>Nõo vald</v>
      </c>
      <c r="G545">
        <v>14</v>
      </c>
      <c r="H545" s="1" t="s">
        <v>4293</v>
      </c>
      <c r="I545" t="s">
        <v>4300</v>
      </c>
      <c r="J545" s="30">
        <v>1980</v>
      </c>
      <c r="K545">
        <v>4</v>
      </c>
      <c r="L545" t="s">
        <v>4294</v>
      </c>
    </row>
    <row r="546" spans="1:12" x14ac:dyDescent="0.2">
      <c r="A546" s="37" t="str">
        <f t="shared" si="8"/>
        <v>09-16</v>
      </c>
      <c r="B546" s="30">
        <v>16</v>
      </c>
      <c r="C546" s="30">
        <v>6</v>
      </c>
      <c r="D546" s="43" t="str">
        <f>IF(C546=1,K!$D$1,IF(C546=2,K!$D$2,IF(C546=3,K!$D$3,IF(C546=4,K!$D$4,IF(C546=5,K!$D$5,IF(C546=6,K!$D$6))))))</f>
        <v>Kultuurtehnikaprojektid</v>
      </c>
      <c r="E546" s="11" t="s">
        <v>323</v>
      </c>
      <c r="F546" s="45" t="str">
        <f>LOOKUP(E546,K!$A$1:$B$19)</f>
        <v>Nõo vald</v>
      </c>
      <c r="G546">
        <v>54</v>
      </c>
      <c r="H546" s="1" t="s">
        <v>4295</v>
      </c>
      <c r="I546" t="s">
        <v>4300</v>
      </c>
      <c r="J546" s="30">
        <v>1983</v>
      </c>
      <c r="K546">
        <v>2</v>
      </c>
      <c r="L546" t="s">
        <v>4296</v>
      </c>
    </row>
    <row r="547" spans="1:12" x14ac:dyDescent="0.2">
      <c r="A547" s="37" t="str">
        <f t="shared" si="8"/>
        <v>17-16</v>
      </c>
      <c r="B547" s="30">
        <v>16</v>
      </c>
      <c r="C547" s="30">
        <v>1</v>
      </c>
      <c r="D547" s="43" t="str">
        <f>IF(C547=1,K!$D$1,IF(C547=2,K!$D$2,IF(C547=3,K!$D$3,IF(C547=4,K!$D$4,IF(C547=5,K!$D$5,IF(C547=6,K!$D$6,IF(C547=7,K!$D$7)))))))</f>
        <v>Maaparandus</v>
      </c>
      <c r="E547" s="11" t="s">
        <v>331</v>
      </c>
      <c r="F547" s="45" t="str">
        <f>LOOKUP(E547,K!$A$1:$B$19)</f>
        <v xml:space="preserve">Vara vald </v>
      </c>
      <c r="G547">
        <v>182</v>
      </c>
      <c r="H547" s="28" t="s">
        <v>4909</v>
      </c>
      <c r="I547" s="28" t="s">
        <v>4910</v>
      </c>
      <c r="J547" s="30">
        <v>1971</v>
      </c>
      <c r="K547">
        <v>2</v>
      </c>
      <c r="L547">
        <v>70003</v>
      </c>
    </row>
    <row r="548" spans="1:12" x14ac:dyDescent="0.2">
      <c r="A548" s="37" t="str">
        <f t="shared" si="8"/>
        <v>17-16</v>
      </c>
      <c r="B548" s="30">
        <v>16</v>
      </c>
      <c r="C548" s="30">
        <v>2</v>
      </c>
      <c r="D548" s="43" t="str">
        <f>IF(C548=1,K!$D$1,IF(C548=2,K!$D$2,IF(C548=3,K!$D$3,IF(C548=4,K!$D$4,IF(C548=5,K!$D$5,IF(C548=6,K!$D$6,IF(C548=7,K!$D$7)))))))</f>
        <v xml:space="preserve">Maaparanduse rek </v>
      </c>
      <c r="E548" s="11" t="s">
        <v>331</v>
      </c>
      <c r="F548" s="45" t="str">
        <f>LOOKUP(E548,K!$A$1:$B$19)</f>
        <v xml:space="preserve">Vara vald </v>
      </c>
      <c r="G548">
        <v>1013</v>
      </c>
      <c r="H548" s="28" t="s">
        <v>4911</v>
      </c>
      <c r="I548" s="28" t="s">
        <v>4910</v>
      </c>
      <c r="J548" s="30">
        <v>1976</v>
      </c>
      <c r="K548">
        <v>2</v>
      </c>
      <c r="L548" t="s">
        <v>4914</v>
      </c>
    </row>
    <row r="549" spans="1:12" x14ac:dyDescent="0.2">
      <c r="A549" s="37" t="str">
        <f t="shared" si="8"/>
        <v>17-16</v>
      </c>
      <c r="B549" s="30">
        <v>16</v>
      </c>
      <c r="C549" s="30">
        <v>2</v>
      </c>
      <c r="D549" s="43" t="str">
        <f>IF(C549=1,K!$D$1,IF(C549=2,K!$D$2,IF(C549=3,K!$D$3,IF(C549=4,K!$D$4,IF(C549=5,K!$D$5,IF(C549=6,K!$D$6,IF(C549=7,K!$D$7)))))))</f>
        <v xml:space="preserve">Maaparanduse rek </v>
      </c>
      <c r="E549" s="11" t="s">
        <v>331</v>
      </c>
      <c r="F549" s="45" t="str">
        <f>LOOKUP(E549,K!$A$1:$B$19)</f>
        <v xml:space="preserve">Vara vald </v>
      </c>
      <c r="G549">
        <v>1462</v>
      </c>
      <c r="H549" s="28" t="s">
        <v>4912</v>
      </c>
      <c r="I549" s="28" t="s">
        <v>4910</v>
      </c>
      <c r="J549" s="30">
        <v>1979</v>
      </c>
      <c r="K549">
        <v>4</v>
      </c>
      <c r="L549" t="s">
        <v>4913</v>
      </c>
    </row>
    <row r="550" spans="1:12" x14ac:dyDescent="0.2">
      <c r="A550" s="37" t="str">
        <f t="shared" si="8"/>
        <v>17-16</v>
      </c>
      <c r="B550" s="30">
        <v>16</v>
      </c>
      <c r="C550" s="30">
        <v>2</v>
      </c>
      <c r="D550" s="43" t="str">
        <f>IF(C550=1,K!$D$1,IF(C550=2,K!$D$2,IF(C550=3,K!$D$3,IF(C550=4,K!$D$4,IF(C550=5,K!$D$5,IF(C550=6,K!$D$6,IF(C550=7,K!$D$7)))))))</f>
        <v xml:space="preserve">Maaparanduse rek </v>
      </c>
      <c r="E550" s="11" t="s">
        <v>331</v>
      </c>
      <c r="F550" s="45" t="str">
        <f>LOOKUP(E550,K!$A$1:$B$19)</f>
        <v xml:space="preserve">Vara vald </v>
      </c>
      <c r="H550" s="28" t="s">
        <v>4915</v>
      </c>
      <c r="I550" s="28" t="s">
        <v>4910</v>
      </c>
      <c r="J550" s="30">
        <v>1987</v>
      </c>
      <c r="K550">
        <v>2</v>
      </c>
    </row>
    <row r="551" spans="1:12" ht="25.5" x14ac:dyDescent="0.2">
      <c r="A551" s="37" t="str">
        <f t="shared" si="8"/>
        <v>19-16</v>
      </c>
      <c r="B551" s="30">
        <v>16</v>
      </c>
      <c r="C551" s="30">
        <v>1</v>
      </c>
      <c r="D551" s="50" t="str">
        <f>IF(C551=1,K!$D$1,IF(C551=2,K!$D$2,IF(C551=3,K!$D$3,IF(C551=4,K!$D$4,IF(C551=5,K!$D$5,IF(C551=6,K!$D$6,IF(C551=7,K!$D$7)))))))</f>
        <v>Maaparandus</v>
      </c>
      <c r="E551" s="11" t="s">
        <v>333</v>
      </c>
      <c r="F551" s="51" t="str">
        <f>LOOKUP(E551,K!$A$1:$B$19)</f>
        <v>Ülenurme vald</v>
      </c>
      <c r="G551">
        <v>12</v>
      </c>
      <c r="H551" s="34" t="s">
        <v>5212</v>
      </c>
      <c r="I551" s="28" t="s">
        <v>5207</v>
      </c>
      <c r="J551" s="30">
        <v>1985</v>
      </c>
      <c r="K551">
        <v>2</v>
      </c>
      <c r="L551">
        <v>1221802</v>
      </c>
    </row>
    <row r="552" spans="1:12" ht="25.5" x14ac:dyDescent="0.2">
      <c r="A552" s="37" t="str">
        <f t="shared" si="8"/>
        <v>19-16</v>
      </c>
      <c r="B552" s="30">
        <v>16</v>
      </c>
      <c r="C552" s="30">
        <v>1</v>
      </c>
      <c r="D552" s="50" t="str">
        <f>IF(C552=1,K!$D$1,IF(C552=2,K!$D$2,IF(C552=3,K!$D$3,IF(C552=4,K!$D$4,IF(C552=5,K!$D$5,IF(C552=6,K!$D$6,IF(C552=7,K!$D$7)))))))</f>
        <v>Maaparandus</v>
      </c>
      <c r="E552" s="11" t="s">
        <v>333</v>
      </c>
      <c r="F552" s="51" t="str">
        <f>LOOKUP(E552,K!$A$1:$B$19)</f>
        <v>Ülenurme vald</v>
      </c>
      <c r="G552">
        <v>14</v>
      </c>
      <c r="H552" s="34" t="s">
        <v>5213</v>
      </c>
      <c r="I552" s="28" t="s">
        <v>5207</v>
      </c>
      <c r="J552" s="30">
        <v>1985</v>
      </c>
      <c r="K552">
        <v>4</v>
      </c>
      <c r="L552">
        <v>1221802</v>
      </c>
    </row>
    <row r="553" spans="1:12" ht="25.5" x14ac:dyDescent="0.2">
      <c r="A553" s="37" t="str">
        <f t="shared" si="8"/>
        <v>19-16</v>
      </c>
      <c r="B553" s="30">
        <v>16</v>
      </c>
      <c r="C553" s="30">
        <v>1</v>
      </c>
      <c r="D553" s="50" t="str">
        <f>IF(C553=1,K!$D$1,IF(C553=2,K!$D$2,IF(C553=3,K!$D$3,IF(C553=4,K!$D$4,IF(C553=5,K!$D$5,IF(C553=6,K!$D$6,IF(C553=7,K!$D$7)))))))</f>
        <v>Maaparandus</v>
      </c>
      <c r="E553" s="11" t="s">
        <v>333</v>
      </c>
      <c r="F553" s="51" t="str">
        <f>LOOKUP(E553,K!$A$1:$B$19)</f>
        <v>Ülenurme vald</v>
      </c>
      <c r="G553">
        <v>13</v>
      </c>
      <c r="H553" s="34" t="s">
        <v>5214</v>
      </c>
      <c r="I553" s="28" t="s">
        <v>5207</v>
      </c>
      <c r="J553" s="30">
        <v>1985</v>
      </c>
      <c r="K553">
        <v>2</v>
      </c>
      <c r="L553">
        <v>1221802</v>
      </c>
    </row>
    <row r="554" spans="1:12" ht="25.5" x14ac:dyDescent="0.2">
      <c r="A554" s="37" t="str">
        <f t="shared" si="8"/>
        <v>19-16</v>
      </c>
      <c r="B554" s="30">
        <v>16</v>
      </c>
      <c r="C554" s="30">
        <v>1</v>
      </c>
      <c r="D554" s="50" t="str">
        <f>IF(C554=1,K!$D$1,IF(C554=2,K!$D$2,IF(C554=3,K!$D$3,IF(C554=4,K!$D$4,IF(C554=5,K!$D$5,IF(C554=6,K!$D$6,IF(C554=7,K!$D$7)))))))</f>
        <v>Maaparandus</v>
      </c>
      <c r="E554" s="11" t="s">
        <v>333</v>
      </c>
      <c r="F554" s="51" t="str">
        <f>LOOKUP(E554,K!$A$1:$B$19)</f>
        <v>Ülenurme vald</v>
      </c>
      <c r="G554">
        <v>44</v>
      </c>
      <c r="H554" s="34" t="s">
        <v>5219</v>
      </c>
      <c r="I554" s="28" t="s">
        <v>5207</v>
      </c>
      <c r="J554" s="30">
        <v>1958</v>
      </c>
      <c r="K554">
        <v>1</v>
      </c>
    </row>
    <row r="555" spans="1:12" ht="25.5" x14ac:dyDescent="0.2">
      <c r="A555" s="37" t="str">
        <f t="shared" si="8"/>
        <v>19-16</v>
      </c>
      <c r="B555" s="30">
        <v>16</v>
      </c>
      <c r="C555" s="30">
        <v>1</v>
      </c>
      <c r="D555" s="50" t="str">
        <f>IF(C555=1,K!$D$1,IF(C555=2,K!$D$2,IF(C555=3,K!$D$3,IF(C555=4,K!$D$4,IF(C555=5,K!$D$5,IF(C555=6,K!$D$6,IF(C555=7,K!$D$7)))))))</f>
        <v>Maaparandus</v>
      </c>
      <c r="E555" s="11" t="s">
        <v>333</v>
      </c>
      <c r="F555" s="51" t="str">
        <f>LOOKUP(E555,K!$A$1:$B$19)</f>
        <v>Ülenurme vald</v>
      </c>
      <c r="G555">
        <v>49</v>
      </c>
      <c r="H555" s="34" t="s">
        <v>5220</v>
      </c>
      <c r="I555" s="28" t="s">
        <v>5207</v>
      </c>
      <c r="J555" s="30">
        <v>1964</v>
      </c>
      <c r="K555">
        <v>1</v>
      </c>
      <c r="L555" t="s">
        <v>5221</v>
      </c>
    </row>
    <row r="556" spans="1:12" x14ac:dyDescent="0.2">
      <c r="A556" s="38" t="str">
        <f t="shared" si="8"/>
        <v>01-15</v>
      </c>
      <c r="B556" s="30">
        <v>15</v>
      </c>
      <c r="C556" s="30">
        <v>1</v>
      </c>
      <c r="D556" s="31" t="str">
        <f>IF(C556=1,K!$D$1,IF(C556=2,K!$D$2,IF(C556=3,K!$D$3,IF(C556=4,K!$D$4,IF(C556=5,K!$D$5,IF(C556=6,K!$D$6))))))</f>
        <v>Maaparandus</v>
      </c>
      <c r="E556" s="32" t="s">
        <v>291</v>
      </c>
      <c r="F556" s="33" t="str">
        <f>LOOKUP(E556,K!$A$1:$B$19)</f>
        <v>Alatskivi vald</v>
      </c>
      <c r="G556" s="30">
        <v>1419</v>
      </c>
      <c r="H556" s="30" t="s">
        <v>1733</v>
      </c>
      <c r="I556" s="30" t="s">
        <v>1731</v>
      </c>
      <c r="J556" s="30">
        <v>1979</v>
      </c>
      <c r="K556" s="30">
        <v>3</v>
      </c>
      <c r="L556" s="30" t="s">
        <v>1734</v>
      </c>
    </row>
    <row r="557" spans="1:12" ht="25.5" x14ac:dyDescent="0.2">
      <c r="A557" s="38" t="str">
        <f t="shared" si="8"/>
        <v>01-15</v>
      </c>
      <c r="B557" s="30">
        <v>15</v>
      </c>
      <c r="C557" s="30">
        <v>1</v>
      </c>
      <c r="D557" s="31" t="str">
        <f>IF(C557=1,K!$D$1,IF(C557=2,K!$D$2,IF(C557=3,K!$D$3,IF(C557=4,K!$D$4,IF(C557=5,K!$D$5,IF(C557=6,K!$D$6))))))</f>
        <v>Maaparandus</v>
      </c>
      <c r="E557" s="32" t="s">
        <v>291</v>
      </c>
      <c r="F557" s="33" t="str">
        <f>LOOKUP(E557,K!$A$1:$B$19)</f>
        <v>Alatskivi vald</v>
      </c>
      <c r="G557" s="30">
        <v>1282</v>
      </c>
      <c r="H557" s="30" t="s">
        <v>1736</v>
      </c>
      <c r="I557" s="30" t="s">
        <v>1731</v>
      </c>
      <c r="J557" s="30">
        <v>1978</v>
      </c>
      <c r="K557" s="30"/>
      <c r="L557" s="30" t="s">
        <v>1734</v>
      </c>
    </row>
    <row r="558" spans="1:12" ht="25.5" x14ac:dyDescent="0.2">
      <c r="A558" s="38" t="str">
        <f t="shared" si="8"/>
        <v>01-15</v>
      </c>
      <c r="B558" s="30">
        <v>15</v>
      </c>
      <c r="C558" s="30">
        <v>1</v>
      </c>
      <c r="D558" s="31" t="str">
        <f>IF(C558=1,K!$D$1,IF(C558=2,K!$D$2,IF(C558=3,K!$D$3,IF(C558=4,K!$D$4,IF(C558=5,K!$D$5,IF(C558=6,K!$D$6))))))</f>
        <v>Maaparandus</v>
      </c>
      <c r="E558" s="32" t="s">
        <v>291</v>
      </c>
      <c r="F558" s="33" t="str">
        <f>LOOKUP(E558,K!$A$1:$B$19)</f>
        <v>Alatskivi vald</v>
      </c>
      <c r="G558" s="30">
        <v>1283</v>
      </c>
      <c r="H558" s="30" t="s">
        <v>1735</v>
      </c>
      <c r="I558" s="30" t="s">
        <v>1731</v>
      </c>
      <c r="J558" s="30">
        <v>1978</v>
      </c>
      <c r="K558" s="30">
        <v>3</v>
      </c>
      <c r="L558" s="30" t="s">
        <v>1734</v>
      </c>
    </row>
    <row r="559" spans="1:12" x14ac:dyDescent="0.2">
      <c r="A559" s="38" t="str">
        <f t="shared" si="8"/>
        <v>03-15</v>
      </c>
      <c r="B559" s="30">
        <v>15</v>
      </c>
      <c r="C559" s="30">
        <v>2</v>
      </c>
      <c r="D559" s="17" t="str">
        <f>IF(C559=1,K!$D$1,IF(C559=2,K!$D$2,IF(C559=3,K!$D$3,IF(C559=4,K!$D$4,IF(C559=5,K!$D$5,IF(C559=6,K!$D$6))))))</f>
        <v xml:space="preserve">Maaparanduse rek </v>
      </c>
      <c r="E559" s="11" t="s">
        <v>317</v>
      </c>
      <c r="F559" s="18" t="str">
        <f>LOOKUP(E559,K!$A$1:$B$19)</f>
        <v>Kambja vald</v>
      </c>
      <c r="G559" s="30">
        <v>102</v>
      </c>
      <c r="H559" s="39" t="s">
        <v>1921</v>
      </c>
      <c r="I559" s="30" t="s">
        <v>1914</v>
      </c>
      <c r="J559" s="30">
        <v>1984</v>
      </c>
      <c r="K559" s="30">
        <v>1</v>
      </c>
      <c r="L559" s="30" t="s">
        <v>1922</v>
      </c>
    </row>
    <row r="560" spans="1:12" ht="25.5" x14ac:dyDescent="0.2">
      <c r="A560" s="38" t="str">
        <f t="shared" si="8"/>
        <v>03-15</v>
      </c>
      <c r="B560" s="30">
        <v>15</v>
      </c>
      <c r="C560" s="30">
        <v>2</v>
      </c>
      <c r="D560" s="17" t="str">
        <f>IF(C560=1,K!$D$1,IF(C560=2,K!$D$2,IF(C560=3,K!$D$3,IF(C560=4,K!$D$4,IF(C560=5,K!$D$5,IF(C560=6,K!$D$6))))))</f>
        <v xml:space="preserve">Maaparanduse rek </v>
      </c>
      <c r="E560" s="11" t="s">
        <v>317</v>
      </c>
      <c r="F560" s="18" t="str">
        <f>LOOKUP(E560,K!$A$1:$B$19)</f>
        <v>Kambja vald</v>
      </c>
      <c r="G560" s="30">
        <v>84</v>
      </c>
      <c r="H560" s="39" t="s">
        <v>1933</v>
      </c>
      <c r="I560" s="30" t="s">
        <v>1914</v>
      </c>
      <c r="J560" s="30">
        <v>1985</v>
      </c>
      <c r="K560" s="30">
        <v>1</v>
      </c>
      <c r="L560" s="30" t="s">
        <v>1922</v>
      </c>
    </row>
    <row r="561" spans="1:12" x14ac:dyDescent="0.2">
      <c r="A561" s="38" t="str">
        <f t="shared" si="8"/>
        <v>03-15</v>
      </c>
      <c r="B561" s="30">
        <v>15</v>
      </c>
      <c r="C561" s="30">
        <v>1</v>
      </c>
      <c r="D561" s="17" t="str">
        <f>IF(C561=1,K!$D$1,IF(C561=2,K!$D$2,IF(C561=3,K!$D$3,IF(C561=4,K!$D$4,IF(C561=5,K!$D$5,IF(C561=6,K!$D$6))))))</f>
        <v>Maaparandus</v>
      </c>
      <c r="E561" s="11" t="s">
        <v>317</v>
      </c>
      <c r="F561" s="18" t="str">
        <f>LOOKUP(E561,K!$A$1:$B$19)</f>
        <v>Kambja vald</v>
      </c>
      <c r="G561" s="30">
        <v>61</v>
      </c>
      <c r="H561" s="39" t="s">
        <v>1934</v>
      </c>
      <c r="I561" s="30" t="s">
        <v>1914</v>
      </c>
      <c r="J561" s="30">
        <v>1969</v>
      </c>
      <c r="K561" s="30">
        <v>2</v>
      </c>
      <c r="L561" s="30" t="s">
        <v>1935</v>
      </c>
    </row>
    <row r="562" spans="1:12" ht="25.5" x14ac:dyDescent="0.2">
      <c r="A562" s="38" t="str">
        <f t="shared" si="8"/>
        <v>02-15</v>
      </c>
      <c r="B562" s="30">
        <v>15</v>
      </c>
      <c r="C562" s="30">
        <v>1</v>
      </c>
      <c r="D562" s="17" t="str">
        <f>IF(C562=1,K!$D$1,IF(C562=2,K!$D$2,IF(C562=3,K!$D$3,IF(C562=4,K!$D$4,IF(C562=5,K!$D$5,IF(C562=6,K!$D$6))))))</f>
        <v>Maaparandus</v>
      </c>
      <c r="E562" s="11" t="s">
        <v>294</v>
      </c>
      <c r="F562" s="18" t="str">
        <f>LOOKUP(E562,K!$A$1:$B$19)</f>
        <v>Haaslava vald</v>
      </c>
      <c r="G562" s="30">
        <v>35</v>
      </c>
      <c r="H562" s="40" t="s">
        <v>2031</v>
      </c>
      <c r="I562" s="30" t="s">
        <v>2022</v>
      </c>
      <c r="J562" s="30">
        <v>1983</v>
      </c>
      <c r="K562" s="30">
        <v>2</v>
      </c>
      <c r="L562" t="s">
        <v>2032</v>
      </c>
    </row>
    <row r="563" spans="1:12" ht="25.5" x14ac:dyDescent="0.2">
      <c r="A563" s="38" t="str">
        <f t="shared" si="8"/>
        <v>02-15</v>
      </c>
      <c r="B563" s="30">
        <v>15</v>
      </c>
      <c r="C563" s="30">
        <v>1</v>
      </c>
      <c r="D563" s="17" t="str">
        <f>IF(C563=1,K!$D$1,IF(C563=2,K!$D$2,IF(C563=3,K!$D$3,IF(C563=4,K!$D$4,IF(C563=5,K!$D$5,IF(C563=6,K!$D$6))))))</f>
        <v>Maaparandus</v>
      </c>
      <c r="E563" s="11" t="s">
        <v>294</v>
      </c>
      <c r="F563" s="18" t="str">
        <f>LOOKUP(E563,K!$A$1:$B$19)</f>
        <v>Haaslava vald</v>
      </c>
      <c r="G563" s="30">
        <v>28</v>
      </c>
      <c r="H563" s="40" t="s">
        <v>2036</v>
      </c>
      <c r="I563" s="39" t="s">
        <v>2022</v>
      </c>
      <c r="J563" s="30">
        <v>1984</v>
      </c>
      <c r="K563" s="30">
        <v>3</v>
      </c>
    </row>
    <row r="564" spans="1:12" ht="25.5" x14ac:dyDescent="0.2">
      <c r="A564" s="38" t="str">
        <f t="shared" si="8"/>
        <v>02-15</v>
      </c>
      <c r="B564" s="30">
        <v>15</v>
      </c>
      <c r="C564" s="30">
        <v>1</v>
      </c>
      <c r="D564" s="17" t="str">
        <f>IF(C564=1,K!$D$1,IF(C564=2,K!$D$2,IF(C564=3,K!$D$3,IF(C564=4,K!$D$4,IF(C564=5,K!$D$5,IF(C564=6,K!$D$6))))))</f>
        <v>Maaparandus</v>
      </c>
      <c r="E564" s="11" t="s">
        <v>294</v>
      </c>
      <c r="F564" s="18" t="str">
        <f>LOOKUP(E564,K!$A$1:$B$19)</f>
        <v>Haaslava vald</v>
      </c>
      <c r="G564" s="30">
        <v>29</v>
      </c>
      <c r="H564" s="40" t="s">
        <v>2037</v>
      </c>
      <c r="I564" s="30" t="s">
        <v>2022</v>
      </c>
      <c r="J564" s="30">
        <v>1984</v>
      </c>
      <c r="K564" s="30">
        <v>1</v>
      </c>
    </row>
    <row r="565" spans="1:12" ht="25.5" x14ac:dyDescent="0.2">
      <c r="A565" s="37" t="str">
        <f t="shared" si="8"/>
        <v>08-15</v>
      </c>
      <c r="B565" s="30">
        <v>15</v>
      </c>
      <c r="C565" s="30">
        <v>6</v>
      </c>
      <c r="D565" s="17" t="str">
        <f>IF(C565=1,K!$D$1,IF(C565=2,K!$D$2,IF(C565=3,K!$D$3,IF(C565=4,K!$D$4,IF(C565=5,K!$D$5,IF(C565=6,K!$D$6))))))</f>
        <v>Kultuurtehnikaprojektid</v>
      </c>
      <c r="E565" s="11" t="s">
        <v>322</v>
      </c>
      <c r="F565" s="18" t="str">
        <f>LOOKUP(E565,K!$A$1:$B$19)</f>
        <v>Mäksa vald</v>
      </c>
      <c r="G565" s="30">
        <v>1166</v>
      </c>
      <c r="H565" s="30" t="s">
        <v>2436</v>
      </c>
      <c r="I565" s="39" t="s">
        <v>2435</v>
      </c>
      <c r="J565" s="30">
        <v>1977</v>
      </c>
      <c r="K565" s="30">
        <v>1</v>
      </c>
      <c r="L565" t="s">
        <v>2437</v>
      </c>
    </row>
    <row r="566" spans="1:12" ht="25.5" x14ac:dyDescent="0.2">
      <c r="A566" s="37" t="str">
        <f t="shared" si="8"/>
        <v>08-15</v>
      </c>
      <c r="B566" s="30">
        <v>15</v>
      </c>
      <c r="C566" s="30">
        <v>6</v>
      </c>
      <c r="D566" s="17" t="str">
        <f>IF(C566=1,K!$D$1,IF(C566=2,K!$D$2,IF(C566=3,K!$D$3,IF(C566=4,K!$D$4,IF(C566=5,K!$D$5,IF(C566=6,K!$D$6))))))</f>
        <v>Kultuurtehnikaprojektid</v>
      </c>
      <c r="E566" s="11" t="s">
        <v>322</v>
      </c>
      <c r="F566" s="18" t="str">
        <f>LOOKUP(E566,K!$A$1:$B$19)</f>
        <v>Mäksa vald</v>
      </c>
      <c r="G566" s="30">
        <v>26</v>
      </c>
      <c r="H566" s="30" t="s">
        <v>2438</v>
      </c>
      <c r="I566" s="39" t="s">
        <v>2435</v>
      </c>
      <c r="J566" s="30">
        <v>1985</v>
      </c>
      <c r="K566">
        <v>1</v>
      </c>
      <c r="L566" t="s">
        <v>2439</v>
      </c>
    </row>
    <row r="567" spans="1:12" x14ac:dyDescent="0.2">
      <c r="A567" s="37" t="str">
        <f t="shared" si="8"/>
        <v>08-15</v>
      </c>
      <c r="B567" s="30">
        <v>15</v>
      </c>
      <c r="C567" s="30">
        <v>1</v>
      </c>
      <c r="D567" s="17" t="str">
        <f>IF(C567=1,K!$D$1,IF(C567=2,K!$D$2,IF(C567=3,K!$D$3,IF(C567=4,K!$D$4,IF(C567=5,K!$D$5,IF(C567=6,K!$D$6))))))</f>
        <v>Maaparandus</v>
      </c>
      <c r="E567" s="11" t="s">
        <v>322</v>
      </c>
      <c r="F567" s="18" t="str">
        <f>LOOKUP(E567,K!$A$1:$B$19)</f>
        <v>Mäksa vald</v>
      </c>
      <c r="G567" s="30">
        <v>32</v>
      </c>
      <c r="H567" s="30" t="s">
        <v>2440</v>
      </c>
      <c r="I567" s="39" t="s">
        <v>2441</v>
      </c>
      <c r="J567" s="30">
        <v>1993</v>
      </c>
      <c r="K567" s="30">
        <v>2</v>
      </c>
      <c r="L567" s="30">
        <v>1204891</v>
      </c>
    </row>
    <row r="568" spans="1:12" ht="25.5" x14ac:dyDescent="0.2">
      <c r="A568" s="37" t="str">
        <f t="shared" si="8"/>
        <v>18-15</v>
      </c>
      <c r="B568" s="30">
        <v>15</v>
      </c>
      <c r="C568" s="30">
        <v>2</v>
      </c>
      <c r="D568" s="17" t="str">
        <f>IF(C568=1,K!$D$1,IF(C568=2,K!$D$2,IF(C568=3,K!$D$3,IF(C568=4,K!$D$4,IF(C568=5,K!$D$5,IF(C568=6,K!$D$6))))))</f>
        <v xml:space="preserve">Maaparanduse rek </v>
      </c>
      <c r="E568" s="11" t="s">
        <v>332</v>
      </c>
      <c r="F568" s="18" t="str">
        <f>LOOKUP(E568,K!$A$1:$B$19)</f>
        <v>Võnnu vald</v>
      </c>
      <c r="G568" s="30">
        <v>71</v>
      </c>
      <c r="H568" s="30" t="s">
        <v>2655</v>
      </c>
      <c r="I568" s="39" t="s">
        <v>2634</v>
      </c>
      <c r="J568" s="30">
        <v>1970</v>
      </c>
      <c r="K568" s="30">
        <v>1</v>
      </c>
      <c r="L568" t="s">
        <v>2649</v>
      </c>
    </row>
    <row r="569" spans="1:12" ht="25.5" x14ac:dyDescent="0.2">
      <c r="A569" s="37" t="str">
        <f t="shared" si="8"/>
        <v>18-15</v>
      </c>
      <c r="B569" s="30">
        <v>15</v>
      </c>
      <c r="C569" s="30">
        <v>1</v>
      </c>
      <c r="D569" s="17" t="str">
        <f>IF(C569=1,K!$D$1,IF(C569=2,K!$D$2,IF(C569=3,K!$D$3,IF(C569=4,K!$D$4,IF(C569=5,K!$D$5,IF(C569=6,K!$D$6))))))</f>
        <v>Maaparandus</v>
      </c>
      <c r="E569" s="11" t="s">
        <v>332</v>
      </c>
      <c r="F569" s="18" t="str">
        <f>LOOKUP(E569,K!$A$1:$B$19)</f>
        <v>Võnnu vald</v>
      </c>
      <c r="G569" s="30">
        <v>188</v>
      </c>
      <c r="H569" s="30" t="s">
        <v>2656</v>
      </c>
      <c r="I569" s="39" t="s">
        <v>2634</v>
      </c>
      <c r="J569" s="30">
        <v>1967</v>
      </c>
      <c r="K569">
        <v>1</v>
      </c>
      <c r="L569" t="s">
        <v>2625</v>
      </c>
    </row>
    <row r="570" spans="1:12" ht="25.5" x14ac:dyDescent="0.2">
      <c r="A570" s="37" t="str">
        <f t="shared" si="8"/>
        <v>06-15</v>
      </c>
      <c r="B570" s="30">
        <v>15</v>
      </c>
      <c r="C570" s="30">
        <v>6</v>
      </c>
      <c r="D570" s="43" t="str">
        <f>IF(C570=1,K!$D$1,IF(C570=2,K!$D$2,IF(C570=3,K!$D$3,IF(C570=4,K!$D$4,IF(C570=5,K!$D$5,IF(C570=6,K!$D$6))))))</f>
        <v>Kultuurtehnikaprojektid</v>
      </c>
      <c r="E570" s="11" t="s">
        <v>320</v>
      </c>
      <c r="F570" s="18" t="str">
        <f>LOOKUP(E570,K!$A$1:$B$19)</f>
        <v>Luunja vald</v>
      </c>
      <c r="G570">
        <v>43</v>
      </c>
      <c r="H570" s="34" t="s">
        <v>2995</v>
      </c>
      <c r="I570" t="s">
        <v>2996</v>
      </c>
      <c r="J570" s="30">
        <v>1984</v>
      </c>
      <c r="K570" s="30">
        <v>0</v>
      </c>
      <c r="L570" t="s">
        <v>2997</v>
      </c>
    </row>
    <row r="571" spans="1:12" ht="25.5" x14ac:dyDescent="0.2">
      <c r="A571" s="37" t="str">
        <f t="shared" si="8"/>
        <v>06-15</v>
      </c>
      <c r="B571" s="30">
        <v>15</v>
      </c>
      <c r="C571" s="30">
        <v>1</v>
      </c>
      <c r="D571" s="43" t="str">
        <f>IF(C571=1,K!$D$1,IF(C571=2,K!$D$2,IF(C571=3,K!$D$3,IF(C571=4,K!$D$4,IF(C571=5,K!$D$5,IF(C571=6,K!$D$6))))))</f>
        <v>Maaparandus</v>
      </c>
      <c r="E571" s="11" t="s">
        <v>320</v>
      </c>
      <c r="F571" s="18" t="str">
        <f>LOOKUP(E571,K!$A$1:$B$19)</f>
        <v>Luunja vald</v>
      </c>
      <c r="G571">
        <v>73</v>
      </c>
      <c r="H571" s="34" t="s">
        <v>3000</v>
      </c>
      <c r="I571" t="s">
        <v>2996</v>
      </c>
      <c r="J571" s="30">
        <v>1969</v>
      </c>
      <c r="K571">
        <v>5</v>
      </c>
      <c r="L571" t="s">
        <v>2999</v>
      </c>
    </row>
    <row r="572" spans="1:12" ht="25.5" x14ac:dyDescent="0.2">
      <c r="A572" s="37" t="str">
        <f t="shared" si="8"/>
        <v>04-15</v>
      </c>
      <c r="B572" s="30">
        <v>15</v>
      </c>
      <c r="C572" s="30">
        <v>1</v>
      </c>
      <c r="D572" s="43" t="str">
        <f>IF(C572=1,K!$D$1,IF(C572=2,K!$D$2,IF(C572=3,K!$D$3,IF(C572=4,K!$D$4,IF(C572=5,K!$D$5,IF(C572=6,K!$D$6))))))</f>
        <v>Maaparandus</v>
      </c>
      <c r="E572" s="11" t="s">
        <v>318</v>
      </c>
      <c r="F572" s="18" t="str">
        <f>LOOKUP(E572,K!$A$1:$B$19)</f>
        <v>Konguta vald</v>
      </c>
      <c r="G572">
        <v>29</v>
      </c>
      <c r="H572" s="1" t="s">
        <v>3343</v>
      </c>
      <c r="I572" t="s">
        <v>3342</v>
      </c>
      <c r="J572" s="30">
        <v>1986</v>
      </c>
      <c r="K572">
        <v>1</v>
      </c>
      <c r="L572">
        <v>1225841</v>
      </c>
    </row>
    <row r="573" spans="1:12" ht="25.5" x14ac:dyDescent="0.2">
      <c r="A573" s="37" t="str">
        <f t="shared" si="8"/>
        <v>04-15</v>
      </c>
      <c r="B573" s="30">
        <v>15</v>
      </c>
      <c r="C573" s="30">
        <v>1</v>
      </c>
      <c r="D573" s="43" t="str">
        <f>IF(C573=1,K!$D$1,IF(C573=2,K!$D$2,IF(C573=3,K!$D$3,IF(C573=4,K!$D$4,IF(C573=5,K!$D$5,IF(C573=6,K!$D$6))))))</f>
        <v>Maaparandus</v>
      </c>
      <c r="E573" s="11" t="s">
        <v>318</v>
      </c>
      <c r="F573" s="18" t="str">
        <f>LOOKUP(E573,K!$A$1:$B$19)</f>
        <v>Konguta vald</v>
      </c>
      <c r="G573">
        <v>139</v>
      </c>
      <c r="H573" s="40" t="s">
        <v>3343</v>
      </c>
      <c r="I573" t="s">
        <v>3342</v>
      </c>
      <c r="J573" s="30">
        <v>1987</v>
      </c>
      <c r="K573" s="30">
        <v>3</v>
      </c>
      <c r="L573">
        <v>1225841</v>
      </c>
    </row>
    <row r="574" spans="1:12" ht="25.5" x14ac:dyDescent="0.2">
      <c r="A574" s="37" t="str">
        <f t="shared" si="8"/>
        <v>14-15</v>
      </c>
      <c r="B574" s="30">
        <v>15</v>
      </c>
      <c r="C574" s="30">
        <v>1</v>
      </c>
      <c r="D574" s="43" t="str">
        <f>IF(C574=1,K!$D$1,IF(C574=2,K!$D$2,IF(C574=3,K!$D$3,IF(C574=4,K!$D$4,IF(C574=5,K!$D$5,IF(C574=6,K!$D$6))))))</f>
        <v>Maaparandus</v>
      </c>
      <c r="E574" s="11" t="s">
        <v>328</v>
      </c>
      <c r="F574" s="45" t="str">
        <f>LOOKUP(E574,K!$A$1:$B$19)</f>
        <v>Rõngu vald</v>
      </c>
      <c r="G574">
        <v>155</v>
      </c>
      <c r="H574" s="40" t="s">
        <v>3442</v>
      </c>
      <c r="I574" t="s">
        <v>3439</v>
      </c>
      <c r="J574" s="30">
        <v>1971</v>
      </c>
      <c r="K574" s="30">
        <v>1</v>
      </c>
      <c r="L574">
        <v>68124</v>
      </c>
    </row>
    <row r="575" spans="1:12" ht="25.5" x14ac:dyDescent="0.2">
      <c r="A575" s="37" t="str">
        <f t="shared" si="8"/>
        <v>05-15</v>
      </c>
      <c r="B575" s="30">
        <v>15</v>
      </c>
      <c r="C575" s="30">
        <v>2</v>
      </c>
      <c r="D575" s="43" t="str">
        <f>IF(C575=1,K!$D$1,IF(C575=2,K!$D$2,IF(C575=3,K!$D$3,IF(C575=4,K!$D$4,IF(C575=5,K!$D$5,IF(C575=6,K!$D$6))))))</f>
        <v xml:space="preserve">Maaparanduse rek </v>
      </c>
      <c r="E575" s="11" t="s">
        <v>319</v>
      </c>
      <c r="F575" s="45" t="str">
        <f>LOOKUP(E575,K!$A$1:$B$19)</f>
        <v xml:space="preserve">Laeva vald </v>
      </c>
      <c r="G575">
        <v>1474</v>
      </c>
      <c r="H575" s="30" t="s">
        <v>3744</v>
      </c>
      <c r="I575" t="s">
        <v>3740</v>
      </c>
      <c r="J575" s="30">
        <v>1979</v>
      </c>
      <c r="K575">
        <v>1</v>
      </c>
      <c r="L575" t="s">
        <v>3741</v>
      </c>
    </row>
    <row r="576" spans="1:12" ht="25.5" x14ac:dyDescent="0.2">
      <c r="A576" s="37" t="str">
        <f t="shared" si="8"/>
        <v>05-15</v>
      </c>
      <c r="B576" s="30">
        <v>15</v>
      </c>
      <c r="C576" s="30">
        <v>2</v>
      </c>
      <c r="D576" s="43" t="str">
        <f>IF(C576=1,K!$D$1,IF(C576=2,K!$D$2,IF(C576=3,K!$D$3,IF(C576=4,K!$D$4,IF(C576=5,K!$D$5,IF(C576=6,K!$D$6))))))</f>
        <v xml:space="preserve">Maaparanduse rek </v>
      </c>
      <c r="E576" s="11" t="s">
        <v>319</v>
      </c>
      <c r="F576" s="45" t="str">
        <f>LOOKUP(E576,K!$A$1:$B$19)</f>
        <v xml:space="preserve">Laeva vald </v>
      </c>
      <c r="G576">
        <v>21</v>
      </c>
      <c r="H576" s="30" t="s">
        <v>3745</v>
      </c>
      <c r="I576" t="s">
        <v>3740</v>
      </c>
      <c r="J576" s="30">
        <v>1970</v>
      </c>
      <c r="K576">
        <v>2</v>
      </c>
      <c r="L576" t="s">
        <v>3743</v>
      </c>
    </row>
    <row r="577" spans="1:12" x14ac:dyDescent="0.2">
      <c r="A577" s="37" t="str">
        <f t="shared" si="8"/>
        <v>12-15</v>
      </c>
      <c r="B577" s="30">
        <v>15</v>
      </c>
      <c r="C577" s="30">
        <v>1</v>
      </c>
      <c r="D577" s="43" t="str">
        <f>IF(C577=1,K!$D$1,IF(C577=2,K!$D$2,IF(C577=3,K!$D$3,IF(C577=4,K!$D$4,IF(C577=5,K!$D$5,IF(C577=6,K!$D$6))))))</f>
        <v>Maaparandus</v>
      </c>
      <c r="E577" s="11" t="s">
        <v>326</v>
      </c>
      <c r="F577" s="45" t="str">
        <f>LOOKUP(E577,K!$A$1:$B$19)</f>
        <v>Puhja vald</v>
      </c>
      <c r="G577">
        <v>455</v>
      </c>
      <c r="H577" s="1" t="s">
        <v>3855</v>
      </c>
      <c r="I577" t="s">
        <v>3856</v>
      </c>
      <c r="J577" s="30">
        <v>1972</v>
      </c>
      <c r="K577">
        <v>2</v>
      </c>
      <c r="L577">
        <v>69386</v>
      </c>
    </row>
    <row r="578" spans="1:12" ht="25.5" x14ac:dyDescent="0.2">
      <c r="A578" s="37" t="str">
        <f t="shared" ref="A578:A641" si="9">CONCATENATE(E578,"-",B578)</f>
        <v>13-15</v>
      </c>
      <c r="B578" s="30">
        <v>15</v>
      </c>
      <c r="C578" s="30">
        <v>1</v>
      </c>
      <c r="D578" s="43" t="str">
        <f>IF(C578=1,K!$D$1,IF(C578=2,K!$D$2,IF(C578=3,K!$D$3,IF(C578=4,K!$D$4,IF(C578=5,K!$D$5,IF(C578=6,K!$D$6))))))</f>
        <v>Maaparandus</v>
      </c>
      <c r="E578" s="11" t="s">
        <v>327</v>
      </c>
      <c r="F578" s="45" t="str">
        <f>LOOKUP(E578,K!$A$1:$B$19)</f>
        <v>Rannu vald</v>
      </c>
      <c r="G578">
        <v>170</v>
      </c>
      <c r="H578" s="1" t="s">
        <v>4146</v>
      </c>
      <c r="I578" t="s">
        <v>4147</v>
      </c>
      <c r="J578" s="30">
        <v>1969</v>
      </c>
      <c r="K578">
        <v>2</v>
      </c>
      <c r="L578" t="s">
        <v>4148</v>
      </c>
    </row>
    <row r="579" spans="1:12" ht="25.5" x14ac:dyDescent="0.2">
      <c r="A579" s="37" t="str">
        <f t="shared" si="9"/>
        <v>09-15</v>
      </c>
      <c r="B579" s="30">
        <v>15</v>
      </c>
      <c r="C579" s="30">
        <v>1</v>
      </c>
      <c r="D579" s="43" t="str">
        <f>IF(C579=1,K!$D$1,IF(C579=2,K!$D$2,IF(C579=3,K!$D$3,IF(C579=4,K!$D$4,IF(C579=5,K!$D$5,IF(C579=6,K!$D$6))))))</f>
        <v>Maaparandus</v>
      </c>
      <c r="E579" s="11" t="s">
        <v>323</v>
      </c>
      <c r="F579" s="45" t="str">
        <f>LOOKUP(E579,K!$A$1:$B$19)</f>
        <v>Nõo vald</v>
      </c>
      <c r="G579">
        <v>90</v>
      </c>
      <c r="H579" s="1" t="s">
        <v>4285</v>
      </c>
      <c r="I579" t="s">
        <v>4286</v>
      </c>
      <c r="J579" s="30">
        <v>1969</v>
      </c>
      <c r="K579">
        <v>2</v>
      </c>
      <c r="L579" t="s">
        <v>3795</v>
      </c>
    </row>
    <row r="580" spans="1:12" ht="25.5" x14ac:dyDescent="0.2">
      <c r="A580" s="37" t="str">
        <f t="shared" si="9"/>
        <v>09-15</v>
      </c>
      <c r="B580" s="30">
        <v>15</v>
      </c>
      <c r="C580" s="30">
        <v>1</v>
      </c>
      <c r="D580" s="43" t="str">
        <f>IF(C580=1,K!$D$1,IF(C580=2,K!$D$2,IF(C580=3,K!$D$3,IF(C580=4,K!$D$4,IF(C580=5,K!$D$5,IF(C580=6,K!$D$6))))))</f>
        <v>Maaparandus</v>
      </c>
      <c r="E580" s="11" t="s">
        <v>323</v>
      </c>
      <c r="F580" s="45" t="str">
        <f>LOOKUP(E580,K!$A$1:$B$19)</f>
        <v>Nõo vald</v>
      </c>
      <c r="G580">
        <v>89</v>
      </c>
      <c r="H580" s="1" t="s">
        <v>4287</v>
      </c>
      <c r="I580" t="s">
        <v>4286</v>
      </c>
      <c r="J580" s="30">
        <v>1969</v>
      </c>
      <c r="K580">
        <v>2</v>
      </c>
      <c r="L580" t="s">
        <v>3795</v>
      </c>
    </row>
    <row r="581" spans="1:12" x14ac:dyDescent="0.2">
      <c r="A581" s="37" t="str">
        <f t="shared" si="9"/>
        <v>17-15</v>
      </c>
      <c r="B581" s="30">
        <v>15</v>
      </c>
      <c r="C581" s="30">
        <v>1</v>
      </c>
      <c r="D581" s="43" t="str">
        <f>IF(C581=1,K!$D$1,IF(C581=2,K!$D$2,IF(C581=3,K!$D$3,IF(C581=4,K!$D$4,IF(C581=5,K!$D$5,IF(C581=6,K!$D$6,IF(C581=7,K!$D$7)))))))</f>
        <v>Maaparandus</v>
      </c>
      <c r="E581" s="11" t="s">
        <v>331</v>
      </c>
      <c r="F581" s="45" t="str">
        <f>LOOKUP(E581,K!$A$1:$B$19)</f>
        <v xml:space="preserve">Vara vald </v>
      </c>
      <c r="G581">
        <v>56</v>
      </c>
      <c r="H581" s="28" t="s">
        <v>4903</v>
      </c>
      <c r="I581" s="28" t="s">
        <v>4904</v>
      </c>
      <c r="J581" s="30">
        <v>1969</v>
      </c>
      <c r="K581">
        <v>3</v>
      </c>
      <c r="L581" t="s">
        <v>4905</v>
      </c>
    </row>
    <row r="582" spans="1:12" x14ac:dyDescent="0.2">
      <c r="A582" s="37" t="str">
        <f t="shared" si="9"/>
        <v>17-15</v>
      </c>
      <c r="B582" s="30">
        <v>15</v>
      </c>
      <c r="C582" s="30">
        <v>1</v>
      </c>
      <c r="D582" s="43" t="str">
        <f>IF(C582=1,K!$D$1,IF(C582=2,K!$D$2,IF(C582=3,K!$D$3,IF(C582=4,K!$D$4,IF(C582=5,K!$D$5,IF(C582=6,K!$D$6,IF(C582=7,K!$D$7)))))))</f>
        <v>Maaparandus</v>
      </c>
      <c r="E582" s="11" t="s">
        <v>331</v>
      </c>
      <c r="F582" s="45" t="str">
        <f>LOOKUP(E582,K!$A$1:$B$19)</f>
        <v xml:space="preserve">Vara vald </v>
      </c>
      <c r="H582" s="28" t="s">
        <v>4903</v>
      </c>
      <c r="I582" s="28" t="s">
        <v>4904</v>
      </c>
      <c r="J582" s="30">
        <v>1969</v>
      </c>
      <c r="K582">
        <v>1</v>
      </c>
      <c r="L582" t="s">
        <v>4905</v>
      </c>
    </row>
    <row r="583" spans="1:12" x14ac:dyDescent="0.2">
      <c r="A583" s="37" t="str">
        <f t="shared" si="9"/>
        <v>17-15</v>
      </c>
      <c r="B583" s="30">
        <v>15</v>
      </c>
      <c r="C583" s="30">
        <v>1</v>
      </c>
      <c r="D583" s="43" t="str">
        <f>IF(C583=1,K!$D$1,IF(C583=2,K!$D$2,IF(C583=3,K!$D$3,IF(C583=4,K!$D$4,IF(C583=5,K!$D$5,IF(C583=6,K!$D$6,IF(C583=7,K!$D$7)))))))</f>
        <v>Maaparandus</v>
      </c>
      <c r="E583" s="11" t="s">
        <v>331</v>
      </c>
      <c r="F583" s="45" t="str">
        <f>LOOKUP(E583,K!$A$1:$B$19)</f>
        <v xml:space="preserve">Vara vald </v>
      </c>
      <c r="G583">
        <v>55</v>
      </c>
      <c r="H583" s="28" t="s">
        <v>4903</v>
      </c>
      <c r="I583" s="28" t="s">
        <v>4904</v>
      </c>
      <c r="J583" s="30">
        <v>1969</v>
      </c>
      <c r="K583">
        <v>2</v>
      </c>
      <c r="L583" t="s">
        <v>4905</v>
      </c>
    </row>
    <row r="584" spans="1:12" x14ac:dyDescent="0.2">
      <c r="A584" s="37" t="str">
        <f t="shared" si="9"/>
        <v>17-15</v>
      </c>
      <c r="B584" s="30">
        <v>15</v>
      </c>
      <c r="C584" s="30">
        <v>2</v>
      </c>
      <c r="D584" s="43" t="str">
        <f>IF(C584=1,K!$D$1,IF(C584=2,K!$D$2,IF(C584=3,K!$D$3,IF(C584=4,K!$D$4,IF(C584=5,K!$D$5,IF(C584=6,K!$D$6,IF(C584=7,K!$D$7)))))))</f>
        <v xml:space="preserve">Maaparanduse rek </v>
      </c>
      <c r="E584" s="11" t="s">
        <v>331</v>
      </c>
      <c r="F584" s="45" t="str">
        <f>LOOKUP(E584,K!$A$1:$B$19)</f>
        <v xml:space="preserve">Vara vald </v>
      </c>
      <c r="G584">
        <v>145</v>
      </c>
      <c r="H584" s="28" t="s">
        <v>4906</v>
      </c>
      <c r="I584" s="28" t="s">
        <v>4904</v>
      </c>
      <c r="J584" s="30">
        <v>1987</v>
      </c>
      <c r="K584">
        <v>2</v>
      </c>
      <c r="L584" t="s">
        <v>4907</v>
      </c>
    </row>
    <row r="585" spans="1:12" ht="25.5" x14ac:dyDescent="0.2">
      <c r="A585" s="38" t="str">
        <f t="shared" si="9"/>
        <v>01-14</v>
      </c>
      <c r="B585" s="30">
        <v>14</v>
      </c>
      <c r="C585" s="30">
        <v>1</v>
      </c>
      <c r="D585" s="31" t="str">
        <f>IF(C585=1,K!$D$1,IF(C585=2,K!$D$2,IF(C585=3,K!$D$3,IF(C585=4,K!$D$4,IF(C585=5,K!$D$5,IF(C585=6,K!$D$6))))))</f>
        <v>Maaparandus</v>
      </c>
      <c r="E585" s="32" t="s">
        <v>291</v>
      </c>
      <c r="F585" s="33" t="str">
        <f>LOOKUP(E585,K!$A$1:$B$19)</f>
        <v>Alatskivi vald</v>
      </c>
      <c r="G585" s="30">
        <v>1</v>
      </c>
      <c r="H585" s="34" t="s">
        <v>1726</v>
      </c>
      <c r="I585" s="30" t="s">
        <v>1727</v>
      </c>
      <c r="J585" s="30">
        <v>1961</v>
      </c>
      <c r="K585" s="30"/>
      <c r="L585" s="30" t="s">
        <v>1728</v>
      </c>
    </row>
    <row r="586" spans="1:12" ht="25.5" x14ac:dyDescent="0.2">
      <c r="A586" s="38" t="str">
        <f t="shared" si="9"/>
        <v>01-14</v>
      </c>
      <c r="B586" s="30">
        <v>14</v>
      </c>
      <c r="C586" s="30">
        <v>1</v>
      </c>
      <c r="D586" s="31" t="str">
        <f>IF(C586=1,K!$D$1,IF(C586=2,K!$D$2,IF(C586=3,K!$D$3,IF(C586=4,K!$D$4,IF(C586=5,K!$D$5,IF(C586=6,K!$D$6))))))</f>
        <v>Maaparandus</v>
      </c>
      <c r="E586" s="32" t="s">
        <v>291</v>
      </c>
      <c r="F586" s="33" t="str">
        <f>LOOKUP(E586,K!$A$1:$B$19)</f>
        <v>Alatskivi vald</v>
      </c>
      <c r="G586" s="30">
        <v>108</v>
      </c>
      <c r="H586" s="30" t="s">
        <v>1729</v>
      </c>
      <c r="I586" s="30" t="s">
        <v>1727</v>
      </c>
      <c r="J586" s="30">
        <v>1960</v>
      </c>
      <c r="K586" s="30">
        <v>5</v>
      </c>
      <c r="L586" s="30" t="s">
        <v>1728</v>
      </c>
    </row>
    <row r="587" spans="1:12" ht="25.5" x14ac:dyDescent="0.2">
      <c r="A587" s="38" t="str">
        <f t="shared" si="9"/>
        <v>03-14</v>
      </c>
      <c r="B587" s="30">
        <v>14</v>
      </c>
      <c r="C587" s="30">
        <v>1</v>
      </c>
      <c r="D587" s="17" t="str">
        <f>IF(C587=1,K!$D$1,IF(C587=2,K!$D$2,IF(C587=3,K!$D$3,IF(C587=4,K!$D$4,IF(C587=5,K!$D$5,IF(C587=6,K!$D$6))))))</f>
        <v>Maaparandus</v>
      </c>
      <c r="E587" s="11" t="s">
        <v>317</v>
      </c>
      <c r="F587" s="18" t="str">
        <f>LOOKUP(E587,K!$A$1:$B$19)</f>
        <v>Kambja vald</v>
      </c>
      <c r="G587" s="30">
        <v>39</v>
      </c>
      <c r="H587" s="39" t="s">
        <v>1910</v>
      </c>
      <c r="I587" s="30" t="s">
        <v>1913</v>
      </c>
      <c r="J587" s="30">
        <v>1961</v>
      </c>
      <c r="K587" s="30">
        <v>1</v>
      </c>
      <c r="L587" s="30" t="s">
        <v>1911</v>
      </c>
    </row>
    <row r="588" spans="1:12" ht="25.5" x14ac:dyDescent="0.2">
      <c r="A588" s="38" t="str">
        <f t="shared" si="9"/>
        <v>03-14</v>
      </c>
      <c r="B588" s="30">
        <v>14</v>
      </c>
      <c r="C588" s="30">
        <v>1</v>
      </c>
      <c r="D588" s="17" t="str">
        <f>IF(C588=1,K!$D$1,IF(C588=2,K!$D$2,IF(C588=3,K!$D$3,IF(C588=4,K!$D$4,IF(C588=5,K!$D$5,IF(C588=6,K!$D$6))))))</f>
        <v>Maaparandus</v>
      </c>
      <c r="E588" s="11" t="s">
        <v>317</v>
      </c>
      <c r="F588" s="18" t="str">
        <f>LOOKUP(E588,K!$A$1:$B$19)</f>
        <v>Kambja vald</v>
      </c>
      <c r="G588" s="30">
        <v>32</v>
      </c>
      <c r="H588" s="39" t="s">
        <v>1912</v>
      </c>
      <c r="I588" s="30" t="s">
        <v>1913</v>
      </c>
      <c r="J588" s="30">
        <v>1962</v>
      </c>
      <c r="K588" s="30">
        <v>1</v>
      </c>
      <c r="L588" s="30" t="s">
        <v>1911</v>
      </c>
    </row>
    <row r="589" spans="1:12" ht="25.5" x14ac:dyDescent="0.2">
      <c r="A589" s="38" t="str">
        <f t="shared" si="9"/>
        <v>03-14</v>
      </c>
      <c r="B589" s="30">
        <v>14</v>
      </c>
      <c r="C589" s="30">
        <v>1</v>
      </c>
      <c r="D589" s="17" t="str">
        <f>IF(C589=1,K!$D$1,IF(C589=2,K!$D$2,IF(C589=3,K!$D$3,IF(C589=4,K!$D$4,IF(C589=5,K!$D$5,IF(C589=6,K!$D$6))))))</f>
        <v>Maaparandus</v>
      </c>
      <c r="E589" s="11" t="s">
        <v>317</v>
      </c>
      <c r="F589" s="18" t="str">
        <f>LOOKUP(E589,K!$A$1:$B$19)</f>
        <v>Kambja vald</v>
      </c>
      <c r="G589" s="30">
        <v>29</v>
      </c>
      <c r="H589" s="39" t="s">
        <v>1912</v>
      </c>
      <c r="I589" s="30" t="s">
        <v>1913</v>
      </c>
      <c r="J589" s="30">
        <v>1964</v>
      </c>
      <c r="K589" s="30">
        <v>2</v>
      </c>
      <c r="L589" s="30" t="s">
        <v>1911</v>
      </c>
    </row>
    <row r="590" spans="1:12" ht="25.5" x14ac:dyDescent="0.2">
      <c r="A590" s="38" t="str">
        <f t="shared" si="9"/>
        <v>02-14</v>
      </c>
      <c r="B590" s="30">
        <v>14</v>
      </c>
      <c r="C590" s="30">
        <v>1</v>
      </c>
      <c r="D590" s="17" t="str">
        <f>IF(C590=1,K!$D$1,IF(C590=2,K!$D$2,IF(C590=3,K!$D$3,IF(C590=4,K!$D$4,IF(C590=5,K!$D$5,IF(C590=6,K!$D$6))))))</f>
        <v>Maaparandus</v>
      </c>
      <c r="E590" s="11" t="s">
        <v>294</v>
      </c>
      <c r="F590" s="18" t="str">
        <f>LOOKUP(E590,K!$A$1:$B$19)</f>
        <v>Haaslava vald</v>
      </c>
      <c r="G590" s="30">
        <v>718</v>
      </c>
      <c r="H590" s="26" t="s">
        <v>2024</v>
      </c>
      <c r="I590" s="30" t="s">
        <v>2025</v>
      </c>
      <c r="J590" s="30">
        <v>1974</v>
      </c>
      <c r="K590" s="30">
        <v>1</v>
      </c>
      <c r="L590" s="30">
        <v>73363</v>
      </c>
    </row>
    <row r="591" spans="1:12" ht="25.5" x14ac:dyDescent="0.2">
      <c r="A591" s="38" t="str">
        <f t="shared" si="9"/>
        <v>02-14</v>
      </c>
      <c r="B591" s="30">
        <v>14</v>
      </c>
      <c r="C591" s="30">
        <v>1</v>
      </c>
      <c r="D591" s="17" t="str">
        <f>IF(C591=1,K!$D$1,IF(C591=2,K!$D$2,IF(C591=3,K!$D$3,IF(C591=4,K!$D$4,IF(C591=5,K!$D$5,IF(C591=6,K!$D$6))))))</f>
        <v>Maaparandus</v>
      </c>
      <c r="E591" s="11" t="s">
        <v>294</v>
      </c>
      <c r="F591" s="18" t="str">
        <f>LOOKUP(E591,K!$A$1:$B$19)</f>
        <v>Haaslava vald</v>
      </c>
      <c r="G591" s="30">
        <v>26</v>
      </c>
      <c r="H591" s="26" t="s">
        <v>2026</v>
      </c>
      <c r="I591" s="30" t="s">
        <v>2025</v>
      </c>
      <c r="J591" s="30">
        <v>1984</v>
      </c>
      <c r="K591" s="30">
        <v>6</v>
      </c>
      <c r="L591" t="s">
        <v>1847</v>
      </c>
    </row>
    <row r="592" spans="1:12" ht="25.5" x14ac:dyDescent="0.2">
      <c r="A592" s="38" t="str">
        <f t="shared" si="9"/>
        <v>07-14</v>
      </c>
      <c r="B592" s="30">
        <v>14</v>
      </c>
      <c r="C592" s="30">
        <v>1</v>
      </c>
      <c r="D592" s="17" t="str">
        <f>IF(C592=1,K!$D$1,IF(C592=2,K!$D$2,IF(C592=3,K!$D$3,IF(C592=4,K!$D$4,IF(C592=5,K!$D$5,IF(C592=6,K!$D$6))))))</f>
        <v>Maaparandus</v>
      </c>
      <c r="E592" s="11" t="s">
        <v>321</v>
      </c>
      <c r="F592" s="18" t="str">
        <f>LOOKUP(E592,K!$A$1:$B$19)</f>
        <v>Meeksi vald</v>
      </c>
      <c r="G592" s="30">
        <v>76</v>
      </c>
      <c r="H592" s="30" t="s">
        <v>2296</v>
      </c>
      <c r="J592" s="30">
        <v>1966</v>
      </c>
      <c r="K592" s="30">
        <v>3</v>
      </c>
      <c r="L592" s="30">
        <v>6336</v>
      </c>
    </row>
    <row r="593" spans="1:12" ht="25.5" x14ac:dyDescent="0.2">
      <c r="A593" s="37" t="str">
        <f t="shared" si="9"/>
        <v>08-14</v>
      </c>
      <c r="B593" s="30">
        <v>14</v>
      </c>
      <c r="C593" s="30">
        <v>1</v>
      </c>
      <c r="D593" s="17" t="str">
        <f>IF(C593=1,K!$D$1,IF(C593=2,K!$D$2,IF(C593=3,K!$D$3,IF(C593=4,K!$D$4,IF(C593=5,K!$D$5,IF(C593=6,K!$D$6))))))</f>
        <v>Maaparandus</v>
      </c>
      <c r="E593" s="11" t="s">
        <v>322</v>
      </c>
      <c r="F593" s="18" t="str">
        <f>LOOKUP(E593,K!$A$1:$B$19)</f>
        <v>Mäksa vald</v>
      </c>
      <c r="G593" s="30">
        <v>698</v>
      </c>
      <c r="H593" s="30" t="s">
        <v>2426</v>
      </c>
      <c r="I593" s="39" t="s">
        <v>2465</v>
      </c>
      <c r="J593" s="30">
        <v>1974</v>
      </c>
      <c r="K593">
        <v>2</v>
      </c>
      <c r="L593" t="s">
        <v>2428</v>
      </c>
    </row>
    <row r="594" spans="1:12" ht="25.5" x14ac:dyDescent="0.2">
      <c r="A594" s="37" t="str">
        <f t="shared" si="9"/>
        <v>08-14</v>
      </c>
      <c r="B594" s="30">
        <v>14</v>
      </c>
      <c r="C594" s="30">
        <v>1</v>
      </c>
      <c r="D594" s="17" t="str">
        <f>IF(C594=1,K!$D$1,IF(C594=2,K!$D$2,IF(C594=3,K!$D$3,IF(C594=4,K!$D$4,IF(C594=5,K!$D$5,IF(C594=6,K!$D$6))))))</f>
        <v>Maaparandus</v>
      </c>
      <c r="E594" s="11" t="s">
        <v>322</v>
      </c>
      <c r="F594" s="18" t="str">
        <f>LOOKUP(E594,K!$A$1:$B$19)</f>
        <v>Mäksa vald</v>
      </c>
      <c r="G594" s="30">
        <v>699</v>
      </c>
      <c r="H594" s="30" t="s">
        <v>2429</v>
      </c>
      <c r="I594" s="39" t="s">
        <v>2466</v>
      </c>
      <c r="J594" s="30">
        <v>1974</v>
      </c>
      <c r="K594" s="30">
        <v>1</v>
      </c>
      <c r="L594" s="30">
        <v>71077</v>
      </c>
    </row>
    <row r="595" spans="1:12" ht="25.5" x14ac:dyDescent="0.2">
      <c r="A595" s="37" t="str">
        <f t="shared" si="9"/>
        <v>08-14</v>
      </c>
      <c r="B595" s="30">
        <v>14</v>
      </c>
      <c r="C595" s="30">
        <v>5</v>
      </c>
      <c r="D595" s="17" t="str">
        <f>IF(C595=1,K!$D$1,IF(C595=2,K!$D$2,IF(C595=3,K!$D$3,IF(C595=4,K!$D$4,IF(C595=5,K!$D$5,IF(C595=6,K!$D$6))))))</f>
        <v>Muud maap.ehit.projektid</v>
      </c>
      <c r="E595" s="11" t="s">
        <v>322</v>
      </c>
      <c r="F595" s="18" t="str">
        <f>LOOKUP(E595,K!$A$1:$B$19)</f>
        <v>Mäksa vald</v>
      </c>
      <c r="G595" s="30">
        <v>700</v>
      </c>
      <c r="H595" s="30" t="s">
        <v>2433</v>
      </c>
      <c r="I595" s="39" t="s">
        <v>2466</v>
      </c>
      <c r="J595" s="30">
        <v>1974</v>
      </c>
      <c r="K595">
        <v>1</v>
      </c>
      <c r="L595" s="30">
        <v>71077</v>
      </c>
    </row>
    <row r="596" spans="1:12" ht="25.5" x14ac:dyDescent="0.2">
      <c r="A596" s="37" t="str">
        <f t="shared" si="9"/>
        <v>18-14</v>
      </c>
      <c r="B596" s="30">
        <v>14</v>
      </c>
      <c r="C596" s="30">
        <v>1</v>
      </c>
      <c r="D596" s="17" t="str">
        <f>IF(C596=1,K!$D$1,IF(C596=2,K!$D$2,IF(C596=3,K!$D$3,IF(C596=4,K!$D$4,IF(C596=5,K!$D$5,IF(C596=6,K!$D$6))))))</f>
        <v>Maaparandus</v>
      </c>
      <c r="E596" s="11" t="s">
        <v>332</v>
      </c>
      <c r="F596" s="18" t="str">
        <f>LOOKUP(E596,K!$A$1:$B$19)</f>
        <v>Võnnu vald</v>
      </c>
      <c r="G596" s="30">
        <v>105</v>
      </c>
      <c r="H596" s="30" t="s">
        <v>2642</v>
      </c>
      <c r="I596" s="39" t="s">
        <v>2643</v>
      </c>
      <c r="J596" s="30">
        <v>1966</v>
      </c>
      <c r="K596" s="30">
        <v>1</v>
      </c>
      <c r="L596" t="s">
        <v>2644</v>
      </c>
    </row>
    <row r="597" spans="1:12" ht="25.5" x14ac:dyDescent="0.2">
      <c r="A597" s="37" t="str">
        <f t="shared" si="9"/>
        <v>18-14</v>
      </c>
      <c r="B597" s="30">
        <v>14</v>
      </c>
      <c r="C597" s="30">
        <v>2</v>
      </c>
      <c r="D597" s="17" t="str">
        <f>IF(C597=1,K!$D$1,IF(C597=2,K!$D$2,IF(C597=3,K!$D$3,IF(C597=4,K!$D$4,IF(C597=5,K!$D$5,IF(C597=6,K!$D$6))))))</f>
        <v xml:space="preserve">Maaparanduse rek </v>
      </c>
      <c r="E597" s="11" t="s">
        <v>332</v>
      </c>
      <c r="F597" s="18" t="str">
        <f>LOOKUP(E597,K!$A$1:$B$19)</f>
        <v>Võnnu vald</v>
      </c>
      <c r="G597" s="30">
        <v>131</v>
      </c>
      <c r="H597" s="30" t="s">
        <v>2653</v>
      </c>
      <c r="I597" s="39" t="s">
        <v>2640</v>
      </c>
      <c r="J597" s="30">
        <v>1983</v>
      </c>
      <c r="K597">
        <v>3</v>
      </c>
      <c r="L597" t="s">
        <v>2654</v>
      </c>
    </row>
    <row r="598" spans="1:12" ht="25.5" x14ac:dyDescent="0.2">
      <c r="A598" s="37" t="str">
        <f t="shared" si="9"/>
        <v>06-14</v>
      </c>
      <c r="B598" s="30">
        <v>14</v>
      </c>
      <c r="C598" s="30">
        <v>1</v>
      </c>
      <c r="D598" s="43" t="str">
        <f>IF(C598=1,K!$D$1,IF(C598=2,K!$D$2,IF(C598=3,K!$D$3,IF(C598=4,K!$D$4,IF(C598=5,K!$D$5,IF(C598=6,K!$D$6))))))</f>
        <v>Maaparandus</v>
      </c>
      <c r="E598" s="11" t="s">
        <v>320</v>
      </c>
      <c r="F598" s="18" t="str">
        <f>LOOKUP(E598,K!$A$1:$B$19)</f>
        <v>Luunja vald</v>
      </c>
      <c r="G598">
        <v>53</v>
      </c>
      <c r="H598" s="34" t="s">
        <v>2964</v>
      </c>
      <c r="I598" t="s">
        <v>2965</v>
      </c>
      <c r="J598" s="30">
        <v>1966</v>
      </c>
      <c r="K598" s="30">
        <v>1</v>
      </c>
      <c r="L598" t="s">
        <v>2966</v>
      </c>
    </row>
    <row r="599" spans="1:12" ht="25.5" x14ac:dyDescent="0.2">
      <c r="A599" s="37" t="str">
        <f t="shared" si="9"/>
        <v>04-14</v>
      </c>
      <c r="B599" s="30">
        <v>14</v>
      </c>
      <c r="C599" s="30">
        <v>1</v>
      </c>
      <c r="D599" s="43" t="str">
        <f>IF(C599=1,K!$D$1,IF(C599=2,K!$D$2,IF(C599=3,K!$D$3,IF(C599=4,K!$D$4,IF(C599=5,K!$D$5,IF(C599=6,K!$D$6))))))</f>
        <v>Maaparandus</v>
      </c>
      <c r="E599" s="11" t="s">
        <v>318</v>
      </c>
      <c r="F599" s="18" t="str">
        <f>LOOKUP(E599,K!$A$1:$B$19)</f>
        <v>Konguta vald</v>
      </c>
      <c r="G599">
        <v>62</v>
      </c>
      <c r="H599" s="1" t="s">
        <v>3334</v>
      </c>
      <c r="I599" t="s">
        <v>3335</v>
      </c>
      <c r="J599" s="30">
        <v>1960</v>
      </c>
      <c r="K599" s="30">
        <v>1</v>
      </c>
      <c r="L599">
        <v>62</v>
      </c>
    </row>
    <row r="600" spans="1:12" ht="25.5" x14ac:dyDescent="0.2">
      <c r="A600" s="37" t="str">
        <f t="shared" si="9"/>
        <v>14-14</v>
      </c>
      <c r="B600" s="30">
        <v>14</v>
      </c>
      <c r="C600" s="30">
        <v>1</v>
      </c>
      <c r="D600" s="43" t="str">
        <f>IF(C600=1,K!$D$1,IF(C600=2,K!$D$2,IF(C600=3,K!$D$3,IF(C600=4,K!$D$4,IF(C600=5,K!$D$5,IF(C600=6,K!$D$6))))))</f>
        <v>Maaparandus</v>
      </c>
      <c r="E600" s="11" t="s">
        <v>328</v>
      </c>
      <c r="F600" s="45" t="str">
        <f>LOOKUP(E600,K!$A$1:$B$19)</f>
        <v>Rõngu vald</v>
      </c>
      <c r="G600">
        <v>9</v>
      </c>
      <c r="H600" s="40" t="s">
        <v>3435</v>
      </c>
      <c r="I600" t="s">
        <v>3436</v>
      </c>
      <c r="J600" s="30">
        <v>1970</v>
      </c>
      <c r="K600" s="30">
        <v>2</v>
      </c>
      <c r="L600">
        <v>67263</v>
      </c>
    </row>
    <row r="601" spans="1:12" x14ac:dyDescent="0.2">
      <c r="A601" s="37" t="str">
        <f t="shared" si="9"/>
        <v>14-14</v>
      </c>
      <c r="B601" s="30">
        <v>14</v>
      </c>
      <c r="C601" s="30">
        <v>1</v>
      </c>
      <c r="D601" s="43" t="str">
        <f>IF(C601=1,K!$D$1,IF(C601=2,K!$D$2,IF(C601=3,K!$D$3,IF(C601=4,K!$D$4,IF(C601=5,K!$D$5,IF(C601=6,K!$D$6))))))</f>
        <v>Maaparandus</v>
      </c>
      <c r="E601" s="11" t="s">
        <v>328</v>
      </c>
      <c r="F601" s="45" t="str">
        <f>LOOKUP(E601,K!$A$1:$B$19)</f>
        <v>Rõngu vald</v>
      </c>
      <c r="G601">
        <v>8</v>
      </c>
      <c r="H601" s="40" t="s">
        <v>3437</v>
      </c>
      <c r="I601" t="s">
        <v>3436</v>
      </c>
      <c r="J601" s="30">
        <v>1970</v>
      </c>
      <c r="K601">
        <v>0</v>
      </c>
      <c r="L601">
        <v>67263</v>
      </c>
    </row>
    <row r="602" spans="1:12" ht="25.5" x14ac:dyDescent="0.2">
      <c r="A602" s="37" t="str">
        <f t="shared" si="9"/>
        <v>05-14</v>
      </c>
      <c r="B602" s="30">
        <v>14</v>
      </c>
      <c r="C602" s="30">
        <v>1</v>
      </c>
      <c r="D602" s="43" t="str">
        <f>IF(C602=1,K!$D$1,IF(C602=2,K!$D$2,IF(C602=3,K!$D$3,IF(C602=4,K!$D$4,IF(C602=5,K!$D$5,IF(C602=6,K!$D$6))))))</f>
        <v>Maaparandus</v>
      </c>
      <c r="E602" s="11" t="s">
        <v>319</v>
      </c>
      <c r="F602" s="45" t="str">
        <f>LOOKUP(E602,K!$A$1:$B$19)</f>
        <v xml:space="preserve">Laeva vald </v>
      </c>
      <c r="G602">
        <v>1472</v>
      </c>
      <c r="H602" s="1" t="s">
        <v>3733</v>
      </c>
      <c r="I602" t="s">
        <v>3732</v>
      </c>
      <c r="J602" s="30">
        <v>1979</v>
      </c>
      <c r="K602">
        <v>2</v>
      </c>
      <c r="L602">
        <v>76265</v>
      </c>
    </row>
    <row r="603" spans="1:12" ht="25.5" x14ac:dyDescent="0.2">
      <c r="A603" s="37" t="str">
        <f t="shared" si="9"/>
        <v>05-14</v>
      </c>
      <c r="B603" s="30">
        <v>14</v>
      </c>
      <c r="C603" s="30">
        <v>1</v>
      </c>
      <c r="D603" s="43" t="str">
        <f>IF(C603=1,K!$D$1,IF(C603=2,K!$D$2,IF(C603=3,K!$D$3,IF(C603=4,K!$D$4,IF(C603=5,K!$D$5,IF(C603=6,K!$D$6))))))</f>
        <v>Maaparandus</v>
      </c>
      <c r="E603" s="11" t="s">
        <v>319</v>
      </c>
      <c r="F603" s="45" t="str">
        <f>LOOKUP(E603,K!$A$1:$B$19)</f>
        <v xml:space="preserve">Laeva vald </v>
      </c>
      <c r="G603">
        <v>50</v>
      </c>
      <c r="H603" s="1" t="s">
        <v>3734</v>
      </c>
      <c r="I603" t="s">
        <v>3732</v>
      </c>
      <c r="J603" s="30">
        <v>1980</v>
      </c>
      <c r="K603">
        <v>6</v>
      </c>
      <c r="L603">
        <v>76265</v>
      </c>
    </row>
    <row r="604" spans="1:12" ht="25.5" x14ac:dyDescent="0.2">
      <c r="A604" s="37" t="str">
        <f t="shared" si="9"/>
        <v>05-14</v>
      </c>
      <c r="B604" s="30">
        <v>14</v>
      </c>
      <c r="C604" s="30">
        <v>1</v>
      </c>
      <c r="D604" s="43" t="str">
        <f>IF(C604=1,K!$D$1,IF(C604=2,K!$D$2,IF(C604=3,K!$D$3,IF(C604=4,K!$D$4,IF(C604=5,K!$D$5,IF(C604=6,K!$D$6))))))</f>
        <v>Maaparandus</v>
      </c>
      <c r="E604" s="11" t="s">
        <v>319</v>
      </c>
      <c r="F604" s="45" t="str">
        <f>LOOKUP(E604,K!$A$1:$B$19)</f>
        <v xml:space="preserve">Laeva vald </v>
      </c>
      <c r="G604">
        <v>51</v>
      </c>
      <c r="H604" s="1" t="s">
        <v>3735</v>
      </c>
      <c r="I604" t="s">
        <v>3732</v>
      </c>
      <c r="J604" s="30">
        <v>1980</v>
      </c>
      <c r="K604">
        <v>2</v>
      </c>
      <c r="L604">
        <v>76265</v>
      </c>
    </row>
    <row r="605" spans="1:12" ht="25.5" x14ac:dyDescent="0.2">
      <c r="A605" s="37" t="str">
        <f t="shared" si="9"/>
        <v>05-14</v>
      </c>
      <c r="B605" s="30">
        <v>14</v>
      </c>
      <c r="C605" s="30">
        <v>1</v>
      </c>
      <c r="D605" s="43" t="str">
        <f>IF(C605=1,K!$D$1,IF(C605=2,K!$D$2,IF(C605=3,K!$D$3,IF(C605=4,K!$D$4,IF(C605=5,K!$D$5,IF(C605=6,K!$D$6))))))</f>
        <v>Maaparandus</v>
      </c>
      <c r="E605" s="11" t="s">
        <v>319</v>
      </c>
      <c r="F605" s="45" t="str">
        <f>LOOKUP(E605,K!$A$1:$B$19)</f>
        <v xml:space="preserve">Laeva vald </v>
      </c>
      <c r="G605">
        <v>52</v>
      </c>
      <c r="H605" s="1" t="s">
        <v>3736</v>
      </c>
      <c r="I605" t="s">
        <v>3732</v>
      </c>
      <c r="J605" s="30">
        <v>1980</v>
      </c>
      <c r="K605">
        <v>1</v>
      </c>
      <c r="L605">
        <v>76265</v>
      </c>
    </row>
    <row r="606" spans="1:12" ht="25.5" x14ac:dyDescent="0.2">
      <c r="A606" s="37" t="str">
        <f t="shared" si="9"/>
        <v>05-14</v>
      </c>
      <c r="B606" s="30">
        <v>14</v>
      </c>
      <c r="C606" s="30">
        <v>6</v>
      </c>
      <c r="D606" s="43" t="str">
        <f>IF(C606=1,K!$D$1,IF(C606=2,K!$D$2,IF(C606=3,K!$D$3,IF(C606=4,K!$D$4,IF(C606=5,K!$D$5,IF(C606=6,K!$D$6))))))</f>
        <v>Kultuurtehnikaprojektid</v>
      </c>
      <c r="E606" s="11" t="s">
        <v>319</v>
      </c>
      <c r="F606" s="45" t="str">
        <f>LOOKUP(E606,K!$A$1:$B$19)</f>
        <v xml:space="preserve">Laeva vald </v>
      </c>
      <c r="G606">
        <v>24</v>
      </c>
      <c r="H606" s="1" t="s">
        <v>3737</v>
      </c>
      <c r="I606" t="s">
        <v>3732</v>
      </c>
      <c r="J606" s="30">
        <v>1988</v>
      </c>
      <c r="K606">
        <v>1</v>
      </c>
      <c r="L606" t="s">
        <v>3738</v>
      </c>
    </row>
    <row r="607" spans="1:12" ht="25.5" x14ac:dyDescent="0.2">
      <c r="A607" s="37" t="str">
        <f t="shared" si="9"/>
        <v>09-14</v>
      </c>
      <c r="B607" s="30">
        <v>14</v>
      </c>
      <c r="C607" s="30">
        <v>1</v>
      </c>
      <c r="D607" s="43" t="str">
        <f>IF(C607=1,K!$D$1,IF(C607=2,K!$D$2,IF(C607=3,K!$D$3,IF(C607=4,K!$D$4,IF(C607=5,K!$D$5,IF(C607=6,K!$D$6))))))</f>
        <v>Maaparandus</v>
      </c>
      <c r="E607" s="11" t="s">
        <v>323</v>
      </c>
      <c r="F607" s="45" t="str">
        <f>LOOKUP(E607,K!$A$1:$B$19)</f>
        <v>Nõo vald</v>
      </c>
      <c r="G607">
        <v>11</v>
      </c>
      <c r="H607" s="1" t="s">
        <v>3838</v>
      </c>
      <c r="I607" t="s">
        <v>3835</v>
      </c>
      <c r="J607" s="30">
        <v>1966</v>
      </c>
      <c r="K607">
        <v>1</v>
      </c>
      <c r="L607" t="s">
        <v>3836</v>
      </c>
    </row>
    <row r="608" spans="1:12" ht="25.5" x14ac:dyDescent="0.2">
      <c r="A608" s="37" t="str">
        <f t="shared" si="9"/>
        <v>09-14</v>
      </c>
      <c r="B608" s="30">
        <v>14</v>
      </c>
      <c r="C608" s="30">
        <v>1</v>
      </c>
      <c r="D608" s="43" t="str">
        <f>IF(C608=1,K!$D$1,IF(C608=2,K!$D$2,IF(C608=3,K!$D$3,IF(C608=4,K!$D$4,IF(C608=5,K!$D$5,IF(C608=6,K!$D$6))))))</f>
        <v>Maaparandus</v>
      </c>
      <c r="E608" s="11" t="s">
        <v>323</v>
      </c>
      <c r="F608" s="45" t="str">
        <f>LOOKUP(E608,K!$A$1:$B$19)</f>
        <v>Nõo vald</v>
      </c>
      <c r="G608">
        <v>10</v>
      </c>
      <c r="H608" s="1" t="s">
        <v>3837</v>
      </c>
      <c r="I608" t="s">
        <v>3835</v>
      </c>
      <c r="J608" s="30">
        <v>1966</v>
      </c>
      <c r="K608">
        <v>1</v>
      </c>
      <c r="L608" t="s">
        <v>3839</v>
      </c>
    </row>
    <row r="609" spans="1:12" x14ac:dyDescent="0.2">
      <c r="A609" s="37" t="str">
        <f t="shared" si="9"/>
        <v>12-14</v>
      </c>
      <c r="B609" s="30">
        <v>14</v>
      </c>
      <c r="C609" s="30">
        <v>1</v>
      </c>
      <c r="D609" s="43" t="str">
        <f>IF(C609=1,K!$D$1,IF(C609=2,K!$D$2,IF(C609=3,K!$D$3,IF(C609=4,K!$D$4,IF(C609=5,K!$D$5,IF(C609=6,K!$D$6))))))</f>
        <v>Maaparandus</v>
      </c>
      <c r="E609" s="11" t="s">
        <v>326</v>
      </c>
      <c r="F609" s="45" t="str">
        <f>LOOKUP(E609,K!$A$1:$B$19)</f>
        <v>Puhja vald</v>
      </c>
      <c r="G609">
        <v>90</v>
      </c>
      <c r="H609" s="1" t="s">
        <v>3846</v>
      </c>
      <c r="I609" t="s">
        <v>3847</v>
      </c>
      <c r="J609" s="30">
        <v>1970</v>
      </c>
      <c r="K609">
        <v>3</v>
      </c>
      <c r="L609" t="s">
        <v>3848</v>
      </c>
    </row>
    <row r="610" spans="1:12" ht="25.5" x14ac:dyDescent="0.2">
      <c r="A610" s="37" t="str">
        <f t="shared" si="9"/>
        <v>12-14</v>
      </c>
      <c r="B610" s="30">
        <v>14</v>
      </c>
      <c r="C610" s="30">
        <v>6</v>
      </c>
      <c r="D610" s="43" t="str">
        <f>IF(C610=1,K!$D$1,IF(C610=2,K!$D$2,IF(C610=3,K!$D$3,IF(C610=4,K!$D$4,IF(C610=5,K!$D$5,IF(C610=6,K!$D$6))))))</f>
        <v>Kultuurtehnikaprojektid</v>
      </c>
      <c r="E610" s="11" t="s">
        <v>326</v>
      </c>
      <c r="F610" s="45" t="str">
        <f>LOOKUP(E610,K!$A$1:$B$19)</f>
        <v>Puhja vald</v>
      </c>
      <c r="G610">
        <v>89</v>
      </c>
      <c r="H610" s="1" t="s">
        <v>3849</v>
      </c>
      <c r="I610" t="s">
        <v>3847</v>
      </c>
      <c r="J610" s="30">
        <v>1989</v>
      </c>
      <c r="K610">
        <v>1</v>
      </c>
      <c r="L610" t="s">
        <v>3850</v>
      </c>
    </row>
    <row r="611" spans="1:12" x14ac:dyDescent="0.2">
      <c r="A611" s="37" t="str">
        <f t="shared" si="9"/>
        <v>13-14</v>
      </c>
      <c r="B611" s="30">
        <v>14</v>
      </c>
      <c r="C611" s="30">
        <v>2</v>
      </c>
      <c r="D611" s="43" t="str">
        <f>IF(C611=1,K!$D$1,IF(C611=2,K!$D$2,IF(C611=3,K!$D$3,IF(C611=4,K!$D$4,IF(C611=5,K!$D$5,IF(C611=6,K!$D$6))))))</f>
        <v xml:space="preserve">Maaparanduse rek </v>
      </c>
      <c r="E611" s="11" t="s">
        <v>327</v>
      </c>
      <c r="F611" s="45" t="str">
        <f>LOOKUP(E611,K!$A$1:$B$19)</f>
        <v>Rannu vald</v>
      </c>
      <c r="G611">
        <v>111</v>
      </c>
      <c r="H611" s="1" t="s">
        <v>4125</v>
      </c>
      <c r="I611" t="s">
        <v>4126</v>
      </c>
      <c r="J611" s="30">
        <v>1967</v>
      </c>
      <c r="K611">
        <v>1</v>
      </c>
      <c r="L611" t="s">
        <v>4127</v>
      </c>
    </row>
    <row r="612" spans="1:12" ht="25.5" x14ac:dyDescent="0.2">
      <c r="A612" s="37" t="str">
        <f t="shared" si="9"/>
        <v>13-14</v>
      </c>
      <c r="B612" s="30">
        <v>14</v>
      </c>
      <c r="C612" s="30">
        <v>1</v>
      </c>
      <c r="D612" s="43" t="str">
        <f>IF(C612=1,K!$D$1,IF(C612=2,K!$D$2,IF(C612=3,K!$D$3,IF(C612=4,K!$D$4,IF(C612=5,K!$D$5,IF(C612=6,K!$D$6))))))</f>
        <v>Maaparandus</v>
      </c>
      <c r="E612" s="11" t="s">
        <v>327</v>
      </c>
      <c r="F612" s="45" t="str">
        <f>LOOKUP(E612,K!$A$1:$B$19)</f>
        <v>Rannu vald</v>
      </c>
      <c r="G612">
        <v>93</v>
      </c>
      <c r="H612" s="1" t="s">
        <v>4128</v>
      </c>
      <c r="I612" t="s">
        <v>4126</v>
      </c>
      <c r="J612" s="30">
        <v>1963</v>
      </c>
      <c r="K612">
        <v>0</v>
      </c>
      <c r="L612">
        <v>8484</v>
      </c>
    </row>
    <row r="613" spans="1:12" ht="25.5" x14ac:dyDescent="0.2">
      <c r="A613" s="37" t="str">
        <f t="shared" si="9"/>
        <v>13-14</v>
      </c>
      <c r="B613" s="30">
        <v>14</v>
      </c>
      <c r="C613" s="30">
        <v>1</v>
      </c>
      <c r="D613" s="43" t="str">
        <f>IF(C613=1,K!$D$1,IF(C613=2,K!$D$2,IF(C613=3,K!$D$3,IF(C613=4,K!$D$4,IF(C613=5,K!$D$5,IF(C613=6,K!$D$6))))))</f>
        <v>Maaparandus</v>
      </c>
      <c r="E613" s="11" t="s">
        <v>327</v>
      </c>
      <c r="F613" s="45" t="str">
        <f>LOOKUP(E613,K!$A$1:$B$19)</f>
        <v>Rannu vald</v>
      </c>
      <c r="G613">
        <v>381</v>
      </c>
      <c r="H613" s="1" t="s">
        <v>4129</v>
      </c>
      <c r="I613" t="s">
        <v>4126</v>
      </c>
      <c r="J613" s="30">
        <v>1972</v>
      </c>
      <c r="K613">
        <v>1</v>
      </c>
      <c r="L613">
        <v>69393</v>
      </c>
    </row>
    <row r="614" spans="1:12" ht="25.5" x14ac:dyDescent="0.2">
      <c r="A614" s="37" t="str">
        <f t="shared" si="9"/>
        <v>13-14</v>
      </c>
      <c r="B614" s="30">
        <v>14</v>
      </c>
      <c r="C614" s="30">
        <v>1</v>
      </c>
      <c r="D614" s="43" t="str">
        <f>IF(C614=1,K!$D$1,IF(C614=2,K!$D$2,IF(C614=3,K!$D$3,IF(C614=4,K!$D$4,IF(C614=5,K!$D$5,IF(C614=6,K!$D$6))))))</f>
        <v>Maaparandus</v>
      </c>
      <c r="E614" s="11" t="s">
        <v>327</v>
      </c>
      <c r="F614" s="45" t="str">
        <f>LOOKUP(E614,K!$A$1:$B$19)</f>
        <v>Rannu vald</v>
      </c>
      <c r="G614">
        <v>205</v>
      </c>
      <c r="H614" s="1" t="s">
        <v>4130</v>
      </c>
      <c r="I614" t="s">
        <v>4126</v>
      </c>
      <c r="J614" s="30">
        <v>1971</v>
      </c>
      <c r="K614">
        <v>3</v>
      </c>
      <c r="L614">
        <v>69393</v>
      </c>
    </row>
    <row r="615" spans="1:12" ht="25.5" x14ac:dyDescent="0.2">
      <c r="A615" s="37" t="str">
        <f t="shared" si="9"/>
        <v>13-14</v>
      </c>
      <c r="B615" s="30">
        <v>14</v>
      </c>
      <c r="C615" s="30">
        <v>1</v>
      </c>
      <c r="D615" s="43" t="str">
        <f>IF(C615=1,K!$D$1,IF(C615=2,K!$D$2,IF(C615=3,K!$D$3,IF(C615=4,K!$D$4,IF(C615=5,K!$D$5,IF(C615=6,K!$D$6))))))</f>
        <v>Maaparandus</v>
      </c>
      <c r="E615" s="11" t="s">
        <v>327</v>
      </c>
      <c r="F615" s="45" t="str">
        <f>LOOKUP(E615,K!$A$1:$B$19)</f>
        <v>Rannu vald</v>
      </c>
      <c r="G615">
        <v>77</v>
      </c>
      <c r="H615" s="1" t="s">
        <v>4131</v>
      </c>
      <c r="I615" t="s">
        <v>4126</v>
      </c>
      <c r="J615" s="30">
        <v>1961</v>
      </c>
      <c r="K615">
        <v>1</v>
      </c>
      <c r="L615">
        <v>8484</v>
      </c>
    </row>
    <row r="616" spans="1:12" x14ac:dyDescent="0.2">
      <c r="A616" s="37" t="str">
        <f t="shared" si="9"/>
        <v>13-14</v>
      </c>
      <c r="B616" s="30">
        <v>14</v>
      </c>
      <c r="C616" s="30">
        <v>1</v>
      </c>
      <c r="D616" s="43" t="str">
        <f>IF(C616=1,K!$D$1,IF(C616=2,K!$D$2,IF(C616=3,K!$D$3,IF(C616=4,K!$D$4,IF(C616=5,K!$D$5,IF(C616=6,K!$D$6))))))</f>
        <v>Maaparandus</v>
      </c>
      <c r="E616" s="11" t="s">
        <v>327</v>
      </c>
      <c r="F616" s="45" t="str">
        <f>LOOKUP(E616,K!$A$1:$B$19)</f>
        <v>Rannu vald</v>
      </c>
      <c r="G616">
        <v>48</v>
      </c>
      <c r="H616" s="1" t="s">
        <v>4143</v>
      </c>
      <c r="I616" t="s">
        <v>4126</v>
      </c>
      <c r="J616" s="30">
        <v>1959</v>
      </c>
      <c r="K616">
        <v>1</v>
      </c>
      <c r="L616">
        <v>69393</v>
      </c>
    </row>
    <row r="617" spans="1:12" x14ac:dyDescent="0.2">
      <c r="A617" s="37" t="str">
        <f t="shared" si="9"/>
        <v>17-14</v>
      </c>
      <c r="B617" s="30">
        <v>14</v>
      </c>
      <c r="C617" s="30">
        <v>1</v>
      </c>
      <c r="D617" s="43" t="str">
        <f>IF(C617=1,K!$D$1,IF(C617=2,K!$D$2,IF(C617=3,K!$D$3,IF(C617=4,K!$D$4,IF(C617=5,K!$D$5,IF(C617=6,K!$D$6,IF(C617=7,K!$D$7)))))))</f>
        <v>Maaparandus</v>
      </c>
      <c r="E617" s="11" t="s">
        <v>331</v>
      </c>
      <c r="F617" s="45" t="str">
        <f>LOOKUP(E617,K!$A$1:$B$19)</f>
        <v xml:space="preserve">Vara vald </v>
      </c>
      <c r="G617">
        <v>58</v>
      </c>
      <c r="H617" s="28" t="s">
        <v>4894</v>
      </c>
      <c r="I617" s="28" t="s">
        <v>4891</v>
      </c>
      <c r="J617" s="30">
        <v>1969</v>
      </c>
      <c r="K617">
        <v>1</v>
      </c>
      <c r="L617">
        <v>67266</v>
      </c>
    </row>
    <row r="618" spans="1:12" x14ac:dyDescent="0.2">
      <c r="A618" s="37" t="str">
        <f t="shared" si="9"/>
        <v>17-14</v>
      </c>
      <c r="B618" s="30">
        <v>14</v>
      </c>
      <c r="C618" s="30">
        <v>2</v>
      </c>
      <c r="D618" s="43" t="str">
        <f>IF(C618=1,K!$D$1,IF(C618=2,K!$D$2,IF(C618=3,K!$D$3,IF(C618=4,K!$D$4,IF(C618=5,K!$D$5,IF(C618=6,K!$D$6,IF(C618=7,K!$D$7)))))))</f>
        <v xml:space="preserve">Maaparanduse rek </v>
      </c>
      <c r="E618" s="11" t="s">
        <v>331</v>
      </c>
      <c r="F618" s="45" t="str">
        <f>LOOKUP(E618,K!$A$1:$B$19)</f>
        <v xml:space="preserve">Vara vald </v>
      </c>
      <c r="G618">
        <v>96</v>
      </c>
      <c r="H618" s="28" t="s">
        <v>4895</v>
      </c>
      <c r="I618" s="28" t="s">
        <v>4891</v>
      </c>
      <c r="J618" s="30">
        <v>1986</v>
      </c>
      <c r="K618">
        <v>1</v>
      </c>
      <c r="L618" t="s">
        <v>4896</v>
      </c>
    </row>
    <row r="619" spans="1:12" x14ac:dyDescent="0.2">
      <c r="A619" s="37" t="str">
        <f t="shared" si="9"/>
        <v>17-14</v>
      </c>
      <c r="B619" s="30">
        <v>14</v>
      </c>
      <c r="C619" s="30">
        <v>1</v>
      </c>
      <c r="D619" s="43" t="str">
        <f>IF(C619=1,K!$D$1,IF(C619=2,K!$D$2,IF(C619=3,K!$D$3,IF(C619=4,K!$D$4,IF(C619=5,K!$D$5,IF(C619=6,K!$D$6,IF(C619=7,K!$D$7)))))))</f>
        <v>Maaparandus</v>
      </c>
      <c r="E619" s="11" t="s">
        <v>331</v>
      </c>
      <c r="F619" s="45" t="str">
        <f>LOOKUP(E619,K!$A$1:$B$19)</f>
        <v xml:space="preserve">Vara vald </v>
      </c>
      <c r="G619">
        <v>1460</v>
      </c>
      <c r="H619" s="28" t="s">
        <v>4898</v>
      </c>
      <c r="I619" s="28" t="s">
        <v>4891</v>
      </c>
      <c r="J619" s="30">
        <v>1979</v>
      </c>
      <c r="K619">
        <v>2</v>
      </c>
      <c r="L619">
        <v>76264</v>
      </c>
    </row>
    <row r="620" spans="1:12" x14ac:dyDescent="0.2">
      <c r="A620" s="37" t="str">
        <f t="shared" si="9"/>
        <v>17-14</v>
      </c>
      <c r="B620" s="30">
        <v>14</v>
      </c>
      <c r="C620" s="30">
        <v>1</v>
      </c>
      <c r="D620" s="43" t="str">
        <f>IF(C620=1,K!$D$1,IF(C620=2,K!$D$2,IF(C620=3,K!$D$3,IF(C620=4,K!$D$4,IF(C620=5,K!$D$5,IF(C620=6,K!$D$6,IF(C620=7,K!$D$7)))))))</f>
        <v>Maaparandus</v>
      </c>
      <c r="E620" s="11" t="s">
        <v>331</v>
      </c>
      <c r="F620" s="45" t="str">
        <f>LOOKUP(E620,K!$A$1:$B$19)</f>
        <v xml:space="preserve">Vara vald </v>
      </c>
      <c r="G620">
        <v>12</v>
      </c>
      <c r="H620" s="28" t="s">
        <v>4897</v>
      </c>
      <c r="I620" s="28" t="s">
        <v>4891</v>
      </c>
      <c r="J620" s="30">
        <v>1970</v>
      </c>
      <c r="K620">
        <v>1</v>
      </c>
      <c r="L620">
        <v>67266</v>
      </c>
    </row>
    <row r="621" spans="1:12" x14ac:dyDescent="0.2">
      <c r="A621" s="37" t="str">
        <f t="shared" si="9"/>
        <v>17-14</v>
      </c>
      <c r="B621" s="30">
        <v>14</v>
      </c>
      <c r="C621" s="30">
        <v>1</v>
      </c>
      <c r="D621" s="43" t="str">
        <f>IF(C621=1,K!$D$1,IF(C621=2,K!$D$2,IF(C621=3,K!$D$3,IF(C621=4,K!$D$4,IF(C621=5,K!$D$5,IF(C621=6,K!$D$6,IF(C621=7,K!$D$7)))))))</f>
        <v>Maaparandus</v>
      </c>
      <c r="E621" s="11" t="s">
        <v>331</v>
      </c>
      <c r="F621" s="45" t="str">
        <f>LOOKUP(E621,K!$A$1:$B$19)</f>
        <v xml:space="preserve">Vara vald </v>
      </c>
      <c r="G621">
        <v>44</v>
      </c>
      <c r="H621" s="28" t="s">
        <v>4899</v>
      </c>
      <c r="I621" s="28" t="s">
        <v>4891</v>
      </c>
      <c r="J621" s="30">
        <v>1980</v>
      </c>
      <c r="K621">
        <v>4</v>
      </c>
      <c r="L621">
        <v>76264</v>
      </c>
    </row>
    <row r="622" spans="1:12" x14ac:dyDescent="0.2">
      <c r="A622" s="37" t="str">
        <f t="shared" si="9"/>
        <v>17-14</v>
      </c>
      <c r="B622" s="30">
        <v>14</v>
      </c>
      <c r="C622" s="30">
        <v>1</v>
      </c>
      <c r="D622" s="43" t="str">
        <f>IF(C622=1,K!$D$1,IF(C622=2,K!$D$2,IF(C622=3,K!$D$3,IF(C622=4,K!$D$4,IF(C622=5,K!$D$5,IF(C622=6,K!$D$6,IF(C622=7,K!$D$7)))))))</f>
        <v>Maaparandus</v>
      </c>
      <c r="E622" s="11" t="s">
        <v>331</v>
      </c>
      <c r="F622" s="45" t="str">
        <f>LOOKUP(E622,K!$A$1:$B$19)</f>
        <v xml:space="preserve">Vara vald </v>
      </c>
      <c r="G622">
        <v>11</v>
      </c>
      <c r="H622" s="28" t="s">
        <v>4900</v>
      </c>
      <c r="I622" s="28" t="s">
        <v>4891</v>
      </c>
      <c r="J622" s="30">
        <v>1970</v>
      </c>
      <c r="K622">
        <v>2</v>
      </c>
      <c r="L622" t="s">
        <v>4901</v>
      </c>
    </row>
    <row r="623" spans="1:12" x14ac:dyDescent="0.2">
      <c r="A623" s="37" t="str">
        <f t="shared" si="9"/>
        <v>17-14</v>
      </c>
      <c r="B623" s="30">
        <v>14</v>
      </c>
      <c r="C623" s="30">
        <v>1</v>
      </c>
      <c r="D623" s="43" t="str">
        <f>IF(C623=1,K!$D$1,IF(C623=2,K!$D$2,IF(C623=3,K!$D$3,IF(C623=4,K!$D$4,IF(C623=5,K!$D$5,IF(C623=6,K!$D$6,IF(C623=7,K!$D$7)))))))</f>
        <v>Maaparandus</v>
      </c>
      <c r="E623" s="11" t="s">
        <v>331</v>
      </c>
      <c r="F623" s="45" t="str">
        <f>LOOKUP(E623,K!$A$1:$B$19)</f>
        <v xml:space="preserve">Vara vald </v>
      </c>
      <c r="G623">
        <v>57</v>
      </c>
      <c r="H623" s="28" t="s">
        <v>4900</v>
      </c>
      <c r="I623" s="28" t="s">
        <v>4891</v>
      </c>
      <c r="J623" s="30">
        <v>1969</v>
      </c>
      <c r="K623">
        <v>2</v>
      </c>
      <c r="L623" t="s">
        <v>4902</v>
      </c>
    </row>
    <row r="624" spans="1:12" x14ac:dyDescent="0.2">
      <c r="A624" s="37" t="str">
        <f t="shared" si="9"/>
        <v>17-14</v>
      </c>
      <c r="B624" s="30">
        <v>14</v>
      </c>
      <c r="C624" s="30">
        <v>1</v>
      </c>
      <c r="D624" s="43" t="str">
        <f>IF(C624=1,K!$D$1,IF(C624=2,K!$D$2,IF(C624=3,K!$D$3,IF(C624=4,K!$D$4,IF(C624=5,K!$D$5,IF(C624=6,K!$D$6,IF(C624=7,K!$D$7)))))))</f>
        <v>Maaparandus</v>
      </c>
      <c r="E624" s="11" t="s">
        <v>331</v>
      </c>
      <c r="F624" s="45" t="str">
        <f>LOOKUP(E624,K!$A$1:$B$19)</f>
        <v xml:space="preserve">Vara vald </v>
      </c>
      <c r="G624">
        <v>3</v>
      </c>
      <c r="H624" s="28" t="s">
        <v>4899</v>
      </c>
      <c r="I624" s="28" t="s">
        <v>4891</v>
      </c>
      <c r="J624" s="30">
        <v>1980</v>
      </c>
      <c r="K624">
        <v>3</v>
      </c>
      <c r="L624">
        <v>76264</v>
      </c>
    </row>
    <row r="625" spans="1:12" ht="25.5" x14ac:dyDescent="0.2">
      <c r="A625" s="37" t="str">
        <f t="shared" si="9"/>
        <v>19-14</v>
      </c>
      <c r="B625" s="30">
        <v>14</v>
      </c>
      <c r="C625" s="30">
        <v>6</v>
      </c>
      <c r="D625" s="50" t="str">
        <f>IF(C625=1,K!$D$1,IF(C625=2,K!$D$2,IF(C625=3,K!$D$3,IF(C625=4,K!$D$4,IF(C625=5,K!$D$5,IF(C625=6,K!$D$6,IF(C625=7,K!$D$7)))))))</f>
        <v>Kultuurtehnikaprojektid</v>
      </c>
      <c r="E625" s="11" t="s">
        <v>333</v>
      </c>
      <c r="F625" s="51" t="str">
        <f>LOOKUP(E625,K!$A$1:$B$19)</f>
        <v>Ülenurme vald</v>
      </c>
      <c r="G625">
        <v>55</v>
      </c>
      <c r="H625" s="34" t="s">
        <v>5197</v>
      </c>
      <c r="I625" s="28" t="s">
        <v>5195</v>
      </c>
      <c r="J625" s="30">
        <v>1989</v>
      </c>
      <c r="K625">
        <v>3</v>
      </c>
      <c r="L625" t="s">
        <v>5198</v>
      </c>
    </row>
    <row r="626" spans="1:12" ht="25.5" x14ac:dyDescent="0.2">
      <c r="A626" s="37" t="str">
        <f t="shared" si="9"/>
        <v>19-14</v>
      </c>
      <c r="B626" s="30">
        <v>14</v>
      </c>
      <c r="C626" s="30">
        <v>2</v>
      </c>
      <c r="D626" s="50" t="str">
        <f>IF(C626=1,K!$D$1,IF(C626=2,K!$D$2,IF(C626=3,K!$D$3,IF(C626=4,K!$D$4,IF(C626=5,K!$D$5,IF(C626=6,K!$D$6,IF(C626=7,K!$D$7)))))))</f>
        <v xml:space="preserve">Maaparanduse rek </v>
      </c>
      <c r="E626" s="11" t="s">
        <v>333</v>
      </c>
      <c r="F626" s="51" t="str">
        <f>LOOKUP(E626,K!$A$1:$B$19)</f>
        <v>Ülenurme vald</v>
      </c>
      <c r="G626">
        <v>117</v>
      </c>
      <c r="H626" s="34" t="s">
        <v>5200</v>
      </c>
      <c r="I626" s="28" t="s">
        <v>5195</v>
      </c>
      <c r="J626" s="30">
        <v>1960</v>
      </c>
      <c r="L626" t="s">
        <v>5201</v>
      </c>
    </row>
    <row r="627" spans="1:12" ht="25.5" x14ac:dyDescent="0.2">
      <c r="A627" s="37" t="str">
        <f t="shared" si="9"/>
        <v>19-14</v>
      </c>
      <c r="B627" s="30">
        <v>14</v>
      </c>
      <c r="C627" s="30">
        <v>1</v>
      </c>
      <c r="D627" s="50" t="str">
        <f>IF(C627=1,K!$D$1,IF(C627=2,K!$D$2,IF(C627=3,K!$D$3,IF(C627=4,K!$D$4,IF(C627=5,K!$D$5,IF(C627=6,K!$D$6,IF(C627=7,K!$D$7)))))))</f>
        <v>Maaparandus</v>
      </c>
      <c r="E627" s="11" t="s">
        <v>333</v>
      </c>
      <c r="F627" s="51" t="str">
        <f>LOOKUP(E627,K!$A$1:$B$19)</f>
        <v>Ülenurme vald</v>
      </c>
      <c r="G627">
        <v>107</v>
      </c>
      <c r="H627" s="34" t="s">
        <v>5202</v>
      </c>
      <c r="I627" s="28" t="s">
        <v>5195</v>
      </c>
      <c r="J627" s="30">
        <v>1961</v>
      </c>
      <c r="K627">
        <v>1</v>
      </c>
      <c r="L627" t="s">
        <v>5201</v>
      </c>
    </row>
    <row r="628" spans="1:12" ht="25.5" x14ac:dyDescent="0.2">
      <c r="A628" s="37" t="str">
        <f t="shared" si="9"/>
        <v>19-14</v>
      </c>
      <c r="B628" s="30">
        <v>14</v>
      </c>
      <c r="C628" s="30">
        <v>1</v>
      </c>
      <c r="D628" s="50" t="str">
        <f>IF(C628=1,K!$D$1,IF(C628=2,K!$D$2,IF(C628=3,K!$D$3,IF(C628=4,K!$D$4,IF(C628=5,K!$D$5,IF(C628=6,K!$D$6,IF(C628=7,K!$D$7)))))))</f>
        <v>Maaparandus</v>
      </c>
      <c r="E628" s="11" t="s">
        <v>333</v>
      </c>
      <c r="F628" s="51" t="str">
        <f>LOOKUP(E628,K!$A$1:$B$19)</f>
        <v>Ülenurme vald</v>
      </c>
      <c r="G628">
        <v>515</v>
      </c>
      <c r="H628" s="34" t="s">
        <v>5204</v>
      </c>
      <c r="I628" s="28" t="s">
        <v>5195</v>
      </c>
      <c r="J628" s="30">
        <v>1973</v>
      </c>
      <c r="K628">
        <v>3</v>
      </c>
      <c r="L628">
        <v>71056</v>
      </c>
    </row>
    <row r="629" spans="1:12" ht="25.5" x14ac:dyDescent="0.2">
      <c r="A629" s="37" t="str">
        <f t="shared" si="9"/>
        <v>19-14</v>
      </c>
      <c r="B629" s="30">
        <v>14</v>
      </c>
      <c r="C629" s="30">
        <v>1</v>
      </c>
      <c r="D629" s="50" t="str">
        <f>IF(C629=1,K!$D$1,IF(C629=2,K!$D$2,IF(C629=3,K!$D$3,IF(C629=4,K!$D$4,IF(C629=5,K!$D$5,IF(C629=6,K!$D$6,IF(C629=7,K!$D$7)))))))</f>
        <v>Maaparandus</v>
      </c>
      <c r="E629" s="11" t="s">
        <v>333</v>
      </c>
      <c r="F629" s="51" t="str">
        <f>LOOKUP(E629,K!$A$1:$B$19)</f>
        <v>Ülenurme vald</v>
      </c>
      <c r="G629">
        <v>514</v>
      </c>
      <c r="H629" s="34" t="s">
        <v>5204</v>
      </c>
      <c r="I629" s="28" t="s">
        <v>5195</v>
      </c>
      <c r="J629" s="30">
        <v>1973</v>
      </c>
      <c r="K629">
        <v>1</v>
      </c>
    </row>
    <row r="630" spans="1:12" ht="25.5" x14ac:dyDescent="0.2">
      <c r="A630" s="37" t="str">
        <f t="shared" si="9"/>
        <v>19-14</v>
      </c>
      <c r="B630" s="30">
        <v>14</v>
      </c>
      <c r="C630" s="30">
        <v>1</v>
      </c>
      <c r="D630" s="50" t="str">
        <f>IF(C630=1,K!$D$1,IF(C630=2,K!$D$2,IF(C630=3,K!$D$3,IF(C630=4,K!$D$4,IF(C630=5,K!$D$5,IF(C630=6,K!$D$6,IF(C630=7,K!$D$7)))))))</f>
        <v>Maaparandus</v>
      </c>
      <c r="E630" s="11" t="s">
        <v>333</v>
      </c>
      <c r="F630" s="51" t="str">
        <f>LOOKUP(E630,K!$A$1:$B$19)</f>
        <v>Ülenurme vald</v>
      </c>
      <c r="G630">
        <v>688</v>
      </c>
      <c r="H630" s="34" t="s">
        <v>5206</v>
      </c>
      <c r="I630" s="28" t="s">
        <v>5195</v>
      </c>
      <c r="J630" s="30">
        <v>1974</v>
      </c>
      <c r="K630">
        <v>2</v>
      </c>
      <c r="L630">
        <v>71056</v>
      </c>
    </row>
    <row r="631" spans="1:12" x14ac:dyDescent="0.2">
      <c r="A631" s="38" t="str">
        <f t="shared" si="9"/>
        <v>01-13</v>
      </c>
      <c r="B631" s="30">
        <v>13</v>
      </c>
      <c r="C631" s="30">
        <v>1</v>
      </c>
      <c r="D631" s="31" t="str">
        <f>IF(C631=1,K!$D$1,IF(C631=2,K!$D$2,IF(C631=3,K!$D$3,IF(C631=4,K!$D$4,IF(C631=5,K!$D$5,IF(C631=6,K!$D$6))))))</f>
        <v>Maaparandus</v>
      </c>
      <c r="E631" s="32" t="s">
        <v>291</v>
      </c>
      <c r="F631" s="33" t="str">
        <f>LOOKUP(E631,K!$A$1:$B$19)</f>
        <v>Alatskivi vald</v>
      </c>
      <c r="G631" s="30">
        <v>33</v>
      </c>
      <c r="H631" s="34" t="s">
        <v>1721</v>
      </c>
      <c r="I631" s="34" t="s">
        <v>1719</v>
      </c>
      <c r="J631" s="30">
        <v>1966</v>
      </c>
      <c r="K631" s="30">
        <v>1</v>
      </c>
      <c r="L631" s="34" t="s">
        <v>1722</v>
      </c>
    </row>
    <row r="632" spans="1:12" x14ac:dyDescent="0.2">
      <c r="A632" s="38" t="str">
        <f t="shared" si="9"/>
        <v>03-13</v>
      </c>
      <c r="B632" s="30">
        <v>13</v>
      </c>
      <c r="C632" s="30">
        <v>1</v>
      </c>
      <c r="D632" s="17" t="str">
        <f>IF(C632=1,K!$D$1,IF(C632=2,K!$D$2,IF(C632=3,K!$D$3,IF(C632=4,K!$D$4,IF(C632=5,K!$D$5,IF(C632=6,K!$D$6))))))</f>
        <v>Maaparandus</v>
      </c>
      <c r="E632" s="11" t="s">
        <v>317</v>
      </c>
      <c r="F632" s="18" t="str">
        <f>LOOKUP(E632,K!$A$1:$B$19)</f>
        <v>Kambja vald</v>
      </c>
      <c r="G632" s="30">
        <v>871</v>
      </c>
      <c r="H632" s="39" t="s">
        <v>1906</v>
      </c>
      <c r="I632" s="30" t="s">
        <v>1901</v>
      </c>
      <c r="J632" s="30">
        <v>1975</v>
      </c>
      <c r="K632" s="30">
        <v>7</v>
      </c>
      <c r="L632" s="30" t="s">
        <v>1907</v>
      </c>
    </row>
    <row r="633" spans="1:12" ht="38.25" x14ac:dyDescent="0.2">
      <c r="A633" s="38" t="str">
        <f t="shared" si="9"/>
        <v>02-13</v>
      </c>
      <c r="B633" s="30">
        <v>13</v>
      </c>
      <c r="C633" s="30">
        <v>1</v>
      </c>
      <c r="D633" s="17" t="str">
        <f>IF(C633=1,K!$D$1,IF(C633=2,K!$D$2,IF(C633=3,K!$D$3,IF(C633=4,K!$D$4,IF(C633=5,K!$D$5,IF(C633=6,K!$D$6))))))</f>
        <v>Maaparandus</v>
      </c>
      <c r="E633" s="11" t="s">
        <v>294</v>
      </c>
      <c r="F633" s="18" t="str">
        <f>LOOKUP(E633,K!$A$1:$B$19)</f>
        <v>Haaslava vald</v>
      </c>
      <c r="G633" s="30">
        <v>67</v>
      </c>
      <c r="H633" s="1" t="s">
        <v>2020</v>
      </c>
      <c r="I633" s="30" t="s">
        <v>2015</v>
      </c>
      <c r="J633" s="30">
        <v>1991</v>
      </c>
      <c r="K633" s="30">
        <v>7</v>
      </c>
      <c r="L633" t="s">
        <v>2021</v>
      </c>
    </row>
    <row r="634" spans="1:12" ht="25.5" x14ac:dyDescent="0.2">
      <c r="A634" s="38" t="str">
        <f t="shared" si="9"/>
        <v>07-13</v>
      </c>
      <c r="B634" s="30">
        <v>13</v>
      </c>
      <c r="C634" s="30">
        <v>1</v>
      </c>
      <c r="D634" s="17" t="str">
        <f>IF(C634=1,K!$D$1,IF(C634=2,K!$D$2,IF(C634=3,K!$D$3,IF(C634=4,K!$D$4,IF(C634=5,K!$D$5,IF(C634=6,K!$D$6))))))</f>
        <v>Maaparandus</v>
      </c>
      <c r="E634" s="11" t="s">
        <v>321</v>
      </c>
      <c r="F634" s="18" t="str">
        <f>LOOKUP(E634,K!$A$1:$B$19)</f>
        <v>Meeksi vald</v>
      </c>
      <c r="G634" s="30">
        <v>78</v>
      </c>
      <c r="H634" s="30" t="s">
        <v>2286</v>
      </c>
      <c r="J634" s="30">
        <v>1964</v>
      </c>
      <c r="K634">
        <v>1</v>
      </c>
    </row>
    <row r="635" spans="1:12" ht="25.5" x14ac:dyDescent="0.2">
      <c r="A635" s="37" t="str">
        <f t="shared" si="9"/>
        <v>08-13</v>
      </c>
      <c r="B635" s="30">
        <v>13</v>
      </c>
      <c r="C635" s="30">
        <v>1</v>
      </c>
      <c r="D635" s="17" t="str">
        <f>IF(C635=1,K!$D$1,IF(C635=2,K!$D$2,IF(C635=3,K!$D$3,IF(C635=4,K!$D$4,IF(C635=5,K!$D$5,IF(C635=6,K!$D$6))))))</f>
        <v>Maaparandus</v>
      </c>
      <c r="E635" s="11" t="s">
        <v>322</v>
      </c>
      <c r="F635" s="18" t="str">
        <f>LOOKUP(E635,K!$A$1:$B$19)</f>
        <v>Mäksa vald</v>
      </c>
      <c r="G635" s="30">
        <v>72</v>
      </c>
      <c r="H635" s="30" t="s">
        <v>2421</v>
      </c>
      <c r="I635" s="39" t="s">
        <v>2464</v>
      </c>
      <c r="J635" s="30">
        <v>1968</v>
      </c>
      <c r="K635" s="30">
        <v>1</v>
      </c>
      <c r="L635" t="s">
        <v>2422</v>
      </c>
    </row>
    <row r="636" spans="1:12" ht="25.5" x14ac:dyDescent="0.2">
      <c r="A636" s="37" t="str">
        <f t="shared" si="9"/>
        <v>18-13</v>
      </c>
      <c r="B636" s="30">
        <v>13</v>
      </c>
      <c r="C636" s="30">
        <v>1</v>
      </c>
      <c r="D636" s="17" t="str">
        <f>IF(C636=1,K!$D$1,IF(C636=2,K!$D$2,IF(C636=3,K!$D$3,IF(C636=4,K!$D$4,IF(C636=5,K!$D$5,IF(C636=6,K!$D$6))))))</f>
        <v>Maaparandus</v>
      </c>
      <c r="E636" s="11" t="s">
        <v>332</v>
      </c>
      <c r="F636" s="18" t="str">
        <f>LOOKUP(E636,K!$A$1:$B$19)</f>
        <v>Võnnu vald</v>
      </c>
      <c r="G636" s="30">
        <v>79</v>
      </c>
      <c r="H636" s="30" t="s">
        <v>2626</v>
      </c>
      <c r="I636" s="39" t="s">
        <v>2627</v>
      </c>
      <c r="J636" s="30">
        <v>1962</v>
      </c>
      <c r="K636" s="30">
        <v>1</v>
      </c>
      <c r="L636" t="s">
        <v>2628</v>
      </c>
    </row>
    <row r="637" spans="1:12" ht="25.5" x14ac:dyDescent="0.2">
      <c r="A637" s="37" t="str">
        <f t="shared" si="9"/>
        <v>18-13</v>
      </c>
      <c r="B637" s="30">
        <v>13</v>
      </c>
      <c r="C637" s="30">
        <v>1</v>
      </c>
      <c r="D637" s="17" t="str">
        <f>IF(C637=1,K!$D$1,IF(C637=2,K!$D$2,IF(C637=3,K!$D$3,IF(C637=4,K!$D$4,IF(C637=5,K!$D$5,IF(C637=6,K!$D$6))))))</f>
        <v>Maaparandus</v>
      </c>
      <c r="E637" s="11" t="s">
        <v>332</v>
      </c>
      <c r="F637" s="18" t="str">
        <f>LOOKUP(E637,K!$A$1:$B$19)</f>
        <v>Võnnu vald</v>
      </c>
      <c r="G637" s="30">
        <v>88</v>
      </c>
      <c r="H637" s="30" t="s">
        <v>2629</v>
      </c>
      <c r="I637" s="39" t="s">
        <v>2627</v>
      </c>
      <c r="J637" s="30">
        <v>1962</v>
      </c>
      <c r="K637">
        <v>1</v>
      </c>
      <c r="L637" t="s">
        <v>2630</v>
      </c>
    </row>
    <row r="638" spans="1:12" ht="25.5" x14ac:dyDescent="0.2">
      <c r="A638" s="37" t="str">
        <f t="shared" si="9"/>
        <v>06-13</v>
      </c>
      <c r="B638" s="30">
        <v>13</v>
      </c>
      <c r="C638" s="30">
        <v>2</v>
      </c>
      <c r="D638" s="43" t="str">
        <f>IF(C638=1,K!$D$1,IF(C638=2,K!$D$2,IF(C638=3,K!$D$3,IF(C638=4,K!$D$4,IF(C638=5,K!$D$5,IF(C638=6,K!$D$6))))))</f>
        <v xml:space="preserve">Maaparanduse rek </v>
      </c>
      <c r="E638" s="11" t="s">
        <v>320</v>
      </c>
      <c r="F638" s="18" t="str">
        <f>LOOKUP(E638,K!$A$1:$B$19)</f>
        <v>Luunja vald</v>
      </c>
      <c r="G638">
        <v>21</v>
      </c>
      <c r="H638" s="34" t="s">
        <v>2955</v>
      </c>
      <c r="I638" t="s">
        <v>2953</v>
      </c>
      <c r="J638" s="30">
        <v>1967</v>
      </c>
      <c r="K638">
        <v>2</v>
      </c>
      <c r="L638" t="s">
        <v>2956</v>
      </c>
    </row>
    <row r="639" spans="1:12" x14ac:dyDescent="0.2">
      <c r="A639" s="37" t="str">
        <f t="shared" si="9"/>
        <v>06-13</v>
      </c>
      <c r="B639" s="30">
        <v>13</v>
      </c>
      <c r="C639" s="30">
        <v>1</v>
      </c>
      <c r="D639" s="43" t="str">
        <f>IF(C639=1,K!$D$1,IF(C639=2,K!$D$2,IF(C639=3,K!$D$3,IF(C639=4,K!$D$4,IF(C639=5,K!$D$5,IF(C639=6,K!$D$6))))))</f>
        <v>Maaparandus</v>
      </c>
      <c r="E639" s="11" t="s">
        <v>320</v>
      </c>
      <c r="F639" s="18" t="str">
        <f>LOOKUP(E639,K!$A$1:$B$19)</f>
        <v>Luunja vald</v>
      </c>
      <c r="G639">
        <v>23</v>
      </c>
      <c r="H639" s="34" t="s">
        <v>2957</v>
      </c>
      <c r="I639" t="s">
        <v>2953</v>
      </c>
      <c r="J639" s="30">
        <v>1967</v>
      </c>
      <c r="K639" s="30">
        <v>1</v>
      </c>
      <c r="L639" t="s">
        <v>2954</v>
      </c>
    </row>
    <row r="640" spans="1:12" ht="25.5" x14ac:dyDescent="0.2">
      <c r="A640" s="37" t="str">
        <f t="shared" si="9"/>
        <v>06-13</v>
      </c>
      <c r="B640" s="30">
        <v>13</v>
      </c>
      <c r="C640" s="30">
        <v>2</v>
      </c>
      <c r="D640" s="43" t="str">
        <f>IF(C640=1,K!$D$1,IF(C640=2,K!$D$2,IF(C640=3,K!$D$3,IF(C640=4,K!$D$4,IF(C640=5,K!$D$5,IF(C640=6,K!$D$6))))))</f>
        <v xml:space="preserve">Maaparanduse rek </v>
      </c>
      <c r="E640" s="11" t="s">
        <v>320</v>
      </c>
      <c r="F640" s="18" t="str">
        <f>LOOKUP(E640,K!$A$1:$B$19)</f>
        <v>Luunja vald</v>
      </c>
      <c r="G640" t="s">
        <v>2958</v>
      </c>
      <c r="H640" s="34" t="s">
        <v>2959</v>
      </c>
      <c r="I640" t="s">
        <v>2953</v>
      </c>
      <c r="J640" s="30">
        <v>1966</v>
      </c>
      <c r="K640">
        <v>0</v>
      </c>
      <c r="L640" t="s">
        <v>2956</v>
      </c>
    </row>
    <row r="641" spans="1:12" ht="25.5" x14ac:dyDescent="0.2">
      <c r="A641" s="37" t="str">
        <f t="shared" si="9"/>
        <v>06-13</v>
      </c>
      <c r="B641" s="30">
        <v>13</v>
      </c>
      <c r="C641" s="30">
        <v>2</v>
      </c>
      <c r="D641" s="43" t="str">
        <f>IF(C641=1,K!$D$1,IF(C641=2,K!$D$2,IF(C641=3,K!$D$3,IF(C641=4,K!$D$4,IF(C641=5,K!$D$5,IF(C641=6,K!$D$6))))))</f>
        <v xml:space="preserve">Maaparanduse rek </v>
      </c>
      <c r="E641" s="11" t="s">
        <v>320</v>
      </c>
      <c r="F641" s="18" t="str">
        <f>LOOKUP(E641,K!$A$1:$B$19)</f>
        <v>Luunja vald</v>
      </c>
      <c r="G641">
        <v>21</v>
      </c>
      <c r="H641" s="34" t="s">
        <v>2962</v>
      </c>
      <c r="I641" t="s">
        <v>2953</v>
      </c>
      <c r="J641" s="30">
        <v>1967</v>
      </c>
      <c r="K641" s="30">
        <v>1</v>
      </c>
      <c r="L641" t="s">
        <v>2956</v>
      </c>
    </row>
    <row r="642" spans="1:12" ht="25.5" x14ac:dyDescent="0.2">
      <c r="A642" s="37" t="str">
        <f t="shared" ref="A642:A693" si="10">CONCATENATE(E642,"-",B642)</f>
        <v>06-13</v>
      </c>
      <c r="B642" s="30">
        <v>13</v>
      </c>
      <c r="C642" s="30">
        <v>2</v>
      </c>
      <c r="D642" s="43" t="str">
        <f>IF(C642=1,K!$D$1,IF(C642=2,K!$D$2,IF(C642=3,K!$D$3,IF(C642=4,K!$D$4,IF(C642=5,K!$D$5,IF(C642=6,K!$D$6))))))</f>
        <v xml:space="preserve">Maaparanduse rek </v>
      </c>
      <c r="E642" s="11" t="s">
        <v>320</v>
      </c>
      <c r="F642" s="18" t="str">
        <f>LOOKUP(E642,K!$A$1:$B$19)</f>
        <v>Luunja vald</v>
      </c>
      <c r="G642">
        <v>16</v>
      </c>
      <c r="H642" s="34" t="s">
        <v>2963</v>
      </c>
      <c r="I642" t="s">
        <v>2953</v>
      </c>
      <c r="J642" s="30">
        <v>1966</v>
      </c>
      <c r="K642">
        <v>1</v>
      </c>
      <c r="L642" t="s">
        <v>2956</v>
      </c>
    </row>
    <row r="643" spans="1:12" x14ac:dyDescent="0.2">
      <c r="A643" s="37" t="str">
        <f t="shared" si="10"/>
        <v>04-13</v>
      </c>
      <c r="B643" s="30">
        <v>13</v>
      </c>
      <c r="C643" s="30">
        <v>1</v>
      </c>
      <c r="D643" s="43" t="str">
        <f>IF(C643=1,K!$D$1,IF(C643=2,K!$D$2,IF(C643=3,K!$D$3,IF(C643=4,K!$D$4,IF(C643=5,K!$D$5,IF(C643=6,K!$D$6))))))</f>
        <v>Maaparandus</v>
      </c>
      <c r="E643" s="11" t="s">
        <v>318</v>
      </c>
      <c r="F643" s="18" t="str">
        <f>LOOKUP(E643,K!$A$1:$B$19)</f>
        <v>Konguta vald</v>
      </c>
      <c r="G643">
        <v>94</v>
      </c>
      <c r="H643" s="1" t="s">
        <v>3242</v>
      </c>
      <c r="I643" s="28" t="s">
        <v>3240</v>
      </c>
      <c r="J643" s="30">
        <v>1968</v>
      </c>
      <c r="K643" s="30">
        <v>2</v>
      </c>
      <c r="L643" t="s">
        <v>3243</v>
      </c>
    </row>
    <row r="644" spans="1:12" ht="25.5" x14ac:dyDescent="0.2">
      <c r="A644" s="37" t="str">
        <f t="shared" si="10"/>
        <v>04-13</v>
      </c>
      <c r="B644" s="30">
        <v>13</v>
      </c>
      <c r="C644" s="30">
        <v>2</v>
      </c>
      <c r="D644" s="43" t="str">
        <f>IF(C644=1,K!$D$1,IF(C644=2,K!$D$2,IF(C644=3,K!$D$3,IF(C644=4,K!$D$4,IF(C644=5,K!$D$5,IF(C644=6,K!$D$6))))))</f>
        <v xml:space="preserve">Maaparanduse rek </v>
      </c>
      <c r="E644" s="11" t="s">
        <v>318</v>
      </c>
      <c r="F644" s="18" t="str">
        <f>LOOKUP(E644,K!$A$1:$B$19)</f>
        <v>Konguta vald</v>
      </c>
      <c r="G644">
        <v>99</v>
      </c>
      <c r="H644" s="1" t="s">
        <v>3245</v>
      </c>
      <c r="I644" s="28" t="s">
        <v>3240</v>
      </c>
      <c r="J644" s="30">
        <v>1982</v>
      </c>
      <c r="K644">
        <v>1</v>
      </c>
      <c r="L644" t="s">
        <v>3244</v>
      </c>
    </row>
    <row r="645" spans="1:12" x14ac:dyDescent="0.2">
      <c r="A645" s="37" t="str">
        <f t="shared" si="10"/>
        <v>04-13</v>
      </c>
      <c r="B645" s="30">
        <v>13</v>
      </c>
      <c r="C645" s="30">
        <v>2</v>
      </c>
      <c r="D645" s="43" t="str">
        <f>IF(C645=1,K!$D$1,IF(C645=2,K!$D$2,IF(C645=3,K!$D$3,IF(C645=4,K!$D$4,IF(C645=5,K!$D$5,IF(C645=6,K!$D$6))))))</f>
        <v xml:space="preserve">Maaparanduse rek </v>
      </c>
      <c r="E645" s="11" t="s">
        <v>318</v>
      </c>
      <c r="F645" s="18" t="str">
        <f>LOOKUP(E645,K!$A$1:$B$19)</f>
        <v>Konguta vald</v>
      </c>
      <c r="H645" s="1" t="s">
        <v>3242</v>
      </c>
      <c r="I645" s="28" t="s">
        <v>3240</v>
      </c>
      <c r="J645" s="30">
        <v>1983</v>
      </c>
      <c r="K645" s="30">
        <v>1</v>
      </c>
      <c r="L645" t="s">
        <v>3244</v>
      </c>
    </row>
    <row r="646" spans="1:12" ht="25.5" x14ac:dyDescent="0.2">
      <c r="A646" s="37" t="str">
        <f t="shared" si="10"/>
        <v>14-13</v>
      </c>
      <c r="B646" s="30">
        <v>13</v>
      </c>
      <c r="C646" s="30">
        <v>1</v>
      </c>
      <c r="D646" s="43" t="str">
        <f>IF(C646=1,K!$D$1,IF(C646=2,K!$D$2,IF(C646=3,K!$D$3,IF(C646=4,K!$D$4,IF(C646=5,K!$D$5,IF(C646=6,K!$D$6))))))</f>
        <v>Maaparandus</v>
      </c>
      <c r="E646" s="11" t="s">
        <v>328</v>
      </c>
      <c r="F646" s="45" t="str">
        <f>LOOKUP(E646,K!$A$1:$B$19)</f>
        <v>Rõngu vald</v>
      </c>
      <c r="G646">
        <v>1051</v>
      </c>
      <c r="H646" s="40" t="s">
        <v>3433</v>
      </c>
      <c r="I646" t="s">
        <v>3428</v>
      </c>
      <c r="J646" s="30">
        <v>1976</v>
      </c>
      <c r="K646">
        <v>2</v>
      </c>
      <c r="L646">
        <v>73022</v>
      </c>
    </row>
    <row r="647" spans="1:12" ht="25.5" x14ac:dyDescent="0.2">
      <c r="A647" s="37" t="str">
        <f t="shared" si="10"/>
        <v>05-13</v>
      </c>
      <c r="B647" s="30">
        <v>13</v>
      </c>
      <c r="C647" s="30">
        <v>1</v>
      </c>
      <c r="D647" s="43" t="str">
        <f>IF(C647=1,K!$D$1,IF(C647=2,K!$D$2,IF(C647=3,K!$D$3,IF(C647=4,K!$D$4,IF(C647=5,K!$D$5,IF(C647=6,K!$D$6))))))</f>
        <v>Maaparandus</v>
      </c>
      <c r="E647" s="11" t="s">
        <v>319</v>
      </c>
      <c r="F647" s="45" t="str">
        <f>LOOKUP(E647,K!$A$1:$B$19)</f>
        <v xml:space="preserve">Laeva vald </v>
      </c>
      <c r="G647">
        <v>23</v>
      </c>
      <c r="H647" s="30" t="s">
        <v>3729</v>
      </c>
      <c r="I647" t="s">
        <v>3728</v>
      </c>
      <c r="J647" s="30">
        <v>1988</v>
      </c>
      <c r="K647">
        <v>1</v>
      </c>
      <c r="L647">
        <v>1249841</v>
      </c>
    </row>
    <row r="648" spans="1:12" ht="25.5" x14ac:dyDescent="0.2">
      <c r="A648" s="37" t="str">
        <f t="shared" si="10"/>
        <v>05-13</v>
      </c>
      <c r="B648" s="30">
        <v>13</v>
      </c>
      <c r="C648" s="30">
        <v>1</v>
      </c>
      <c r="D648" s="43" t="str">
        <f>IF(C648=1,K!$D$1,IF(C648=2,K!$D$2,IF(C648=3,K!$D$3,IF(C648=4,K!$D$4,IF(C648=5,K!$D$5,IF(C648=6,K!$D$6))))))</f>
        <v>Maaparandus</v>
      </c>
      <c r="E648" s="11" t="s">
        <v>319</v>
      </c>
      <c r="F648" s="45" t="str">
        <f>LOOKUP(E648,K!$A$1:$B$19)</f>
        <v xml:space="preserve">Laeva vald </v>
      </c>
      <c r="G648">
        <v>65</v>
      </c>
      <c r="H648" s="30" t="s">
        <v>3730</v>
      </c>
      <c r="I648" t="s">
        <v>3728</v>
      </c>
      <c r="J648" s="30">
        <v>1989</v>
      </c>
      <c r="K648">
        <v>2</v>
      </c>
      <c r="L648">
        <v>1249841</v>
      </c>
    </row>
    <row r="649" spans="1:12" x14ac:dyDescent="0.2">
      <c r="A649" s="37" t="str">
        <f t="shared" si="10"/>
        <v>09-13</v>
      </c>
      <c r="B649" s="30">
        <v>13</v>
      </c>
      <c r="C649" s="30">
        <v>6</v>
      </c>
      <c r="D649" s="43" t="str">
        <f>IF(C649=1,K!$D$1,IF(C649=2,K!$D$2,IF(C649=3,K!$D$3,IF(C649=4,K!$D$4,IF(C649=5,K!$D$5,IF(C649=6,K!$D$6))))))</f>
        <v>Kultuurtehnikaprojektid</v>
      </c>
      <c r="E649" s="11" t="s">
        <v>323</v>
      </c>
      <c r="F649" s="45" t="str">
        <f>LOOKUP(E649,K!$A$1:$B$19)</f>
        <v>Nõo vald</v>
      </c>
      <c r="G649">
        <v>60</v>
      </c>
      <c r="H649" s="1" t="s">
        <v>3831</v>
      </c>
      <c r="I649" t="s">
        <v>3832</v>
      </c>
      <c r="J649" s="30">
        <v>1982</v>
      </c>
      <c r="K649">
        <v>2</v>
      </c>
      <c r="L649" t="s">
        <v>3833</v>
      </c>
    </row>
    <row r="650" spans="1:12" ht="25.5" x14ac:dyDescent="0.2">
      <c r="A650" s="37" t="str">
        <f t="shared" si="10"/>
        <v>12-13</v>
      </c>
      <c r="B650" s="30">
        <v>13</v>
      </c>
      <c r="C650" s="30">
        <v>1</v>
      </c>
      <c r="D650" s="43" t="str">
        <f>IF(C650=1,K!$D$1,IF(C650=2,K!$D$2,IF(C650=3,K!$D$3,IF(C650=4,K!$D$4,IF(C650=5,K!$D$5,IF(C650=6,K!$D$6))))))</f>
        <v>Maaparandus</v>
      </c>
      <c r="E650" s="11" t="s">
        <v>326</v>
      </c>
      <c r="F650" s="45" t="str">
        <f>LOOKUP(E650,K!$A$1:$B$19)</f>
        <v>Puhja vald</v>
      </c>
      <c r="G650">
        <v>163</v>
      </c>
      <c r="H650" s="1" t="s">
        <v>3840</v>
      </c>
      <c r="I650" t="s">
        <v>3841</v>
      </c>
      <c r="J650" s="30">
        <v>1969</v>
      </c>
      <c r="K650">
        <v>2</v>
      </c>
      <c r="L650" t="s">
        <v>3842</v>
      </c>
    </row>
    <row r="651" spans="1:12" x14ac:dyDescent="0.2">
      <c r="A651" s="37" t="str">
        <f t="shared" si="10"/>
        <v>12-13</v>
      </c>
      <c r="B651" s="30">
        <v>13</v>
      </c>
      <c r="C651" s="30">
        <v>1</v>
      </c>
      <c r="D651" s="43" t="str">
        <f>IF(C651=1,K!$D$1,IF(C651=2,K!$D$2,IF(C651=3,K!$D$3,IF(C651=4,K!$D$4,IF(C651=5,K!$D$5,IF(C651=6,K!$D$6))))))</f>
        <v>Maaparandus</v>
      </c>
      <c r="E651" s="11" t="s">
        <v>326</v>
      </c>
      <c r="F651" s="45" t="str">
        <f>LOOKUP(E651,K!$A$1:$B$19)</f>
        <v>Puhja vald</v>
      </c>
      <c r="G651">
        <v>132</v>
      </c>
      <c r="H651" s="1" t="s">
        <v>3843</v>
      </c>
      <c r="I651" t="s">
        <v>3841</v>
      </c>
      <c r="J651" s="30">
        <v>1968</v>
      </c>
      <c r="K651">
        <v>1</v>
      </c>
      <c r="L651" t="s">
        <v>3842</v>
      </c>
    </row>
    <row r="652" spans="1:12" ht="25.5" x14ac:dyDescent="0.2">
      <c r="A652" s="37" t="str">
        <f t="shared" si="10"/>
        <v>13-13</v>
      </c>
      <c r="B652" s="30">
        <v>13</v>
      </c>
      <c r="C652" s="30">
        <v>1</v>
      </c>
      <c r="D652" s="43" t="str">
        <f>IF(C652=1,K!$D$1,IF(C652=2,K!$D$2,IF(C652=3,K!$D$3,IF(C652=4,K!$D$4,IF(C652=5,K!$D$5,IF(C652=6,K!$D$6))))))</f>
        <v>Maaparandus</v>
      </c>
      <c r="E652" s="11" t="s">
        <v>327</v>
      </c>
      <c r="F652" s="45" t="str">
        <f>LOOKUP(E652,K!$A$1:$B$19)</f>
        <v>Rannu vald</v>
      </c>
      <c r="G652">
        <v>964</v>
      </c>
      <c r="H652" s="1" t="s">
        <v>4117</v>
      </c>
      <c r="I652" t="s">
        <v>4118</v>
      </c>
      <c r="J652" s="30">
        <v>1975</v>
      </c>
      <c r="K652">
        <v>3</v>
      </c>
      <c r="L652">
        <v>71081</v>
      </c>
    </row>
    <row r="653" spans="1:12" ht="25.5" x14ac:dyDescent="0.2">
      <c r="A653" s="37" t="str">
        <f t="shared" si="10"/>
        <v>13-13</v>
      </c>
      <c r="B653" s="30">
        <v>13</v>
      </c>
      <c r="C653" s="30">
        <v>1</v>
      </c>
      <c r="D653" s="43" t="str">
        <f>IF(C653=1,K!$D$1,IF(C653=2,K!$D$2,IF(C653=3,K!$D$3,IF(C653=4,K!$D$4,IF(C653=5,K!$D$5,IF(C653=6,K!$D$6))))))</f>
        <v>Maaparandus</v>
      </c>
      <c r="E653" s="11" t="s">
        <v>327</v>
      </c>
      <c r="F653" s="45" t="str">
        <f>LOOKUP(E653,K!$A$1:$B$19)</f>
        <v>Rannu vald</v>
      </c>
      <c r="G653">
        <v>1116</v>
      </c>
      <c r="H653" s="1" t="s">
        <v>4119</v>
      </c>
      <c r="I653" t="s">
        <v>4120</v>
      </c>
      <c r="J653" s="30">
        <v>1975</v>
      </c>
      <c r="K653">
        <v>1</v>
      </c>
      <c r="L653">
        <v>70218</v>
      </c>
    </row>
    <row r="654" spans="1:12" ht="25.5" x14ac:dyDescent="0.2">
      <c r="A654" s="37" t="str">
        <f t="shared" si="10"/>
        <v>13-13</v>
      </c>
      <c r="B654" s="30">
        <v>13</v>
      </c>
      <c r="C654" s="30">
        <v>6</v>
      </c>
      <c r="D654" s="43" t="str">
        <f>IF(C654=1,K!$D$1,IF(C654=2,K!$D$2,IF(C654=3,K!$D$3,IF(C654=4,K!$D$4,IF(C654=5,K!$D$5,IF(C654=6,K!$D$6))))))</f>
        <v>Kultuurtehnikaprojektid</v>
      </c>
      <c r="E654" s="11" t="s">
        <v>327</v>
      </c>
      <c r="F654" s="45" t="str">
        <f>LOOKUP(E654,K!$A$1:$B$19)</f>
        <v>Rannu vald</v>
      </c>
      <c r="G654">
        <v>1488</v>
      </c>
      <c r="H654" s="1" t="s">
        <v>4121</v>
      </c>
      <c r="I654" t="s">
        <v>4118</v>
      </c>
      <c r="J654" s="30">
        <v>1979</v>
      </c>
      <c r="K654">
        <v>2</v>
      </c>
      <c r="L654" t="s">
        <v>4122</v>
      </c>
    </row>
    <row r="655" spans="1:12" x14ac:dyDescent="0.2">
      <c r="A655" s="37" t="str">
        <f t="shared" si="10"/>
        <v>17-13</v>
      </c>
      <c r="B655" s="30">
        <v>13</v>
      </c>
      <c r="C655" s="30">
        <v>2</v>
      </c>
      <c r="D655" s="43" t="str">
        <f>IF(C655=1,K!$D$1,IF(C655=2,K!$D$2,IF(C655=3,K!$D$3,IF(C655=4,K!$D$4,IF(C655=5,K!$D$5,IF(C655=6,K!$D$6,IF(C655=7,K!$D$7)))))))</f>
        <v xml:space="preserve">Maaparanduse rek </v>
      </c>
      <c r="E655" s="11" t="s">
        <v>331</v>
      </c>
      <c r="F655" s="45" t="str">
        <f>LOOKUP(E655,K!$A$1:$B$19)</f>
        <v xml:space="preserve">Vara vald </v>
      </c>
      <c r="G655">
        <v>130</v>
      </c>
      <c r="H655" s="28" t="s">
        <v>4884</v>
      </c>
      <c r="I655" s="28" t="s">
        <v>4881</v>
      </c>
      <c r="J655" s="30">
        <v>1983</v>
      </c>
      <c r="K655">
        <v>2</v>
      </c>
      <c r="L655" t="s">
        <v>4882</v>
      </c>
    </row>
    <row r="656" spans="1:12" x14ac:dyDescent="0.2">
      <c r="A656" s="37" t="str">
        <f t="shared" si="10"/>
        <v>17-13</v>
      </c>
      <c r="B656" s="30">
        <v>13</v>
      </c>
      <c r="C656" s="30">
        <v>1</v>
      </c>
      <c r="D656" s="43" t="str">
        <f>IF(C656=1,K!$D$1,IF(C656=2,K!$D$2,IF(C656=3,K!$D$3,IF(C656=4,K!$D$4,IF(C656=5,K!$D$5,IF(C656=6,K!$D$6,IF(C656=7,K!$D$7)))))))</f>
        <v>Maaparandus</v>
      </c>
      <c r="E656" s="11" t="s">
        <v>331</v>
      </c>
      <c r="F656" s="45" t="str">
        <f>LOOKUP(E656,K!$A$1:$B$19)</f>
        <v xml:space="preserve">Vara vald </v>
      </c>
      <c r="G656">
        <v>1393</v>
      </c>
      <c r="H656" s="28" t="s">
        <v>4883</v>
      </c>
      <c r="I656" s="28" t="s">
        <v>4881</v>
      </c>
      <c r="J656" s="30">
        <v>1978</v>
      </c>
      <c r="K656">
        <v>1</v>
      </c>
      <c r="L656">
        <v>75088</v>
      </c>
    </row>
    <row r="657" spans="1:12" x14ac:dyDescent="0.2">
      <c r="A657" s="37" t="str">
        <f t="shared" si="10"/>
        <v>17-13</v>
      </c>
      <c r="B657" s="30">
        <v>13</v>
      </c>
      <c r="C657" s="30">
        <v>1</v>
      </c>
      <c r="D657" s="43" t="str">
        <f>IF(C657=1,K!$D$1,IF(C657=2,K!$D$2,IF(C657=3,K!$D$3,IF(C657=4,K!$D$4,IF(C657=5,K!$D$5,IF(C657=6,K!$D$6,IF(C657=7,K!$D$7)))))))</f>
        <v>Maaparandus</v>
      </c>
      <c r="E657" s="11" t="s">
        <v>331</v>
      </c>
      <c r="F657" s="45" t="str">
        <f>LOOKUP(E657,K!$A$1:$B$19)</f>
        <v xml:space="preserve">Vara vald </v>
      </c>
      <c r="G657">
        <v>1541</v>
      </c>
      <c r="H657" s="28" t="s">
        <v>4885</v>
      </c>
      <c r="I657" s="28" t="s">
        <v>4881</v>
      </c>
      <c r="J657" s="30">
        <v>1979</v>
      </c>
      <c r="K657">
        <v>2</v>
      </c>
      <c r="L657">
        <v>75088</v>
      </c>
    </row>
    <row r="658" spans="1:12" x14ac:dyDescent="0.2">
      <c r="A658" s="37" t="str">
        <f t="shared" si="10"/>
        <v>17-13</v>
      </c>
      <c r="B658" s="30">
        <v>13</v>
      </c>
      <c r="C658" s="30">
        <v>1</v>
      </c>
      <c r="D658" s="43" t="str">
        <f>IF(C658=1,K!$D$1,IF(C658=2,K!$D$2,IF(C658=3,K!$D$3,IF(C658=4,K!$D$4,IF(C658=5,K!$D$5,IF(C658=6,K!$D$6,IF(C658=7,K!$D$7)))))))</f>
        <v>Maaparandus</v>
      </c>
      <c r="E658" s="11" t="s">
        <v>331</v>
      </c>
      <c r="F658" s="45" t="str">
        <f>LOOKUP(E658,K!$A$1:$B$19)</f>
        <v xml:space="preserve">Vara vald </v>
      </c>
      <c r="G658">
        <v>1543</v>
      </c>
      <c r="H658" s="28" t="s">
        <v>4886</v>
      </c>
      <c r="I658" s="28" t="s">
        <v>4881</v>
      </c>
      <c r="J658" s="30">
        <v>1979</v>
      </c>
      <c r="K658">
        <v>7</v>
      </c>
      <c r="L658">
        <v>75088</v>
      </c>
    </row>
    <row r="659" spans="1:12" x14ac:dyDescent="0.2">
      <c r="A659" s="37" t="str">
        <f t="shared" si="10"/>
        <v>17-13</v>
      </c>
      <c r="B659" s="30">
        <v>13</v>
      </c>
      <c r="C659" s="30">
        <v>1</v>
      </c>
      <c r="D659" s="43" t="str">
        <f>IF(C659=1,K!$D$1,IF(C659=2,K!$D$2,IF(C659=3,K!$D$3,IF(C659=4,K!$D$4,IF(C659=5,K!$D$5,IF(C659=6,K!$D$6,IF(C659=7,K!$D$7)))))))</f>
        <v>Maaparandus</v>
      </c>
      <c r="E659" s="11" t="s">
        <v>331</v>
      </c>
      <c r="F659" s="45" t="str">
        <f>LOOKUP(E659,K!$A$1:$B$19)</f>
        <v xml:space="preserve">Vara vald </v>
      </c>
      <c r="G659">
        <v>1274</v>
      </c>
      <c r="H659" s="28" t="s">
        <v>4887</v>
      </c>
      <c r="I659" s="28" t="s">
        <v>4881</v>
      </c>
      <c r="J659" s="30">
        <v>1977</v>
      </c>
      <c r="K659">
        <v>1</v>
      </c>
      <c r="L659">
        <v>75088</v>
      </c>
    </row>
    <row r="660" spans="1:12" ht="25.5" x14ac:dyDescent="0.2">
      <c r="A660" s="37" t="str">
        <f t="shared" si="10"/>
        <v>19-13</v>
      </c>
      <c r="B660" s="30">
        <v>13</v>
      </c>
      <c r="C660" s="30">
        <v>1</v>
      </c>
      <c r="D660" s="50" t="str">
        <f>IF(C660=1,K!$D$1,IF(C660=2,K!$D$2,IF(C660=3,K!$D$3,IF(C660=4,K!$D$4,IF(C660=5,K!$D$5,IF(C660=6,K!$D$6,IF(C660=7,K!$D$7)))))))</f>
        <v>Maaparandus</v>
      </c>
      <c r="E660" s="11" t="s">
        <v>333</v>
      </c>
      <c r="F660" s="51" t="str">
        <f>LOOKUP(E660,K!$A$1:$B$19)</f>
        <v>Ülenurme vald</v>
      </c>
      <c r="G660">
        <v>1000</v>
      </c>
      <c r="H660" s="34" t="s">
        <v>5191</v>
      </c>
      <c r="I660" s="28" t="s">
        <v>5192</v>
      </c>
      <c r="J660" s="30">
        <v>1976</v>
      </c>
      <c r="K660">
        <v>2</v>
      </c>
      <c r="L660" t="s">
        <v>5193</v>
      </c>
    </row>
    <row r="661" spans="1:12" ht="25.5" x14ac:dyDescent="0.2">
      <c r="A661" s="37" t="str">
        <f t="shared" si="10"/>
        <v>19-13</v>
      </c>
      <c r="B661" s="30">
        <v>13</v>
      </c>
      <c r="C661" s="30">
        <v>1</v>
      </c>
      <c r="D661" s="50" t="str">
        <f>IF(C661=1,K!$D$1,IF(C661=2,K!$D$2,IF(C661=3,K!$D$3,IF(C661=4,K!$D$4,IF(C661=5,K!$D$5,IF(C661=6,K!$D$6,IF(C661=7,K!$D$7)))))))</f>
        <v>Maaparandus</v>
      </c>
      <c r="E661" s="11" t="s">
        <v>333</v>
      </c>
      <c r="F661" s="51" t="str">
        <f>LOOKUP(E661,K!$A$1:$B$19)</f>
        <v>Ülenurme vald</v>
      </c>
      <c r="G661">
        <v>999</v>
      </c>
      <c r="H661" s="34" t="s">
        <v>5194</v>
      </c>
      <c r="I661" s="28" t="s">
        <v>5186</v>
      </c>
      <c r="J661" s="30">
        <v>1976</v>
      </c>
      <c r="K661">
        <v>1</v>
      </c>
      <c r="L661" t="s">
        <v>5193</v>
      </c>
    </row>
    <row r="662" spans="1:12" x14ac:dyDescent="0.2">
      <c r="A662" s="38" t="str">
        <f t="shared" si="10"/>
        <v>01-12</v>
      </c>
      <c r="B662" s="30">
        <v>12</v>
      </c>
      <c r="C662" s="30">
        <v>2</v>
      </c>
      <c r="D662" s="31" t="str">
        <f>IF(C662=1,K!$D$1,IF(C662=2,K!$D$2,IF(C662=3,K!$D$3,IF(C662=4,K!$D$4,IF(C662=5,K!$D$5,IF(C662=6,K!$D$6))))))</f>
        <v xml:space="preserve">Maaparanduse rek </v>
      </c>
      <c r="E662" s="32" t="s">
        <v>291</v>
      </c>
      <c r="F662" s="33" t="str">
        <f>LOOKUP(E662,K!$A$1:$B$19)</f>
        <v>Alatskivi vald</v>
      </c>
      <c r="G662" s="30">
        <v>4</v>
      </c>
      <c r="H662" s="34" t="s">
        <v>1717</v>
      </c>
      <c r="I662" s="34" t="s">
        <v>1711</v>
      </c>
      <c r="J662" s="30">
        <v>1990</v>
      </c>
      <c r="K662" s="30">
        <v>2</v>
      </c>
      <c r="L662" s="34" t="s">
        <v>1716</v>
      </c>
    </row>
    <row r="663" spans="1:12" x14ac:dyDescent="0.2">
      <c r="A663" s="38" t="str">
        <f t="shared" si="10"/>
        <v>01-12</v>
      </c>
      <c r="B663" s="30">
        <v>12</v>
      </c>
      <c r="C663" s="30">
        <v>2</v>
      </c>
      <c r="D663" s="31" t="str">
        <f>IF(C663=1,K!$D$1,IF(C663=2,K!$D$2,IF(C663=3,K!$D$3,IF(C663=4,K!$D$4,IF(C663=5,K!$D$5,IF(C663=6,K!$D$6))))))</f>
        <v xml:space="preserve">Maaparanduse rek </v>
      </c>
      <c r="E663" s="32" t="s">
        <v>291</v>
      </c>
      <c r="F663" s="33" t="str">
        <f>LOOKUP(E663,K!$A$1:$B$19)</f>
        <v>Alatskivi vald</v>
      </c>
      <c r="G663" s="30">
        <v>3</v>
      </c>
      <c r="H663" s="34" t="s">
        <v>1715</v>
      </c>
      <c r="I663" s="34" t="s">
        <v>1711</v>
      </c>
      <c r="J663" s="30">
        <v>1990</v>
      </c>
      <c r="K663" s="30">
        <v>2</v>
      </c>
      <c r="L663" s="34" t="s">
        <v>1716</v>
      </c>
    </row>
    <row r="664" spans="1:12" x14ac:dyDescent="0.2">
      <c r="A664" s="38" t="str">
        <f t="shared" si="10"/>
        <v>03-12</v>
      </c>
      <c r="B664" s="30">
        <v>12</v>
      </c>
      <c r="C664" s="30">
        <v>1</v>
      </c>
      <c r="D664" s="17" t="str">
        <f>IF(C664=1,K!$D$1,IF(C664=2,K!$D$2,IF(C664=3,K!$D$3,IF(C664=4,K!$D$4,IF(C664=5,K!$D$5,IF(C664=6,K!$D$6))))))</f>
        <v>Maaparandus</v>
      </c>
      <c r="E664" s="11" t="s">
        <v>317</v>
      </c>
      <c r="F664" s="18" t="str">
        <f>LOOKUP(E664,K!$A$1:$B$19)</f>
        <v>Kambja vald</v>
      </c>
      <c r="G664" s="30">
        <v>278</v>
      </c>
      <c r="H664" s="39" t="s">
        <v>1899</v>
      </c>
      <c r="I664" s="30" t="s">
        <v>1898</v>
      </c>
      <c r="J664" s="30">
        <v>1971</v>
      </c>
      <c r="K664" s="30">
        <v>3</v>
      </c>
      <c r="L664" s="30" t="s">
        <v>1900</v>
      </c>
    </row>
    <row r="665" spans="1:12" ht="25.5" x14ac:dyDescent="0.2">
      <c r="A665" s="38" t="str">
        <f t="shared" si="10"/>
        <v>02-12</v>
      </c>
      <c r="B665" s="30">
        <v>12</v>
      </c>
      <c r="C665" s="30">
        <v>1</v>
      </c>
      <c r="D665" s="17" t="str">
        <f>IF(C665=1,K!$D$1,IF(C665=2,K!$D$2,IF(C665=3,K!$D$3,IF(C665=4,K!$D$4,IF(C665=5,K!$D$5,IF(C665=6,K!$D$6))))))</f>
        <v>Maaparandus</v>
      </c>
      <c r="E665" s="11" t="s">
        <v>294</v>
      </c>
      <c r="F665" s="18" t="str">
        <f>LOOKUP(E665,K!$A$1:$B$19)</f>
        <v>Haaslava vald</v>
      </c>
      <c r="G665" s="30">
        <v>44</v>
      </c>
      <c r="H665" s="1" t="s">
        <v>2013</v>
      </c>
      <c r="I665" s="30" t="s">
        <v>2012</v>
      </c>
      <c r="J665" s="30">
        <v>1970</v>
      </c>
      <c r="K665" s="30">
        <v>1</v>
      </c>
      <c r="L665" t="s">
        <v>2014</v>
      </c>
    </row>
    <row r="666" spans="1:12" ht="25.5" x14ac:dyDescent="0.2">
      <c r="A666" s="38" t="str">
        <f t="shared" si="10"/>
        <v>07-12</v>
      </c>
      <c r="B666" s="30">
        <v>12</v>
      </c>
      <c r="C666" s="30">
        <v>1</v>
      </c>
      <c r="D666" s="17" t="str">
        <f>IF(C666=1,K!$D$1,IF(C666=2,K!$D$2,IF(C666=3,K!$D$3,IF(C666=4,K!$D$4,IF(C666=5,K!$D$5,IF(C666=6,K!$D$6))))))</f>
        <v>Maaparandus</v>
      </c>
      <c r="E666" s="11" t="s">
        <v>321</v>
      </c>
      <c r="F666" s="18" t="str">
        <f>LOOKUP(E666,K!$A$1:$B$19)</f>
        <v>Meeksi vald</v>
      </c>
      <c r="G666" s="30">
        <v>386</v>
      </c>
      <c r="H666" s="30" t="s">
        <v>2277</v>
      </c>
      <c r="I666" s="39" t="s">
        <v>2274</v>
      </c>
      <c r="J666" s="30">
        <v>1972</v>
      </c>
      <c r="K666">
        <v>1</v>
      </c>
      <c r="L666" t="s">
        <v>2275</v>
      </c>
    </row>
    <row r="667" spans="1:12" ht="25.5" x14ac:dyDescent="0.2">
      <c r="A667" s="38" t="str">
        <f t="shared" si="10"/>
        <v>07-12</v>
      </c>
      <c r="B667" s="30">
        <v>12</v>
      </c>
      <c r="C667" s="30">
        <v>2</v>
      </c>
      <c r="D667" s="17" t="str">
        <f>IF(C667=1,K!$D$1,IF(C667=2,K!$D$2,IF(C667=3,K!$D$3,IF(C667=4,K!$D$4,IF(C667=5,K!$D$5,IF(C667=6,K!$D$6))))))</f>
        <v xml:space="preserve">Maaparanduse rek </v>
      </c>
      <c r="E667" s="11" t="s">
        <v>321</v>
      </c>
      <c r="F667" s="18" t="str">
        <f>LOOKUP(E667,K!$A$1:$B$19)</f>
        <v>Meeksi vald</v>
      </c>
      <c r="G667" s="30">
        <v>124</v>
      </c>
      <c r="H667" s="30" t="s">
        <v>2280</v>
      </c>
      <c r="I667" s="39" t="s">
        <v>2274</v>
      </c>
      <c r="J667" s="30">
        <v>1983</v>
      </c>
      <c r="K667" s="30">
        <v>1</v>
      </c>
      <c r="L667" t="s">
        <v>2281</v>
      </c>
    </row>
    <row r="668" spans="1:12" ht="25.5" x14ac:dyDescent="0.2">
      <c r="A668" s="37" t="str">
        <f t="shared" si="10"/>
        <v>08-12</v>
      </c>
      <c r="B668" s="30">
        <v>12</v>
      </c>
      <c r="C668" s="30">
        <v>1</v>
      </c>
      <c r="D668" s="17" t="str">
        <f>IF(C668=1,K!$D$1,IF(C668=2,K!$D$2,IF(C668=3,K!$D$3,IF(C668=4,K!$D$4,IF(C668=5,K!$D$5,IF(C668=6,K!$D$6))))))</f>
        <v>Maaparandus</v>
      </c>
      <c r="E668" s="11" t="s">
        <v>322</v>
      </c>
      <c r="F668" s="18" t="str">
        <f>LOOKUP(E668,K!$A$1:$B$19)</f>
        <v>Mäksa vald</v>
      </c>
      <c r="G668" s="30">
        <v>132</v>
      </c>
      <c r="H668" s="30" t="s">
        <v>2412</v>
      </c>
      <c r="I668" s="39" t="s">
        <v>2463</v>
      </c>
      <c r="J668" s="30">
        <v>1987</v>
      </c>
      <c r="K668">
        <v>3</v>
      </c>
      <c r="L668" s="30">
        <v>1204851</v>
      </c>
    </row>
    <row r="669" spans="1:12" ht="25.5" x14ac:dyDescent="0.2">
      <c r="A669" s="37" t="str">
        <f t="shared" si="10"/>
        <v>18-12</v>
      </c>
      <c r="B669" s="30">
        <v>12</v>
      </c>
      <c r="C669" s="30">
        <v>1</v>
      </c>
      <c r="D669" s="17" t="str">
        <f>IF(C669=1,K!$D$1,IF(C669=2,K!$D$2,IF(C669=3,K!$D$3,IF(C669=4,K!$D$4,IF(C669=5,K!$D$5,IF(C669=6,K!$D$6))))))</f>
        <v>Maaparandus</v>
      </c>
      <c r="E669" s="11" t="s">
        <v>332</v>
      </c>
      <c r="F669" s="18" t="str">
        <f>LOOKUP(E669,K!$A$1:$B$19)</f>
        <v>Võnnu vald</v>
      </c>
      <c r="G669" s="30">
        <v>76</v>
      </c>
      <c r="H669" s="30" t="s">
        <v>2621</v>
      </c>
      <c r="I669" s="39" t="s">
        <v>2620</v>
      </c>
      <c r="J669" s="30">
        <v>1960</v>
      </c>
      <c r="K669">
        <v>2</v>
      </c>
      <c r="L669" t="s">
        <v>2622</v>
      </c>
    </row>
    <row r="670" spans="1:12" ht="25.5" x14ac:dyDescent="0.2">
      <c r="A670" s="37" t="str">
        <f t="shared" si="10"/>
        <v>18-12</v>
      </c>
      <c r="B670" s="30">
        <v>12</v>
      </c>
      <c r="C670" s="30">
        <v>1</v>
      </c>
      <c r="D670" s="17" t="str">
        <f>IF(C670=1,K!$D$1,IF(C670=2,K!$D$2,IF(C670=3,K!$D$3,IF(C670=4,K!$D$4,IF(C670=5,K!$D$5,IF(C670=6,K!$D$6))))))</f>
        <v>Maaparandus</v>
      </c>
      <c r="E670" s="11" t="s">
        <v>332</v>
      </c>
      <c r="F670" s="18" t="str">
        <f>LOOKUP(E670,K!$A$1:$B$19)</f>
        <v>Võnnu vald</v>
      </c>
      <c r="G670" s="30">
        <v>101</v>
      </c>
      <c r="H670" s="30" t="s">
        <v>2623</v>
      </c>
      <c r="I670" s="39" t="s">
        <v>2620</v>
      </c>
      <c r="J670" s="30">
        <v>1961</v>
      </c>
      <c r="K670" s="30">
        <v>1</v>
      </c>
      <c r="L670" t="s">
        <v>2622</v>
      </c>
    </row>
    <row r="671" spans="1:12" ht="25.5" x14ac:dyDescent="0.2">
      <c r="A671" s="37" t="str">
        <f t="shared" si="10"/>
        <v>18-12</v>
      </c>
      <c r="B671" s="30">
        <v>12</v>
      </c>
      <c r="C671" s="30">
        <v>1</v>
      </c>
      <c r="D671" s="17" t="str">
        <f>IF(C671=1,K!$D$1,IF(C671=2,K!$D$2,IF(C671=3,K!$D$3,IF(C671=4,K!$D$4,IF(C671=5,K!$D$5,IF(C671=6,K!$D$6))))))</f>
        <v>Maaparandus</v>
      </c>
      <c r="E671" s="11" t="s">
        <v>332</v>
      </c>
      <c r="F671" s="18" t="str">
        <f>LOOKUP(E671,K!$A$1:$B$19)</f>
        <v>Võnnu vald</v>
      </c>
      <c r="G671" s="30">
        <v>187</v>
      </c>
      <c r="H671" s="30" t="s">
        <v>2624</v>
      </c>
      <c r="I671" s="39" t="s">
        <v>2620</v>
      </c>
      <c r="J671" s="30">
        <v>1967</v>
      </c>
      <c r="K671">
        <v>1</v>
      </c>
      <c r="L671" t="s">
        <v>2625</v>
      </c>
    </row>
    <row r="672" spans="1:12" ht="25.5" x14ac:dyDescent="0.2">
      <c r="A672" s="37" t="str">
        <f t="shared" si="10"/>
        <v>06-12</v>
      </c>
      <c r="B672" s="30">
        <v>12</v>
      </c>
      <c r="C672" s="30">
        <v>1</v>
      </c>
      <c r="D672" s="43" t="str">
        <f>IF(C672=1,K!$D$1,IF(C672=2,K!$D$2,IF(C672=3,K!$D$3,IF(C672=4,K!$D$4,IF(C672=5,K!$D$5,IF(C672=6,K!$D$6))))))</f>
        <v>Maaparandus</v>
      </c>
      <c r="E672" s="11" t="s">
        <v>320</v>
      </c>
      <c r="F672" s="18" t="str">
        <f>LOOKUP(E672,K!$A$1:$B$19)</f>
        <v>Luunja vald</v>
      </c>
      <c r="G672">
        <v>512</v>
      </c>
      <c r="H672" s="34" t="s">
        <v>2929</v>
      </c>
      <c r="I672" t="s">
        <v>2930</v>
      </c>
      <c r="J672" s="30">
        <v>1973</v>
      </c>
      <c r="K672" s="30">
        <v>1</v>
      </c>
      <c r="L672">
        <v>72033</v>
      </c>
    </row>
    <row r="673" spans="1:12" ht="25.5" x14ac:dyDescent="0.2">
      <c r="A673" s="37" t="str">
        <f t="shared" si="10"/>
        <v>06-12</v>
      </c>
      <c r="B673" s="30">
        <v>12</v>
      </c>
      <c r="C673" s="30">
        <v>1</v>
      </c>
      <c r="D673" s="43" t="str">
        <f>IF(C673=1,K!$D$1,IF(C673=2,K!$D$2,IF(C673=3,K!$D$3,IF(C673=4,K!$D$4,IF(C673=5,K!$D$5,IF(C673=6,K!$D$6))))))</f>
        <v>Maaparandus</v>
      </c>
      <c r="E673" s="11" t="s">
        <v>320</v>
      </c>
      <c r="F673" s="18" t="str">
        <f>LOOKUP(E673,K!$A$1:$B$19)</f>
        <v>Luunja vald</v>
      </c>
      <c r="G673">
        <v>681</v>
      </c>
      <c r="H673" s="34" t="s">
        <v>2931</v>
      </c>
      <c r="I673" t="s">
        <v>2930</v>
      </c>
      <c r="J673" s="30">
        <v>1974</v>
      </c>
      <c r="K673">
        <v>1</v>
      </c>
      <c r="L673">
        <v>72033</v>
      </c>
    </row>
    <row r="674" spans="1:12" ht="25.5" x14ac:dyDescent="0.2">
      <c r="A674" s="37" t="str">
        <f t="shared" si="10"/>
        <v>06-12</v>
      </c>
      <c r="B674" s="30">
        <v>12</v>
      </c>
      <c r="C674" s="30">
        <v>6</v>
      </c>
      <c r="D674" s="43" t="str">
        <f>IF(C674=1,K!$D$1,IF(C674=2,K!$D$2,IF(C674=3,K!$D$3,IF(C674=4,K!$D$4,IF(C674=5,K!$D$5,IF(C674=6,K!$D$6))))))</f>
        <v>Kultuurtehnikaprojektid</v>
      </c>
      <c r="E674" s="11" t="s">
        <v>320</v>
      </c>
      <c r="F674" s="18" t="str">
        <f>LOOKUP(E674,K!$A$1:$B$19)</f>
        <v>Luunja vald</v>
      </c>
      <c r="G674">
        <v>4</v>
      </c>
      <c r="H674" s="34" t="s">
        <v>2939</v>
      </c>
      <c r="I674" t="s">
        <v>2930</v>
      </c>
      <c r="J674" s="30">
        <v>1988</v>
      </c>
      <c r="K674" s="30">
        <v>1</v>
      </c>
      <c r="L674" t="s">
        <v>2940</v>
      </c>
    </row>
    <row r="675" spans="1:12" ht="25.5" x14ac:dyDescent="0.2">
      <c r="A675" s="37" t="str">
        <f t="shared" si="10"/>
        <v>06-12</v>
      </c>
      <c r="B675" s="30">
        <v>12</v>
      </c>
      <c r="C675" s="30">
        <v>2</v>
      </c>
      <c r="D675" s="43" t="str">
        <f>IF(C675=1,K!$D$1,IF(C675=2,K!$D$2,IF(C675=3,K!$D$3,IF(C675=4,K!$D$4,IF(C675=5,K!$D$5,IF(C675=6,K!$D$6))))))</f>
        <v xml:space="preserve">Maaparanduse rek </v>
      </c>
      <c r="E675" s="11" t="s">
        <v>320</v>
      </c>
      <c r="F675" s="18" t="str">
        <f>LOOKUP(E675,K!$A$1:$B$19)</f>
        <v>Luunja vald</v>
      </c>
      <c r="G675">
        <v>1437</v>
      </c>
      <c r="H675" s="34" t="s">
        <v>2943</v>
      </c>
      <c r="I675" t="s">
        <v>2930</v>
      </c>
      <c r="J675" s="30">
        <v>1979</v>
      </c>
      <c r="K675">
        <v>3</v>
      </c>
      <c r="L675" t="s">
        <v>2942</v>
      </c>
    </row>
    <row r="676" spans="1:12" ht="25.5" x14ac:dyDescent="0.2">
      <c r="A676" s="37" t="str">
        <f t="shared" si="10"/>
        <v>06-12</v>
      </c>
      <c r="B676" s="30">
        <v>12</v>
      </c>
      <c r="C676" s="30">
        <v>2</v>
      </c>
      <c r="D676" s="43" t="str">
        <f>IF(C676=1,K!$D$1,IF(C676=2,K!$D$2,IF(C676=3,K!$D$3,IF(C676=4,K!$D$4,IF(C676=5,K!$D$5,IF(C676=6,K!$D$6))))))</f>
        <v xml:space="preserve">Maaparanduse rek </v>
      </c>
      <c r="E676" s="11" t="s">
        <v>320</v>
      </c>
      <c r="F676" s="18" t="str">
        <f>LOOKUP(E676,K!$A$1:$B$19)</f>
        <v>Luunja vald</v>
      </c>
      <c r="H676" s="34" t="s">
        <v>2944</v>
      </c>
      <c r="I676" t="s">
        <v>2930</v>
      </c>
      <c r="J676" s="30">
        <v>1984</v>
      </c>
      <c r="K676" s="30">
        <v>1</v>
      </c>
    </row>
    <row r="677" spans="1:12" ht="25.5" x14ac:dyDescent="0.2">
      <c r="A677" s="37" t="str">
        <f t="shared" si="10"/>
        <v>06-12</v>
      </c>
      <c r="B677" s="30">
        <v>12</v>
      </c>
      <c r="C677" s="30">
        <v>1</v>
      </c>
      <c r="D677" s="43" t="str">
        <f>IF(C677=1,K!$D$1,IF(C677=2,K!$D$2,IF(C677=3,K!$D$3,IF(C677=4,K!$D$4,IF(C677=5,K!$D$5,IF(C677=6,K!$D$6))))))</f>
        <v>Maaparandus</v>
      </c>
      <c r="E677" s="11" t="s">
        <v>320</v>
      </c>
      <c r="F677" s="18" t="str">
        <f>LOOKUP(E677,K!$A$1:$B$19)</f>
        <v>Luunja vald</v>
      </c>
      <c r="G677">
        <v>682</v>
      </c>
      <c r="H677" s="34" t="s">
        <v>2945</v>
      </c>
      <c r="I677" t="s">
        <v>2930</v>
      </c>
      <c r="J677" s="30">
        <v>1974</v>
      </c>
      <c r="K677">
        <v>2</v>
      </c>
      <c r="L677" t="s">
        <v>2946</v>
      </c>
    </row>
    <row r="678" spans="1:12" ht="25.5" x14ac:dyDescent="0.2">
      <c r="A678" s="37" t="str">
        <f t="shared" si="10"/>
        <v>06-12</v>
      </c>
      <c r="B678" s="30">
        <v>12</v>
      </c>
      <c r="C678" s="30">
        <v>6</v>
      </c>
      <c r="D678" s="43" t="str">
        <f>IF(C678=1,K!$D$1,IF(C678=2,K!$D$2,IF(C678=3,K!$D$3,IF(C678=4,K!$D$4,IF(C678=5,K!$D$5,IF(C678=6,K!$D$6))))))</f>
        <v>Kultuurtehnikaprojektid</v>
      </c>
      <c r="E678" s="11" t="s">
        <v>320</v>
      </c>
      <c r="F678" s="18" t="str">
        <f>LOOKUP(E678,K!$A$1:$B$19)</f>
        <v>Luunja vald</v>
      </c>
      <c r="G678">
        <v>683</v>
      </c>
      <c r="H678" s="34" t="s">
        <v>2947</v>
      </c>
      <c r="I678" t="s">
        <v>2930</v>
      </c>
      <c r="J678" s="30">
        <v>1974</v>
      </c>
      <c r="K678" s="30">
        <v>1</v>
      </c>
      <c r="L678" t="s">
        <v>2948</v>
      </c>
    </row>
    <row r="679" spans="1:12" ht="25.5" x14ac:dyDescent="0.2">
      <c r="A679" s="37" t="str">
        <f t="shared" si="10"/>
        <v>04-12</v>
      </c>
      <c r="B679" s="30">
        <v>12</v>
      </c>
      <c r="C679" s="30">
        <v>1</v>
      </c>
      <c r="D679" s="43" t="str">
        <f>IF(C679=1,K!$D$1,IF(C679=2,K!$D$2,IF(C679=3,K!$D$3,IF(C679=4,K!$D$4,IF(C679=5,K!$D$5,IF(C679=6,K!$D$6))))))</f>
        <v>Maaparandus</v>
      </c>
      <c r="E679" s="11" t="s">
        <v>318</v>
      </c>
      <c r="F679" s="18" t="str">
        <f>LOOKUP(E679,K!$A$1:$B$19)</f>
        <v>Konguta vald</v>
      </c>
      <c r="G679">
        <v>69</v>
      </c>
      <c r="H679" s="1" t="s">
        <v>3230</v>
      </c>
      <c r="I679" s="28" t="s">
        <v>3228</v>
      </c>
      <c r="J679" s="30">
        <v>1966</v>
      </c>
      <c r="K679" s="30">
        <v>2</v>
      </c>
      <c r="L679" t="s">
        <v>3229</v>
      </c>
    </row>
    <row r="680" spans="1:12" ht="25.5" x14ac:dyDescent="0.2">
      <c r="A680" s="37" t="str">
        <f t="shared" si="10"/>
        <v>04-12</v>
      </c>
      <c r="B680" s="30">
        <v>12</v>
      </c>
      <c r="C680" s="30">
        <v>6</v>
      </c>
      <c r="D680" s="43" t="str">
        <f>IF(C680=1,K!$D$1,IF(C680=2,K!$D$2,IF(C680=3,K!$D$3,IF(C680=4,K!$D$4,IF(C680=5,K!$D$5,IF(C680=6,K!$D$6))))))</f>
        <v>Kultuurtehnikaprojektid</v>
      </c>
      <c r="E680" s="11" t="s">
        <v>318</v>
      </c>
      <c r="F680" s="18" t="str">
        <f>LOOKUP(E680,K!$A$1:$B$19)</f>
        <v>Konguta vald</v>
      </c>
      <c r="G680">
        <v>709</v>
      </c>
      <c r="H680" s="1" t="s">
        <v>3232</v>
      </c>
      <c r="I680" s="28" t="s">
        <v>3231</v>
      </c>
      <c r="J680" s="30">
        <v>1974</v>
      </c>
      <c r="K680">
        <v>1</v>
      </c>
      <c r="L680" t="s">
        <v>3235</v>
      </c>
    </row>
    <row r="681" spans="1:12" x14ac:dyDescent="0.2">
      <c r="A681" s="37" t="str">
        <f t="shared" si="10"/>
        <v>04-12</v>
      </c>
      <c r="B681" s="30">
        <v>12</v>
      </c>
      <c r="C681" s="30">
        <v>6</v>
      </c>
      <c r="D681" s="43" t="str">
        <f>IF(C681=1,K!$D$1,IF(C681=2,K!$D$2,IF(C681=3,K!$D$3,IF(C681=4,K!$D$4,IF(C681=5,K!$D$5,IF(C681=6,K!$D$6))))))</f>
        <v>Kultuurtehnikaprojektid</v>
      </c>
      <c r="E681" s="11" t="s">
        <v>318</v>
      </c>
      <c r="F681" s="18" t="str">
        <f>LOOKUP(E681,K!$A$1:$B$19)</f>
        <v>Konguta vald</v>
      </c>
      <c r="G681">
        <v>19</v>
      </c>
      <c r="H681" s="1" t="s">
        <v>3233</v>
      </c>
      <c r="I681" s="28" t="s">
        <v>3234</v>
      </c>
      <c r="J681" s="30">
        <v>1974</v>
      </c>
      <c r="K681" s="30">
        <v>1</v>
      </c>
      <c r="L681" t="s">
        <v>3236</v>
      </c>
    </row>
    <row r="682" spans="1:12" ht="25.5" x14ac:dyDescent="0.2">
      <c r="A682" s="37" t="str">
        <f t="shared" si="10"/>
        <v>04-12</v>
      </c>
      <c r="B682" s="30">
        <v>12</v>
      </c>
      <c r="C682" s="30">
        <v>6</v>
      </c>
      <c r="D682" s="43" t="str">
        <f>IF(C682=1,K!$D$1,IF(C682=2,K!$D$2,IF(C682=3,K!$D$3,IF(C682=4,K!$D$4,IF(C682=5,K!$D$5,IF(C682=6,K!$D$6))))))</f>
        <v>Kultuurtehnikaprojektid</v>
      </c>
      <c r="E682" s="11" t="s">
        <v>318</v>
      </c>
      <c r="F682" s="18" t="str">
        <f>LOOKUP(E682,K!$A$1:$B$19)</f>
        <v>Konguta vald</v>
      </c>
      <c r="G682">
        <v>30</v>
      </c>
      <c r="H682" s="1" t="s">
        <v>3237</v>
      </c>
      <c r="I682" s="28" t="s">
        <v>3231</v>
      </c>
      <c r="J682" s="30">
        <v>1985</v>
      </c>
      <c r="K682">
        <v>1</v>
      </c>
      <c r="L682" t="s">
        <v>3238</v>
      </c>
    </row>
    <row r="683" spans="1:12" ht="25.5" x14ac:dyDescent="0.2">
      <c r="A683" s="37" t="str">
        <f t="shared" si="10"/>
        <v>14-12</v>
      </c>
      <c r="B683" s="30">
        <v>12</v>
      </c>
      <c r="C683" s="30">
        <v>6</v>
      </c>
      <c r="D683" s="43" t="str">
        <f>IF(C683=1,K!$D$1,IF(C683=2,K!$D$2,IF(C683=3,K!$D$3,IF(C683=4,K!$D$4,IF(C683=5,K!$D$5,IF(C683=6,K!$D$6))))))</f>
        <v>Kultuurtehnikaprojektid</v>
      </c>
      <c r="E683" s="11" t="s">
        <v>328</v>
      </c>
      <c r="F683" s="45" t="str">
        <f>LOOKUP(E683,K!$A$1:$B$19)</f>
        <v>Rõngu vald</v>
      </c>
      <c r="G683">
        <v>1521</v>
      </c>
      <c r="H683" s="40" t="s">
        <v>3422</v>
      </c>
      <c r="I683" t="s">
        <v>3421</v>
      </c>
      <c r="J683" s="30">
        <v>1979</v>
      </c>
      <c r="K683" s="30">
        <v>1</v>
      </c>
      <c r="L683" t="s">
        <v>3423</v>
      </c>
    </row>
    <row r="684" spans="1:12" ht="25.5" x14ac:dyDescent="0.2">
      <c r="A684" s="37" t="str">
        <f t="shared" si="10"/>
        <v>14-12</v>
      </c>
      <c r="B684" s="30">
        <v>12</v>
      </c>
      <c r="C684" s="30">
        <v>1</v>
      </c>
      <c r="D684" s="43" t="str">
        <f>IF(C684=1,K!$D$1,IF(C684=2,K!$D$2,IF(C684=3,K!$D$3,IF(C684=4,K!$D$4,IF(C684=5,K!$D$5,IF(C684=6,K!$D$6))))))</f>
        <v>Maaparandus</v>
      </c>
      <c r="E684" s="11" t="s">
        <v>328</v>
      </c>
      <c r="F684" s="45" t="str">
        <f>LOOKUP(E684,K!$A$1:$B$19)</f>
        <v>Rõngu vald</v>
      </c>
      <c r="G684">
        <v>77</v>
      </c>
      <c r="H684" s="40" t="s">
        <v>3424</v>
      </c>
      <c r="I684" t="s">
        <v>3421</v>
      </c>
      <c r="J684" s="30">
        <v>1962</v>
      </c>
      <c r="K684">
        <v>1</v>
      </c>
      <c r="L684" t="s">
        <v>3425</v>
      </c>
    </row>
    <row r="685" spans="1:12" x14ac:dyDescent="0.2">
      <c r="A685" s="37" t="str">
        <f t="shared" si="10"/>
        <v>12-12</v>
      </c>
      <c r="B685" s="30">
        <v>12</v>
      </c>
      <c r="C685" s="30">
        <v>1</v>
      </c>
      <c r="D685" s="43" t="str">
        <f>IF(C685=1,K!$D$1,IF(C685=2,K!$D$2,IF(C685=3,K!$D$3,IF(C685=4,K!$D$4,IF(C685=5,K!$D$5,IF(C685=6,K!$D$6))))))</f>
        <v>Maaparandus</v>
      </c>
      <c r="E685" s="11" t="s">
        <v>326</v>
      </c>
      <c r="F685" s="45" t="str">
        <f>LOOKUP(E685,K!$A$1:$B$19)</f>
        <v>Puhja vald</v>
      </c>
      <c r="G685">
        <v>49</v>
      </c>
      <c r="H685" t="s">
        <v>3683</v>
      </c>
      <c r="I685" t="s">
        <v>3684</v>
      </c>
      <c r="J685" s="30">
        <v>1965</v>
      </c>
      <c r="K685">
        <v>1</v>
      </c>
      <c r="L685" t="s">
        <v>3685</v>
      </c>
    </row>
    <row r="686" spans="1:12" x14ac:dyDescent="0.2">
      <c r="A686" s="37" t="str">
        <f t="shared" si="10"/>
        <v>12-12</v>
      </c>
      <c r="B686" s="30">
        <v>12</v>
      </c>
      <c r="C686" s="30">
        <v>6</v>
      </c>
      <c r="D686" s="43" t="str">
        <f>IF(C686=1,K!$D$1,IF(C686=2,K!$D$2,IF(C686=3,K!$D$3,IF(C686=4,K!$D$4,IF(C686=5,K!$D$5,IF(C686=6,K!$D$6))))))</f>
        <v>Kultuurtehnikaprojektid</v>
      </c>
      <c r="E686" s="11" t="s">
        <v>326</v>
      </c>
      <c r="F686" s="45" t="str">
        <f>LOOKUP(E686,K!$A$1:$B$19)</f>
        <v>Puhja vald</v>
      </c>
      <c r="G686">
        <v>173</v>
      </c>
      <c r="H686" t="s">
        <v>3686</v>
      </c>
      <c r="I686" t="s">
        <v>3684</v>
      </c>
      <c r="J686" s="30">
        <v>1987</v>
      </c>
      <c r="K686">
        <v>1</v>
      </c>
      <c r="L686" t="s">
        <v>3687</v>
      </c>
    </row>
    <row r="687" spans="1:12" ht="25.5" x14ac:dyDescent="0.2">
      <c r="A687" s="37" t="str">
        <f t="shared" si="10"/>
        <v>05-12</v>
      </c>
      <c r="B687" s="30">
        <v>12</v>
      </c>
      <c r="C687" s="30">
        <v>2</v>
      </c>
      <c r="D687" s="43" t="str">
        <f>IF(C687=1,K!$D$1,IF(C687=2,K!$D$2,IF(C687=3,K!$D$3,IF(C687=4,K!$D$4,IF(C687=5,K!$D$5,IF(C687=6,K!$D$6))))))</f>
        <v xml:space="preserve">Maaparanduse rek </v>
      </c>
      <c r="E687" s="11" t="s">
        <v>319</v>
      </c>
      <c r="F687" s="45" t="str">
        <f>LOOKUP(E687,K!$A$1:$B$19)</f>
        <v xml:space="preserve">Laeva vald </v>
      </c>
      <c r="G687" t="s">
        <v>3725</v>
      </c>
      <c r="H687" s="30" t="s">
        <v>3724</v>
      </c>
      <c r="I687" t="s">
        <v>3723</v>
      </c>
      <c r="J687" s="30">
        <v>1989</v>
      </c>
      <c r="K687">
        <v>5</v>
      </c>
      <c r="L687" s="30" t="s">
        <v>3726</v>
      </c>
    </row>
    <row r="688" spans="1:12" x14ac:dyDescent="0.2">
      <c r="A688" s="37" t="str">
        <f t="shared" si="10"/>
        <v>09-12</v>
      </c>
      <c r="B688" s="30">
        <v>12</v>
      </c>
      <c r="C688" s="30">
        <v>6</v>
      </c>
      <c r="D688" s="43" t="str">
        <f>IF(C688=1,K!$D$1,IF(C688=2,K!$D$2,IF(C688=3,K!$D$3,IF(C688=4,K!$D$4,IF(C688=5,K!$D$5,IF(C688=6,K!$D$6))))))</f>
        <v>Kultuurtehnikaprojektid</v>
      </c>
      <c r="E688" s="11" t="s">
        <v>323</v>
      </c>
      <c r="F688" s="45" t="str">
        <f>LOOKUP(E688,K!$A$1:$B$19)</f>
        <v>Nõo vald</v>
      </c>
      <c r="G688">
        <v>55</v>
      </c>
      <c r="H688" s="1" t="s">
        <v>3828</v>
      </c>
      <c r="I688" t="s">
        <v>3827</v>
      </c>
      <c r="J688" s="30">
        <v>1983</v>
      </c>
      <c r="K688">
        <v>1</v>
      </c>
      <c r="L688" t="s">
        <v>3826</v>
      </c>
    </row>
    <row r="689" spans="1:12" x14ac:dyDescent="0.2">
      <c r="A689" s="37" t="str">
        <f t="shared" si="10"/>
        <v>09-12</v>
      </c>
      <c r="B689" s="30">
        <v>12</v>
      </c>
      <c r="C689" s="30">
        <v>6</v>
      </c>
      <c r="D689" s="43" t="str">
        <f>IF(C689=1,K!$D$1,IF(C689=2,K!$D$2,IF(C689=3,K!$D$3,IF(C689=4,K!$D$4,IF(C689=5,K!$D$5,IF(C689=6,K!$D$6))))))</f>
        <v>Kultuurtehnikaprojektid</v>
      </c>
      <c r="E689" s="11" t="s">
        <v>323</v>
      </c>
      <c r="F689" s="45" t="str">
        <f>LOOKUP(E689,K!$A$1:$B$19)</f>
        <v>Nõo vald</v>
      </c>
      <c r="G689">
        <v>51</v>
      </c>
      <c r="H689" s="1" t="s">
        <v>3830</v>
      </c>
      <c r="I689" t="s">
        <v>3824</v>
      </c>
      <c r="J689" s="30">
        <v>1985</v>
      </c>
      <c r="K689">
        <v>2</v>
      </c>
      <c r="L689" t="s">
        <v>3825</v>
      </c>
    </row>
    <row r="690" spans="1:12" ht="25.5" x14ac:dyDescent="0.2">
      <c r="A690" s="37" t="str">
        <f t="shared" si="10"/>
        <v>13-12</v>
      </c>
      <c r="B690" s="30">
        <v>12</v>
      </c>
      <c r="C690" s="30">
        <v>1</v>
      </c>
      <c r="D690" s="43" t="str">
        <f>IF(C690=1,K!$D$1,IF(C690=2,K!$D$2,IF(C690=3,K!$D$3,IF(C690=4,K!$D$4,IF(C690=5,K!$D$5,IF(C690=6,K!$D$6))))))</f>
        <v>Maaparandus</v>
      </c>
      <c r="E690" s="11" t="s">
        <v>327</v>
      </c>
      <c r="F690" s="45" t="str">
        <f>LOOKUP(E690,K!$A$1:$B$19)</f>
        <v>Rannu vald</v>
      </c>
      <c r="G690">
        <v>288</v>
      </c>
      <c r="H690" s="1" t="s">
        <v>4109</v>
      </c>
      <c r="I690" t="s">
        <v>4113</v>
      </c>
      <c r="J690" s="30">
        <v>1971</v>
      </c>
      <c r="K690">
        <v>1</v>
      </c>
      <c r="L690">
        <v>69169</v>
      </c>
    </row>
    <row r="691" spans="1:12" ht="25.5" x14ac:dyDescent="0.2">
      <c r="A691" s="37" t="str">
        <f t="shared" si="10"/>
        <v>13-12</v>
      </c>
      <c r="B691" s="30">
        <v>12</v>
      </c>
      <c r="C691" s="30">
        <v>6</v>
      </c>
      <c r="D691" s="43" t="str">
        <f>IF(C691=1,K!$D$1,IF(C691=2,K!$D$2,IF(C691=3,K!$D$3,IF(C691=4,K!$D$4,IF(C691=5,K!$D$5,IF(C691=6,K!$D$6))))))</f>
        <v>Kultuurtehnikaprojektid</v>
      </c>
      <c r="E691" s="11" t="s">
        <v>327</v>
      </c>
      <c r="F691" s="45" t="str">
        <f>LOOKUP(E691,K!$A$1:$B$19)</f>
        <v>Rannu vald</v>
      </c>
      <c r="G691">
        <v>465</v>
      </c>
      <c r="H691" s="1" t="s">
        <v>4110</v>
      </c>
      <c r="I691" t="s">
        <v>4116</v>
      </c>
      <c r="J691" s="30">
        <v>1972</v>
      </c>
      <c r="K691">
        <v>4</v>
      </c>
      <c r="L691">
        <v>70218</v>
      </c>
    </row>
    <row r="692" spans="1:12" x14ac:dyDescent="0.2">
      <c r="A692" s="37" t="str">
        <f t="shared" si="10"/>
        <v>17-12</v>
      </c>
      <c r="B692" s="30">
        <v>12</v>
      </c>
      <c r="C692" s="30">
        <v>1</v>
      </c>
      <c r="D692" s="43" t="str">
        <f>IF(C692=1,K!$D$1,IF(C692=2,K!$D$2,IF(C692=3,K!$D$3,IF(C692=4,K!$D$4,IF(C692=5,K!$D$5,IF(C692=6,K!$D$6,IF(C692=7,K!$D$7)))))))</f>
        <v>Maaparandus</v>
      </c>
      <c r="E692" s="11" t="s">
        <v>331</v>
      </c>
      <c r="F692" s="45" t="str">
        <f>LOOKUP(E692,K!$A$1:$B$19)</f>
        <v xml:space="preserve">Vara vald </v>
      </c>
      <c r="G692">
        <v>88</v>
      </c>
      <c r="H692" s="28" t="s">
        <v>4879</v>
      </c>
      <c r="I692" s="28" t="s">
        <v>4874</v>
      </c>
      <c r="J692" s="30">
        <v>1983</v>
      </c>
      <c r="K692">
        <v>2</v>
      </c>
      <c r="L692">
        <v>1232781</v>
      </c>
    </row>
    <row r="693" spans="1:12" x14ac:dyDescent="0.2">
      <c r="A693" s="37" t="str">
        <f t="shared" si="10"/>
        <v>17-12</v>
      </c>
      <c r="B693" s="30">
        <v>12</v>
      </c>
      <c r="C693" s="30">
        <v>1</v>
      </c>
      <c r="D693" s="43" t="str">
        <f>IF(C693=1,K!$D$1,IF(C693=2,K!$D$2,IF(C693=3,K!$D$3,IF(C693=4,K!$D$4,IF(C693=5,K!$D$5,IF(C693=6,K!$D$6,IF(C693=7,K!$D$7)))))))</f>
        <v>Maaparandus</v>
      </c>
      <c r="E693" s="11" t="s">
        <v>331</v>
      </c>
      <c r="F693" s="45" t="str">
        <f>LOOKUP(E693,K!$A$1:$B$19)</f>
        <v xml:space="preserve">Vara vald </v>
      </c>
      <c r="G693">
        <v>86</v>
      </c>
      <c r="H693" s="28" t="s">
        <v>4880</v>
      </c>
      <c r="I693" s="28" t="s">
        <v>4874</v>
      </c>
      <c r="J693" s="30">
        <v>1983</v>
      </c>
      <c r="K693">
        <v>3</v>
      </c>
      <c r="L693">
        <v>1232781</v>
      </c>
    </row>
    <row r="694" spans="1:12" ht="25.5" x14ac:dyDescent="0.2">
      <c r="A694" s="37" t="str">
        <f t="shared" ref="A694:A757" si="11">CONCATENATE(E694,"-",B694)</f>
        <v>15-1</v>
      </c>
      <c r="B694" s="30">
        <v>1</v>
      </c>
      <c r="C694" s="30">
        <v>1</v>
      </c>
      <c r="D694" s="43" t="str">
        <f>IF(C694=1,K!$D$1,IF(C694=2,K!$D$2,IF(C694=3,K!$D$3,IF(C694=4,K!$D$4,IF(C694=5,K!$D$5,IF(C694=6,K!$D$6,IF(C694=7,K!$D$7)))))))</f>
        <v>Maaparandus</v>
      </c>
      <c r="E694" s="11" t="s">
        <v>329</v>
      </c>
      <c r="F694" s="45" t="str">
        <f>LOOKUP(E694,K!$A$1:$B$19)</f>
        <v>Tartu vald</v>
      </c>
      <c r="G694">
        <v>53</v>
      </c>
      <c r="H694" s="1" t="s">
        <v>4678</v>
      </c>
      <c r="I694" s="28" t="s">
        <v>4675</v>
      </c>
      <c r="J694" s="30">
        <v>1982</v>
      </c>
      <c r="K694">
        <v>6</v>
      </c>
      <c r="L694" t="s">
        <v>4676</v>
      </c>
    </row>
    <row r="695" spans="1:12" ht="25.5" x14ac:dyDescent="0.2">
      <c r="A695" s="37" t="str">
        <f t="shared" si="11"/>
        <v>15-1</v>
      </c>
      <c r="B695" s="30">
        <v>1</v>
      </c>
      <c r="C695" s="30">
        <v>1</v>
      </c>
      <c r="D695" s="43" t="str">
        <f>IF(C695=1,K!$D$1,IF(C695=2,K!$D$2,IF(C695=3,K!$D$3,IF(C695=4,K!$D$4,IF(C695=5,K!$D$5,IF(C695=6,K!$D$6,IF(C695=7,K!$D$7)))))))</f>
        <v>Maaparandus</v>
      </c>
      <c r="E695" s="11" t="s">
        <v>329</v>
      </c>
      <c r="F695" s="45" t="str">
        <f>LOOKUP(E695,K!$A$1:$B$19)</f>
        <v>Tartu vald</v>
      </c>
      <c r="G695">
        <v>52</v>
      </c>
      <c r="H695" s="1" t="s">
        <v>4677</v>
      </c>
      <c r="I695" s="28" t="s">
        <v>4675</v>
      </c>
      <c r="J695" s="30">
        <v>1983</v>
      </c>
      <c r="K695">
        <v>4</v>
      </c>
      <c r="L695" t="s">
        <v>4676</v>
      </c>
    </row>
    <row r="696" spans="1:12" ht="25.5" x14ac:dyDescent="0.2">
      <c r="A696" s="37" t="str">
        <f t="shared" si="11"/>
        <v>15-1</v>
      </c>
      <c r="B696" s="30">
        <v>1</v>
      </c>
      <c r="C696" s="30">
        <v>1</v>
      </c>
      <c r="D696" s="43" t="str">
        <f>IF(C696=1,K!$D$1,IF(C696=2,K!$D$2,IF(C696=3,K!$D$3,IF(C696=4,K!$D$4,IF(C696=5,K!$D$5,IF(C696=6,K!$D$6,IF(C696=7,K!$D$7)))))))</f>
        <v>Maaparandus</v>
      </c>
      <c r="E696" s="11" t="s">
        <v>329</v>
      </c>
      <c r="F696" s="45" t="str">
        <f>LOOKUP(E696,K!$A$1:$B$19)</f>
        <v>Tartu vald</v>
      </c>
      <c r="G696">
        <v>53</v>
      </c>
      <c r="H696" s="1" t="s">
        <v>4679</v>
      </c>
      <c r="I696" s="28" t="s">
        <v>4675</v>
      </c>
      <c r="J696" s="30">
        <v>1983</v>
      </c>
      <c r="K696">
        <v>3</v>
      </c>
      <c r="L696" t="s">
        <v>4676</v>
      </c>
    </row>
    <row r="697" spans="1:12" ht="25.5" x14ac:dyDescent="0.2">
      <c r="A697" s="37" t="str">
        <f t="shared" si="11"/>
        <v>15-2</v>
      </c>
      <c r="B697" s="30">
        <v>2</v>
      </c>
      <c r="C697" s="30">
        <v>1</v>
      </c>
      <c r="D697" s="43" t="str">
        <f>IF(C697=1,K!$D$1,IF(C697=2,K!$D$2,IF(C697=3,K!$D$3,IF(C697=4,K!$D$4,IF(C697=5,K!$D$5,IF(C697=6,K!$D$6,IF(C697=7,K!$D$7)))))))</f>
        <v>Maaparandus</v>
      </c>
      <c r="E697" s="11" t="s">
        <v>329</v>
      </c>
      <c r="F697" s="45" t="str">
        <f>LOOKUP(E697,K!$A$1:$B$19)</f>
        <v>Tartu vald</v>
      </c>
      <c r="G697">
        <v>1423</v>
      </c>
      <c r="H697" s="1" t="s">
        <v>4683</v>
      </c>
      <c r="I697" s="28" t="s">
        <v>4687</v>
      </c>
      <c r="J697" s="30">
        <v>1979</v>
      </c>
      <c r="K697">
        <v>4</v>
      </c>
      <c r="L697" t="s">
        <v>4684</v>
      </c>
    </row>
    <row r="698" spans="1:12" ht="25.5" x14ac:dyDescent="0.2">
      <c r="A698" s="37" t="str">
        <f t="shared" si="11"/>
        <v>19-12</v>
      </c>
      <c r="B698" s="30">
        <v>12</v>
      </c>
      <c r="C698" s="30">
        <v>1</v>
      </c>
      <c r="D698" s="50" t="str">
        <f>IF(C698=1,K!$D$1,IF(C698=2,K!$D$2,IF(C698=3,K!$D$3,IF(C698=4,K!$D$4,IF(C698=5,K!$D$5,IF(C698=6,K!$D$6,IF(C698=7,K!$D$7)))))))</f>
        <v>Maaparandus</v>
      </c>
      <c r="E698" s="11" t="s">
        <v>333</v>
      </c>
      <c r="F698" s="51" t="str">
        <f>LOOKUP(E698,K!$A$1:$B$19)</f>
        <v>Ülenurme vald</v>
      </c>
      <c r="G698">
        <v>86</v>
      </c>
      <c r="H698" s="34" t="s">
        <v>5182</v>
      </c>
      <c r="I698" s="28" t="s">
        <v>5177</v>
      </c>
      <c r="J698" s="30">
        <v>1964</v>
      </c>
      <c r="K698">
        <v>1</v>
      </c>
    </row>
    <row r="699" spans="1:12" ht="25.5" x14ac:dyDescent="0.2">
      <c r="A699" s="37" t="str">
        <f t="shared" si="11"/>
        <v>19-12</v>
      </c>
      <c r="B699" s="30">
        <v>12</v>
      </c>
      <c r="C699" s="30">
        <v>1</v>
      </c>
      <c r="D699" s="50" t="str">
        <f>IF(C699=1,K!$D$1,IF(C699=2,K!$D$2,IF(C699=3,K!$D$3,IF(C699=4,K!$D$4,IF(C699=5,K!$D$5,IF(C699=6,K!$D$6,IF(C699=7,K!$D$7)))))))</f>
        <v>Maaparandus</v>
      </c>
      <c r="E699" s="11" t="s">
        <v>333</v>
      </c>
      <c r="F699" s="51" t="str">
        <f>LOOKUP(E699,K!$A$1:$B$19)</f>
        <v>Ülenurme vald</v>
      </c>
      <c r="G699">
        <v>64</v>
      </c>
      <c r="H699" s="34" t="s">
        <v>5183</v>
      </c>
      <c r="I699" s="28" t="s">
        <v>5177</v>
      </c>
      <c r="J699" s="30">
        <v>1963</v>
      </c>
      <c r="K699">
        <v>1</v>
      </c>
    </row>
    <row r="700" spans="1:12" ht="25.5" x14ac:dyDescent="0.2">
      <c r="A700" s="37" t="str">
        <f t="shared" si="11"/>
        <v>19-12</v>
      </c>
      <c r="B700" s="30">
        <v>12</v>
      </c>
      <c r="C700" s="30">
        <v>1</v>
      </c>
      <c r="D700" s="50" t="str">
        <f>IF(C700=1,K!$D$1,IF(C700=2,K!$D$2,IF(C700=3,K!$D$3,IF(C700=4,K!$D$4,IF(C700=5,K!$D$5,IF(C700=6,K!$D$6,IF(C700=7,K!$D$7)))))))</f>
        <v>Maaparandus</v>
      </c>
      <c r="E700" s="11" t="s">
        <v>333</v>
      </c>
      <c r="F700" s="51" t="str">
        <f>LOOKUP(E700,K!$A$1:$B$19)</f>
        <v>Ülenurme vald</v>
      </c>
      <c r="G700">
        <v>40</v>
      </c>
      <c r="H700" s="34" t="s">
        <v>5183</v>
      </c>
      <c r="I700" s="28" t="s">
        <v>5177</v>
      </c>
      <c r="J700" s="30">
        <v>1962</v>
      </c>
    </row>
    <row r="701" spans="1:12" x14ac:dyDescent="0.2">
      <c r="A701" s="37" t="str">
        <f t="shared" si="11"/>
        <v>19-12</v>
      </c>
      <c r="B701" s="30">
        <v>12</v>
      </c>
      <c r="C701" s="30">
        <v>1</v>
      </c>
      <c r="D701" s="50" t="str">
        <f>IF(C701=1,K!$D$1,IF(C701=2,K!$D$2,IF(C701=3,K!$D$3,IF(C701=4,K!$D$4,IF(C701=5,K!$D$5,IF(C701=6,K!$D$6,IF(C701=7,K!$D$7)))))))</f>
        <v>Maaparandus</v>
      </c>
      <c r="E701" s="11" t="s">
        <v>333</v>
      </c>
      <c r="F701" s="51" t="str">
        <f>LOOKUP(E701,K!$A$1:$B$19)</f>
        <v>Ülenurme vald</v>
      </c>
      <c r="G701">
        <v>39</v>
      </c>
      <c r="H701" s="34" t="s">
        <v>5184</v>
      </c>
      <c r="I701" s="28" t="s">
        <v>5177</v>
      </c>
      <c r="J701" s="30">
        <v>1958</v>
      </c>
      <c r="K701">
        <v>1</v>
      </c>
    </row>
    <row r="702" spans="1:12" ht="25.5" x14ac:dyDescent="0.2">
      <c r="A702" s="37" t="str">
        <f t="shared" si="11"/>
        <v>19-12</v>
      </c>
      <c r="B702" s="30">
        <v>12</v>
      </c>
      <c r="C702" s="30">
        <v>1</v>
      </c>
      <c r="D702" s="50" t="str">
        <f>IF(C702=1,K!$D$1,IF(C702=2,K!$D$2,IF(C702=3,K!$D$3,IF(C702=4,K!$D$4,IF(C702=5,K!$D$5,IF(C702=6,K!$D$6,IF(C702=7,K!$D$7)))))))</f>
        <v>Maaparandus</v>
      </c>
      <c r="E702" s="11" t="s">
        <v>333</v>
      </c>
      <c r="F702" s="51" t="str">
        <f>LOOKUP(E702,K!$A$1:$B$19)</f>
        <v>Ülenurme vald</v>
      </c>
      <c r="G702">
        <v>860</v>
      </c>
      <c r="H702" s="34" t="s">
        <v>5185</v>
      </c>
      <c r="I702" s="28" t="s">
        <v>5177</v>
      </c>
      <c r="J702" s="30">
        <v>1975</v>
      </c>
      <c r="K702">
        <v>1</v>
      </c>
      <c r="L702">
        <v>74370</v>
      </c>
    </row>
    <row r="703" spans="1:12" x14ac:dyDescent="0.2">
      <c r="A703" s="38" t="str">
        <f t="shared" si="11"/>
        <v>01-11</v>
      </c>
      <c r="B703" s="30">
        <v>11</v>
      </c>
      <c r="C703" s="30">
        <v>1</v>
      </c>
      <c r="D703" s="31" t="str">
        <f>IF(C703=1,K!$D$1,IF(C703=2,K!$D$2,IF(C703=3,K!$D$3,IF(C703=4,K!$D$4,IF(C703=5,K!$D$5,IF(C703=6,K!$D$6))))))</f>
        <v>Maaparandus</v>
      </c>
      <c r="E703" s="32" t="s">
        <v>291</v>
      </c>
      <c r="F703" s="33" t="str">
        <f>LOOKUP(E703,K!$A$1:$B$19)</f>
        <v>Alatskivi vald</v>
      </c>
      <c r="G703" s="30">
        <v>5</v>
      </c>
      <c r="H703" s="34" t="s">
        <v>1705</v>
      </c>
      <c r="I703" s="34" t="s">
        <v>1703</v>
      </c>
      <c r="J703" s="30">
        <v>1969</v>
      </c>
      <c r="K703" s="30">
        <v>0</v>
      </c>
      <c r="L703" s="34" t="s">
        <v>1706</v>
      </c>
    </row>
    <row r="704" spans="1:12" ht="25.5" x14ac:dyDescent="0.2">
      <c r="A704" s="38" t="str">
        <f t="shared" si="11"/>
        <v>01-11</v>
      </c>
      <c r="B704" s="30">
        <v>11</v>
      </c>
      <c r="C704" s="30">
        <v>1</v>
      </c>
      <c r="D704" s="31" t="str">
        <f>IF(C704=1,K!$D$1,IF(C704=2,K!$D$2,IF(C704=3,K!$D$3,IF(C704=4,K!$D$4,IF(C704=5,K!$D$5,IF(C704=6,K!$D$6))))))</f>
        <v>Maaparandus</v>
      </c>
      <c r="E704" s="32" t="s">
        <v>291</v>
      </c>
      <c r="F704" s="33" t="str">
        <f>LOOKUP(E704,K!$A$1:$B$19)</f>
        <v>Alatskivi vald</v>
      </c>
      <c r="G704" s="30">
        <v>32</v>
      </c>
      <c r="H704" s="34" t="s">
        <v>1707</v>
      </c>
      <c r="I704" s="34" t="s">
        <v>1703</v>
      </c>
      <c r="J704" s="30">
        <v>1962</v>
      </c>
      <c r="K704" s="30">
        <v>1</v>
      </c>
      <c r="L704" s="30"/>
    </row>
    <row r="705" spans="1:12" ht="25.5" x14ac:dyDescent="0.2">
      <c r="A705" s="38" t="str">
        <f t="shared" si="11"/>
        <v>01-11</v>
      </c>
      <c r="B705" s="30">
        <v>11</v>
      </c>
      <c r="C705" s="30">
        <v>1</v>
      </c>
      <c r="D705" s="31" t="str">
        <f>IF(C705=1,K!$D$1,IF(C705=2,K!$D$2,IF(C705=3,K!$D$3,IF(C705=4,K!$D$4,IF(C705=5,K!$D$5,IF(C705=6,K!$D$6))))))</f>
        <v>Maaparandus</v>
      </c>
      <c r="E705" s="32" t="s">
        <v>291</v>
      </c>
      <c r="F705" s="33" t="str">
        <f>LOOKUP(E705,K!$A$1:$B$19)</f>
        <v>Alatskivi vald</v>
      </c>
      <c r="G705" s="30">
        <v>4</v>
      </c>
      <c r="H705" s="34" t="s">
        <v>1708</v>
      </c>
      <c r="I705" s="34" t="s">
        <v>1703</v>
      </c>
      <c r="J705" s="30">
        <v>1970</v>
      </c>
      <c r="K705" s="30">
        <v>4</v>
      </c>
      <c r="L705" s="34" t="s">
        <v>1706</v>
      </c>
    </row>
    <row r="706" spans="1:12" x14ac:dyDescent="0.2">
      <c r="A706" s="38" t="str">
        <f t="shared" si="11"/>
        <v>01-11</v>
      </c>
      <c r="B706" s="30">
        <v>11</v>
      </c>
      <c r="C706" s="30">
        <v>6</v>
      </c>
      <c r="D706" s="31" t="str">
        <f>IF(C706=1,K!$D$1,IF(C706=2,K!$D$2,IF(C706=3,K!$D$3,IF(C706=4,K!$D$4,IF(C706=5,K!$D$5,IF(C706=6,K!$D$6))))))</f>
        <v>Kultuurtehnikaprojektid</v>
      </c>
      <c r="E706" s="32" t="s">
        <v>291</v>
      </c>
      <c r="F706" s="33" t="str">
        <f>LOOKUP(E706,K!$A$1:$B$19)</f>
        <v>Alatskivi vald</v>
      </c>
      <c r="G706" s="30">
        <v>669</v>
      </c>
      <c r="H706" s="34" t="s">
        <v>1709</v>
      </c>
      <c r="I706" s="34" t="s">
        <v>1703</v>
      </c>
      <c r="J706" s="30">
        <v>1974</v>
      </c>
      <c r="K706" s="30">
        <v>1</v>
      </c>
      <c r="L706" s="34" t="s">
        <v>1710</v>
      </c>
    </row>
    <row r="707" spans="1:12" x14ac:dyDescent="0.2">
      <c r="A707" s="38" t="str">
        <f t="shared" si="11"/>
        <v>03-11</v>
      </c>
      <c r="B707" s="30">
        <v>11</v>
      </c>
      <c r="C707" s="30">
        <v>1</v>
      </c>
      <c r="D707" s="17" t="str">
        <f>IF(C707=1,K!$D$1,IF(C707=2,K!$D$2,IF(C707=3,K!$D$3,IF(C707=4,K!$D$4,IF(C707=5,K!$D$5,IF(C707=6,K!$D$6))))))</f>
        <v>Maaparandus</v>
      </c>
      <c r="E707" s="11" t="s">
        <v>317</v>
      </c>
      <c r="F707" s="18" t="str">
        <f>LOOKUP(E707,K!$A$1:$B$19)</f>
        <v>Kambja vald</v>
      </c>
      <c r="G707" s="30">
        <v>351</v>
      </c>
      <c r="H707" s="39" t="s">
        <v>1893</v>
      </c>
      <c r="I707" s="30" t="s">
        <v>1894</v>
      </c>
      <c r="J707" s="30">
        <v>1972</v>
      </c>
      <c r="K707" s="30">
        <v>1</v>
      </c>
      <c r="L707" s="30" t="s">
        <v>1895</v>
      </c>
    </row>
    <row r="708" spans="1:12" ht="25.5" x14ac:dyDescent="0.2">
      <c r="A708" s="38" t="str">
        <f t="shared" si="11"/>
        <v>02-11</v>
      </c>
      <c r="B708" s="30">
        <v>11</v>
      </c>
      <c r="C708" s="30">
        <v>1</v>
      </c>
      <c r="D708" s="17" t="str">
        <f>IF(C708=1,K!$D$1,IF(C708=2,K!$D$2,IF(C708=3,K!$D$3,IF(C708=4,K!$D$4,IF(C708=5,K!$D$5,IF(C708=6,K!$D$6))))))</f>
        <v>Maaparandus</v>
      </c>
      <c r="E708" s="11" t="s">
        <v>294</v>
      </c>
      <c r="F708" s="18" t="str">
        <f>LOOKUP(E708,K!$A$1:$B$19)</f>
        <v>Haaslava vald</v>
      </c>
      <c r="G708" s="30">
        <v>1329</v>
      </c>
      <c r="H708" s="26" t="s">
        <v>2006</v>
      </c>
      <c r="I708" s="30" t="s">
        <v>2002</v>
      </c>
      <c r="J708" s="30">
        <v>1978</v>
      </c>
      <c r="K708" s="30">
        <v>2</v>
      </c>
      <c r="L708" t="s">
        <v>2007</v>
      </c>
    </row>
    <row r="709" spans="1:12" ht="25.5" x14ac:dyDescent="0.2">
      <c r="A709" s="38" t="str">
        <f t="shared" si="11"/>
        <v>02-11</v>
      </c>
      <c r="B709" s="30">
        <v>11</v>
      </c>
      <c r="C709" s="30">
        <v>1</v>
      </c>
      <c r="D709" s="17" t="str">
        <f>IF(C709=1,K!$D$1,IF(C709=2,K!$D$2,IF(C709=3,K!$D$3,IF(C709=4,K!$D$4,IF(C709=5,K!$D$5,IF(C709=6,K!$D$6))))))</f>
        <v>Maaparandus</v>
      </c>
      <c r="E709" s="11" t="s">
        <v>294</v>
      </c>
      <c r="F709" s="18" t="str">
        <f>LOOKUP(E709,K!$A$1:$B$19)</f>
        <v>Haaslava vald</v>
      </c>
      <c r="G709" s="30">
        <v>1330</v>
      </c>
      <c r="H709" s="26" t="s">
        <v>2006</v>
      </c>
      <c r="I709" s="30" t="s">
        <v>2002</v>
      </c>
      <c r="J709" s="30">
        <v>1979</v>
      </c>
      <c r="L709" t="s">
        <v>2007</v>
      </c>
    </row>
    <row r="710" spans="1:12" ht="25.5" x14ac:dyDescent="0.2">
      <c r="A710" s="38" t="str">
        <f t="shared" si="11"/>
        <v>02-11</v>
      </c>
      <c r="B710" s="30">
        <v>11</v>
      </c>
      <c r="C710" s="30">
        <v>1</v>
      </c>
      <c r="D710" s="17" t="str">
        <f>IF(C710=1,K!$D$1,IF(C710=2,K!$D$2,IF(C710=3,K!$D$3,IF(C710=4,K!$D$4,IF(C710=5,K!$D$5,IF(C710=6,K!$D$6))))))</f>
        <v>Maaparandus</v>
      </c>
      <c r="E710" s="11" t="s">
        <v>294</v>
      </c>
      <c r="F710" s="18" t="str">
        <f>LOOKUP(E710,K!$A$1:$B$19)</f>
        <v>Haaslava vald</v>
      </c>
      <c r="G710" s="30">
        <v>1180</v>
      </c>
      <c r="H710" s="26" t="s">
        <v>2008</v>
      </c>
      <c r="I710" s="30" t="s">
        <v>2002</v>
      </c>
      <c r="J710" s="30">
        <v>1977</v>
      </c>
      <c r="K710" s="30">
        <v>3</v>
      </c>
      <c r="L710" t="s">
        <v>2007</v>
      </c>
    </row>
    <row r="711" spans="1:12" ht="25.5" x14ac:dyDescent="0.2">
      <c r="A711" s="38" t="str">
        <f t="shared" si="11"/>
        <v>02-11</v>
      </c>
      <c r="B711" s="30">
        <v>11</v>
      </c>
      <c r="C711" s="30">
        <v>6</v>
      </c>
      <c r="D711" s="17" t="str">
        <f>IF(C711=1,K!$D$1,IF(C711=2,K!$D$2,IF(C711=3,K!$D$3,IF(C711=4,K!$D$4,IF(C711=5,K!$D$5,IF(C711=6,K!$D$6))))))</f>
        <v>Kultuurtehnikaprojektid</v>
      </c>
      <c r="E711" s="11" t="s">
        <v>294</v>
      </c>
      <c r="F711" s="18" t="str">
        <f>LOOKUP(E711,K!$A$1:$B$19)</f>
        <v>Haaslava vald</v>
      </c>
      <c r="G711" s="30">
        <v>22</v>
      </c>
      <c r="H711" s="26" t="s">
        <v>2009</v>
      </c>
      <c r="I711" s="30" t="s">
        <v>2002</v>
      </c>
      <c r="J711" s="30">
        <v>1988</v>
      </c>
      <c r="K711" s="30">
        <v>2</v>
      </c>
      <c r="L711" t="s">
        <v>2010</v>
      </c>
    </row>
    <row r="712" spans="1:12" ht="25.5" x14ac:dyDescent="0.2">
      <c r="A712" s="38" t="str">
        <f t="shared" si="11"/>
        <v>07-11</v>
      </c>
      <c r="B712" s="30">
        <v>11</v>
      </c>
      <c r="C712" s="30">
        <v>6</v>
      </c>
      <c r="D712" s="17" t="str">
        <f>IF(C712=1,K!$D$1,IF(C712=2,K!$D$2,IF(C712=3,K!$D$3,IF(C712=4,K!$D$4,IF(C712=5,K!$D$5,IF(C712=6,K!$D$6))))))</f>
        <v>Kultuurtehnikaprojektid</v>
      </c>
      <c r="E712" s="11" t="s">
        <v>321</v>
      </c>
      <c r="F712" s="18" t="str">
        <f>LOOKUP(E712,K!$A$1:$B$19)</f>
        <v>Meeksi vald</v>
      </c>
      <c r="G712" s="30">
        <v>26</v>
      </c>
      <c r="H712" s="40" t="s">
        <v>2179</v>
      </c>
      <c r="I712" s="39" t="s">
        <v>2173</v>
      </c>
      <c r="J712" s="30">
        <v>1990</v>
      </c>
      <c r="K712" s="30">
        <v>3</v>
      </c>
      <c r="L712" t="s">
        <v>2180</v>
      </c>
    </row>
    <row r="713" spans="1:12" ht="25.5" x14ac:dyDescent="0.2">
      <c r="A713" s="38" t="str">
        <f t="shared" si="11"/>
        <v>07-11</v>
      </c>
      <c r="B713" s="30">
        <v>11</v>
      </c>
      <c r="C713" s="30">
        <v>6</v>
      </c>
      <c r="D713" s="17" t="str">
        <f>IF(C713=1,K!$D$1,IF(C713=2,K!$D$2,IF(C713=3,K!$D$3,IF(C713=4,K!$D$4,IF(C713=5,K!$D$5,IF(C713=6,K!$D$6))))))</f>
        <v>Kultuurtehnikaprojektid</v>
      </c>
      <c r="E713" s="11" t="s">
        <v>321</v>
      </c>
      <c r="F713" s="18" t="str">
        <f>LOOKUP(E713,K!$A$1:$B$19)</f>
        <v>Meeksi vald</v>
      </c>
      <c r="G713" s="30">
        <v>42</v>
      </c>
      <c r="H713" s="40" t="s">
        <v>2181</v>
      </c>
      <c r="I713" s="39" t="s">
        <v>2173</v>
      </c>
      <c r="J713" s="30">
        <v>1989</v>
      </c>
      <c r="K713">
        <v>1</v>
      </c>
      <c r="L713" t="s">
        <v>2182</v>
      </c>
    </row>
    <row r="714" spans="1:12" ht="25.5" x14ac:dyDescent="0.2">
      <c r="A714" s="38" t="str">
        <f t="shared" si="11"/>
        <v>07-11</v>
      </c>
      <c r="B714" s="30">
        <v>11</v>
      </c>
      <c r="C714" s="30">
        <v>6</v>
      </c>
      <c r="D714" s="17" t="str">
        <f>IF(C714=1,K!$D$1,IF(C714=2,K!$D$2,IF(C714=3,K!$D$3,IF(C714=4,K!$D$4,IF(C714=5,K!$D$5,IF(C714=6,K!$D$6))))))</f>
        <v>Kultuurtehnikaprojektid</v>
      </c>
      <c r="E714" s="11" t="s">
        <v>321</v>
      </c>
      <c r="F714" s="18" t="str">
        <f>LOOKUP(E714,K!$A$1:$B$19)</f>
        <v>Meeksi vald</v>
      </c>
      <c r="G714" t="s">
        <v>2183</v>
      </c>
      <c r="H714" s="40" t="s">
        <v>2179</v>
      </c>
      <c r="I714" s="39" t="s">
        <v>2173</v>
      </c>
      <c r="J714" s="30">
        <v>1990</v>
      </c>
      <c r="K714" s="30">
        <v>1</v>
      </c>
      <c r="L714" t="s">
        <v>2180</v>
      </c>
    </row>
    <row r="715" spans="1:12" ht="25.5" x14ac:dyDescent="0.2">
      <c r="A715" s="38" t="str">
        <f t="shared" si="11"/>
        <v>07-11</v>
      </c>
      <c r="B715" s="30">
        <v>11</v>
      </c>
      <c r="C715" s="30">
        <v>2</v>
      </c>
      <c r="D715" s="17" t="str">
        <f>IF(C715=1,K!$D$1,IF(C715=2,K!$D$2,IF(C715=3,K!$D$3,IF(C715=4,K!$D$4,IF(C715=5,K!$D$5,IF(C715=6,K!$D$6))))))</f>
        <v xml:space="preserve">Maaparanduse rek </v>
      </c>
      <c r="E715" s="11" t="s">
        <v>321</v>
      </c>
      <c r="F715" s="18" t="str">
        <f>LOOKUP(E715,K!$A$1:$B$19)</f>
        <v>Meeksi vald</v>
      </c>
      <c r="G715" s="30">
        <v>69</v>
      </c>
      <c r="H715" s="40" t="s">
        <v>2186</v>
      </c>
      <c r="I715" s="39" t="s">
        <v>2173</v>
      </c>
      <c r="J715" s="30">
        <v>1983</v>
      </c>
      <c r="K715">
        <v>3</v>
      </c>
      <c r="L715" t="s">
        <v>2176</v>
      </c>
    </row>
    <row r="716" spans="1:12" ht="25.5" x14ac:dyDescent="0.2">
      <c r="A716" s="38" t="str">
        <f t="shared" si="11"/>
        <v>07-11</v>
      </c>
      <c r="B716" s="30">
        <v>11</v>
      </c>
      <c r="C716" s="30">
        <v>2</v>
      </c>
      <c r="D716" s="17" t="str">
        <f>IF(C716=1,K!$D$1,IF(C716=2,K!$D$2,IF(C716=3,K!$D$3,IF(C716=4,K!$D$4,IF(C716=5,K!$D$5,IF(C716=6,K!$D$6))))))</f>
        <v xml:space="preserve">Maaparanduse rek </v>
      </c>
      <c r="E716" s="11" t="s">
        <v>321</v>
      </c>
      <c r="F716" s="18" t="str">
        <f>LOOKUP(E716,K!$A$1:$B$19)</f>
        <v>Meeksi vald</v>
      </c>
      <c r="G716" s="30">
        <v>70</v>
      </c>
      <c r="H716" s="40" t="s">
        <v>2187</v>
      </c>
      <c r="I716" s="39" t="s">
        <v>2173</v>
      </c>
      <c r="J716" s="30">
        <v>1983</v>
      </c>
      <c r="K716" s="30">
        <v>5</v>
      </c>
      <c r="L716" t="s">
        <v>2176</v>
      </c>
    </row>
    <row r="717" spans="1:12" ht="25.5" x14ac:dyDescent="0.2">
      <c r="A717" s="37" t="str">
        <f t="shared" si="11"/>
        <v>08-11</v>
      </c>
      <c r="B717" s="30">
        <v>11</v>
      </c>
      <c r="C717" s="30">
        <v>1</v>
      </c>
      <c r="D717" s="17" t="str">
        <f>IF(C717=1,K!$D$1,IF(C717=2,K!$D$2,IF(C717=3,K!$D$3,IF(C717=4,K!$D$4,IF(C717=5,K!$D$5,IF(C717=6,K!$D$6))))))</f>
        <v>Maaparandus</v>
      </c>
      <c r="E717" s="11" t="s">
        <v>322</v>
      </c>
      <c r="F717" s="18" t="str">
        <f>LOOKUP(E717,K!$A$1:$B$19)</f>
        <v>Mäksa vald</v>
      </c>
      <c r="G717" s="30">
        <v>135</v>
      </c>
      <c r="H717" s="30" t="s">
        <v>2413</v>
      </c>
      <c r="I717" s="39" t="s">
        <v>2462</v>
      </c>
      <c r="J717" s="30">
        <v>1987</v>
      </c>
      <c r="K717" s="30">
        <v>2</v>
      </c>
      <c r="L717" s="30">
        <v>1204801</v>
      </c>
    </row>
    <row r="718" spans="1:12" ht="25.5" x14ac:dyDescent="0.2">
      <c r="A718" s="37" t="str">
        <f t="shared" si="11"/>
        <v>08-11</v>
      </c>
      <c r="B718" s="30">
        <v>11</v>
      </c>
      <c r="C718" s="30">
        <v>1</v>
      </c>
      <c r="D718" s="17" t="str">
        <f>IF(C718=1,K!$D$1,IF(C718=2,K!$D$2,IF(C718=3,K!$D$3,IF(C718=4,K!$D$4,IF(C718=5,K!$D$5,IF(C718=6,K!$D$6))))))</f>
        <v>Maaparandus</v>
      </c>
      <c r="E718" s="11" t="s">
        <v>322</v>
      </c>
      <c r="F718" s="18" t="str">
        <f>LOOKUP(E718,K!$A$1:$B$19)</f>
        <v>Mäksa vald</v>
      </c>
      <c r="G718" s="30">
        <v>133</v>
      </c>
      <c r="H718" s="30" t="s">
        <v>2408</v>
      </c>
      <c r="I718" s="39" t="s">
        <v>2462</v>
      </c>
      <c r="J718" s="30">
        <v>1987</v>
      </c>
      <c r="K718">
        <v>1</v>
      </c>
      <c r="L718" s="30">
        <v>1204801</v>
      </c>
    </row>
    <row r="719" spans="1:12" ht="25.5" x14ac:dyDescent="0.2">
      <c r="A719" s="37" t="str">
        <f t="shared" si="11"/>
        <v>08-11</v>
      </c>
      <c r="B719" s="30">
        <v>11</v>
      </c>
      <c r="C719" s="30">
        <v>1</v>
      </c>
      <c r="D719" s="17" t="str">
        <f>IF(C719=1,K!$D$1,IF(C719=2,K!$D$2,IF(C719=3,K!$D$3,IF(C719=4,K!$D$4,IF(C719=5,K!$D$5,IF(C719=6,K!$D$6))))))</f>
        <v>Maaparandus</v>
      </c>
      <c r="E719" s="11" t="s">
        <v>322</v>
      </c>
      <c r="F719" s="18" t="str">
        <f>LOOKUP(E719,K!$A$1:$B$19)</f>
        <v>Mäksa vald</v>
      </c>
      <c r="G719" s="30">
        <v>25</v>
      </c>
      <c r="H719" s="30" t="s">
        <v>2409</v>
      </c>
      <c r="I719" s="39" t="s">
        <v>2462</v>
      </c>
      <c r="J719" s="30">
        <v>1986</v>
      </c>
      <c r="K719" s="30">
        <v>1</v>
      </c>
      <c r="L719" s="30">
        <v>1204801</v>
      </c>
    </row>
    <row r="720" spans="1:12" ht="25.5" x14ac:dyDescent="0.2">
      <c r="A720" s="37" t="str">
        <f t="shared" si="11"/>
        <v>08-11</v>
      </c>
      <c r="B720" s="30">
        <v>11</v>
      </c>
      <c r="C720" s="30">
        <v>1</v>
      </c>
      <c r="D720" s="17" t="str">
        <f>IF(C720=1,K!$D$1,IF(C720=2,K!$D$2,IF(C720=3,K!$D$3,IF(C720=4,K!$D$4,IF(C720=5,K!$D$5,IF(C720=6,K!$D$6))))))</f>
        <v>Maaparandus</v>
      </c>
      <c r="E720" s="11" t="s">
        <v>322</v>
      </c>
      <c r="F720" s="18" t="str">
        <f>LOOKUP(E720,K!$A$1:$B$19)</f>
        <v>Mäksa vald</v>
      </c>
      <c r="G720" s="30">
        <v>84</v>
      </c>
      <c r="H720" s="30" t="s">
        <v>2410</v>
      </c>
      <c r="I720" s="39" t="s">
        <v>2462</v>
      </c>
      <c r="J720" s="30">
        <v>1960</v>
      </c>
      <c r="K720">
        <v>1</v>
      </c>
    </row>
    <row r="721" spans="1:12" x14ac:dyDescent="0.2">
      <c r="A721" s="37" t="str">
        <f t="shared" si="11"/>
        <v>08-11</v>
      </c>
      <c r="B721" s="30">
        <v>11</v>
      </c>
      <c r="C721" s="30">
        <v>1</v>
      </c>
      <c r="D721" s="17" t="str">
        <f>IF(C721=1,K!$D$1,IF(C721=2,K!$D$2,IF(C721=3,K!$D$3,IF(C721=4,K!$D$4,IF(C721=5,K!$D$5,IF(C721=6,K!$D$6))))))</f>
        <v>Maaparandus</v>
      </c>
      <c r="E721" s="11" t="s">
        <v>322</v>
      </c>
      <c r="F721" s="18" t="str">
        <f>LOOKUP(E721,K!$A$1:$B$19)</f>
        <v>Mäksa vald</v>
      </c>
      <c r="G721" s="30">
        <v>41</v>
      </c>
      <c r="H721" s="30" t="s">
        <v>2411</v>
      </c>
      <c r="I721" s="39" t="s">
        <v>2462</v>
      </c>
      <c r="J721" s="30">
        <v>1958</v>
      </c>
      <c r="K721" s="30">
        <v>1</v>
      </c>
    </row>
    <row r="722" spans="1:12" ht="25.5" x14ac:dyDescent="0.2">
      <c r="A722" s="37" t="str">
        <f t="shared" si="11"/>
        <v>18-11</v>
      </c>
      <c r="B722" s="30">
        <v>11</v>
      </c>
      <c r="C722" s="30">
        <v>1</v>
      </c>
      <c r="D722" s="17" t="str">
        <f>IF(C722=1,K!$D$1,IF(C722=2,K!$D$2,IF(C722=3,K!$D$3,IF(C722=4,K!$D$4,IF(C722=5,K!$D$5,IF(C722=6,K!$D$6))))))</f>
        <v>Maaparandus</v>
      </c>
      <c r="E722" s="11" t="s">
        <v>332</v>
      </c>
      <c r="F722" s="18" t="str">
        <f>LOOKUP(E722,K!$A$1:$B$19)</f>
        <v>Võnnu vald</v>
      </c>
      <c r="G722" s="30">
        <v>959</v>
      </c>
      <c r="H722" s="30" t="s">
        <v>2615</v>
      </c>
      <c r="I722" s="39" t="s">
        <v>2614</v>
      </c>
      <c r="J722" s="30">
        <v>1975</v>
      </c>
      <c r="K722" s="30">
        <v>2</v>
      </c>
      <c r="L722" s="30">
        <v>73209</v>
      </c>
    </row>
    <row r="723" spans="1:12" ht="25.5" x14ac:dyDescent="0.2">
      <c r="A723" s="37" t="str">
        <f t="shared" si="11"/>
        <v>04-11</v>
      </c>
      <c r="B723" s="30">
        <v>11</v>
      </c>
      <c r="C723" s="30">
        <v>1</v>
      </c>
      <c r="D723" s="43" t="str">
        <f>IF(C723=1,K!$D$1,IF(C723=2,K!$D$2,IF(C723=3,K!$D$3,IF(C723=4,K!$D$4,IF(C723=5,K!$D$5,IF(C723=6,K!$D$6))))))</f>
        <v>Maaparandus</v>
      </c>
      <c r="E723" s="11" t="s">
        <v>318</v>
      </c>
      <c r="F723" s="18" t="str">
        <f>LOOKUP(E723,K!$A$1:$B$19)</f>
        <v>Konguta vald</v>
      </c>
      <c r="G723">
        <v>28</v>
      </c>
      <c r="H723" s="34" t="s">
        <v>3225</v>
      </c>
      <c r="I723" s="28" t="s">
        <v>3219</v>
      </c>
      <c r="J723" s="30">
        <v>1983</v>
      </c>
      <c r="K723">
        <v>2</v>
      </c>
      <c r="L723">
        <v>1225781</v>
      </c>
    </row>
    <row r="724" spans="1:12" ht="25.5" x14ac:dyDescent="0.2">
      <c r="A724" s="37" t="str">
        <f t="shared" si="11"/>
        <v>04-11</v>
      </c>
      <c r="B724" s="30">
        <v>11</v>
      </c>
      <c r="C724" s="30">
        <v>1</v>
      </c>
      <c r="D724" s="43" t="str">
        <f>IF(C724=1,K!$D$1,IF(C724=2,K!$D$2,IF(C724=3,K!$D$3,IF(C724=4,K!$D$4,IF(C724=5,K!$D$5,IF(C724=6,K!$D$6))))))</f>
        <v>Maaparandus</v>
      </c>
      <c r="E724" s="11" t="s">
        <v>318</v>
      </c>
      <c r="F724" s="18" t="str">
        <f>LOOKUP(E724,K!$A$1:$B$19)</f>
        <v>Konguta vald</v>
      </c>
      <c r="G724">
        <v>29</v>
      </c>
      <c r="H724" s="34" t="s">
        <v>3226</v>
      </c>
      <c r="I724" s="28" t="s">
        <v>3219</v>
      </c>
      <c r="J724" s="30">
        <v>1983</v>
      </c>
      <c r="K724" s="30">
        <v>2</v>
      </c>
      <c r="L724">
        <v>1225781</v>
      </c>
    </row>
    <row r="725" spans="1:12" ht="25.5" x14ac:dyDescent="0.2">
      <c r="A725" s="37" t="str">
        <f t="shared" si="11"/>
        <v>04-11</v>
      </c>
      <c r="B725" s="30">
        <v>11</v>
      </c>
      <c r="C725" s="30">
        <v>1</v>
      </c>
      <c r="D725" s="43" t="str">
        <f>IF(C725=1,K!$D$1,IF(C725=2,K!$D$2,IF(C725=3,K!$D$3,IF(C725=4,K!$D$4,IF(C725=5,K!$D$5,IF(C725=6,K!$D$6))))))</f>
        <v>Maaparandus</v>
      </c>
      <c r="E725" s="11" t="s">
        <v>318</v>
      </c>
      <c r="F725" s="18" t="str">
        <f>LOOKUP(E725,K!$A$1:$B$19)</f>
        <v>Konguta vald</v>
      </c>
      <c r="G725">
        <v>30</v>
      </c>
      <c r="H725" s="34" t="s">
        <v>3225</v>
      </c>
      <c r="I725" s="28" t="s">
        <v>3219</v>
      </c>
      <c r="J725" s="30">
        <v>1983</v>
      </c>
      <c r="K725">
        <v>2</v>
      </c>
      <c r="L725">
        <v>1225781</v>
      </c>
    </row>
    <row r="726" spans="1:12" ht="25.5" x14ac:dyDescent="0.2">
      <c r="A726" s="37" t="str">
        <f t="shared" si="11"/>
        <v>14-11</v>
      </c>
      <c r="B726" s="30">
        <v>11</v>
      </c>
      <c r="C726" s="30">
        <v>1</v>
      </c>
      <c r="D726" s="43" t="str">
        <f>IF(C726=1,K!$D$1,IF(C726=2,K!$D$2,IF(C726=3,K!$D$3,IF(C726=4,K!$D$4,IF(C726=5,K!$D$5,IF(C726=6,K!$D$6))))))</f>
        <v>Maaparandus</v>
      </c>
      <c r="E726" s="11" t="s">
        <v>328</v>
      </c>
      <c r="F726" s="45" t="str">
        <f>LOOKUP(E726,K!$A$1:$B$19)</f>
        <v>Rõngu vald</v>
      </c>
      <c r="G726">
        <v>27</v>
      </c>
      <c r="H726" s="40" t="s">
        <v>3395</v>
      </c>
      <c r="I726" t="s">
        <v>3396</v>
      </c>
      <c r="J726" s="30">
        <v>1969</v>
      </c>
      <c r="K726" s="30">
        <v>1</v>
      </c>
      <c r="L726" t="s">
        <v>3394</v>
      </c>
    </row>
    <row r="727" spans="1:12" x14ac:dyDescent="0.2">
      <c r="A727" s="37" t="str">
        <f t="shared" si="11"/>
        <v>12-11</v>
      </c>
      <c r="B727" s="30">
        <v>11</v>
      </c>
      <c r="C727" s="30">
        <v>6</v>
      </c>
      <c r="D727" s="43" t="str">
        <f>IF(C727=1,K!$D$1,IF(C727=2,K!$D$2,IF(C727=3,K!$D$3,IF(C727=4,K!$D$4,IF(C727=5,K!$D$5,IF(C727=6,K!$D$6))))))</f>
        <v>Kultuurtehnikaprojektid</v>
      </c>
      <c r="E727" s="11" t="s">
        <v>326</v>
      </c>
      <c r="F727" s="45" t="str">
        <f>LOOKUP(E727,K!$A$1:$B$19)</f>
        <v>Puhja vald</v>
      </c>
      <c r="G727">
        <v>70</v>
      </c>
      <c r="H727" t="s">
        <v>3680</v>
      </c>
      <c r="I727" t="s">
        <v>3681</v>
      </c>
      <c r="J727" s="30">
        <v>1982</v>
      </c>
      <c r="K727">
        <v>1</v>
      </c>
      <c r="L727" t="s">
        <v>3682</v>
      </c>
    </row>
    <row r="728" spans="1:12" ht="25.5" x14ac:dyDescent="0.2">
      <c r="A728" s="37" t="str">
        <f t="shared" si="11"/>
        <v>05-11</v>
      </c>
      <c r="B728" s="30">
        <v>11</v>
      </c>
      <c r="C728" s="30">
        <v>1</v>
      </c>
      <c r="D728" s="43" t="str">
        <f>IF(C728=1,K!$D$1,IF(C728=2,K!$D$2,IF(C728=3,K!$D$3,IF(C728=4,K!$D$4,IF(C728=5,K!$D$5,IF(C728=6,K!$D$6))))))</f>
        <v>Maaparandus</v>
      </c>
      <c r="E728" s="11" t="s">
        <v>319</v>
      </c>
      <c r="F728" s="45" t="str">
        <f>LOOKUP(E728,K!$A$1:$B$19)</f>
        <v xml:space="preserve">Laeva vald </v>
      </c>
      <c r="G728" t="s">
        <v>3716</v>
      </c>
      <c r="H728" s="30" t="s">
        <v>3717</v>
      </c>
      <c r="I728" t="s">
        <v>3710</v>
      </c>
      <c r="J728" s="30">
        <v>1968</v>
      </c>
      <c r="K728">
        <v>1</v>
      </c>
      <c r="L728" s="30" t="s">
        <v>3711</v>
      </c>
    </row>
    <row r="729" spans="1:12" ht="25.5" x14ac:dyDescent="0.2">
      <c r="A729" s="37" t="str">
        <f t="shared" si="11"/>
        <v>05-11</v>
      </c>
      <c r="B729" s="30">
        <v>11</v>
      </c>
      <c r="C729" s="30">
        <v>1</v>
      </c>
      <c r="D729" s="43" t="str">
        <f>IF(C729=1,K!$D$1,IF(C729=2,K!$D$2,IF(C729=3,K!$D$3,IF(C729=4,K!$D$4,IF(C729=5,K!$D$5,IF(C729=6,K!$D$6))))))</f>
        <v>Maaparandus</v>
      </c>
      <c r="E729" s="11" t="s">
        <v>319</v>
      </c>
      <c r="F729" s="45" t="str">
        <f>LOOKUP(E729,K!$A$1:$B$19)</f>
        <v xml:space="preserve">Laeva vald </v>
      </c>
      <c r="G729">
        <v>66</v>
      </c>
      <c r="H729" s="30" t="s">
        <v>3718</v>
      </c>
      <c r="I729" t="s">
        <v>3710</v>
      </c>
      <c r="J729" s="30">
        <v>1969</v>
      </c>
      <c r="K729">
        <v>4</v>
      </c>
      <c r="L729" s="30" t="s">
        <v>3711</v>
      </c>
    </row>
    <row r="730" spans="1:12" ht="25.5" x14ac:dyDescent="0.2">
      <c r="A730" s="37" t="str">
        <f t="shared" si="11"/>
        <v>05-11</v>
      </c>
      <c r="B730" s="30">
        <v>11</v>
      </c>
      <c r="C730" s="30">
        <v>1</v>
      </c>
      <c r="D730" s="43" t="str">
        <f>IF(C730=1,K!$D$1,IF(C730=2,K!$D$2,IF(C730=3,K!$D$3,IF(C730=4,K!$D$4,IF(C730=5,K!$D$5,IF(C730=6,K!$D$6))))))</f>
        <v>Maaparandus</v>
      </c>
      <c r="E730" s="11" t="s">
        <v>319</v>
      </c>
      <c r="F730" s="45" t="str">
        <f>LOOKUP(E730,K!$A$1:$B$19)</f>
        <v xml:space="preserve">Laeva vald </v>
      </c>
      <c r="G730">
        <v>67</v>
      </c>
      <c r="H730" s="30" t="s">
        <v>3719</v>
      </c>
      <c r="I730" t="s">
        <v>3710</v>
      </c>
      <c r="J730" s="30">
        <v>1969</v>
      </c>
      <c r="K730">
        <v>4</v>
      </c>
      <c r="L730" s="30" t="s">
        <v>3711</v>
      </c>
    </row>
    <row r="731" spans="1:12" ht="25.5" x14ac:dyDescent="0.2">
      <c r="A731" s="37" t="str">
        <f t="shared" si="11"/>
        <v>05-11</v>
      </c>
      <c r="B731" s="30">
        <v>11</v>
      </c>
      <c r="C731" s="30">
        <v>1</v>
      </c>
      <c r="D731" s="43" t="str">
        <f>IF(C731=1,K!$D$1,IF(C731=2,K!$D$2,IF(C731=3,K!$D$3,IF(C731=4,K!$D$4,IF(C731=5,K!$D$5,IF(C731=6,K!$D$6))))))</f>
        <v>Maaparandus</v>
      </c>
      <c r="E731" s="11" t="s">
        <v>319</v>
      </c>
      <c r="F731" s="45" t="str">
        <f>LOOKUP(E731,K!$A$1:$B$19)</f>
        <v xml:space="preserve">Laeva vald </v>
      </c>
      <c r="G731">
        <v>65</v>
      </c>
      <c r="H731" s="30" t="s">
        <v>3719</v>
      </c>
      <c r="I731" t="s">
        <v>3710</v>
      </c>
      <c r="J731" s="30">
        <v>1969</v>
      </c>
      <c r="K731">
        <v>2</v>
      </c>
      <c r="L731" s="30" t="s">
        <v>3711</v>
      </c>
    </row>
    <row r="732" spans="1:12" ht="25.5" x14ac:dyDescent="0.2">
      <c r="A732" s="37" t="str">
        <f t="shared" si="11"/>
        <v>05-11</v>
      </c>
      <c r="B732" s="30">
        <v>11</v>
      </c>
      <c r="C732" s="30">
        <v>1</v>
      </c>
      <c r="D732" s="43" t="str">
        <f>IF(C732=1,K!$D$1,IF(C732=2,K!$D$2,IF(C732=3,K!$D$3,IF(C732=4,K!$D$4,IF(C732=5,K!$D$5,IF(C732=6,K!$D$6))))))</f>
        <v>Maaparandus</v>
      </c>
      <c r="E732" s="11" t="s">
        <v>319</v>
      </c>
      <c r="F732" s="45" t="str">
        <f>LOOKUP(E732,K!$A$1:$B$19)</f>
        <v xml:space="preserve">Laeva vald </v>
      </c>
      <c r="G732">
        <v>1020</v>
      </c>
      <c r="H732" s="30" t="s">
        <v>3719</v>
      </c>
      <c r="I732" t="s">
        <v>3710</v>
      </c>
      <c r="J732" s="30">
        <v>1976</v>
      </c>
      <c r="K732">
        <v>1</v>
      </c>
      <c r="L732" s="30" t="s">
        <v>3713</v>
      </c>
    </row>
    <row r="733" spans="1:12" ht="25.5" x14ac:dyDescent="0.2">
      <c r="A733" s="37" t="str">
        <f t="shared" si="11"/>
        <v>09-11</v>
      </c>
      <c r="B733" s="30">
        <v>11</v>
      </c>
      <c r="C733" s="30">
        <v>1</v>
      </c>
      <c r="D733" s="43" t="str">
        <f>IF(C733=1,K!$D$1,IF(C733=2,K!$D$2,IF(C733=3,K!$D$3,IF(C733=4,K!$D$4,IF(C733=5,K!$D$5,IF(C733=6,K!$D$6))))))</f>
        <v>Maaparandus</v>
      </c>
      <c r="E733" s="11" t="s">
        <v>323</v>
      </c>
      <c r="F733" s="45" t="str">
        <f>LOOKUP(E733,K!$A$1:$B$19)</f>
        <v>Nõo vald</v>
      </c>
      <c r="G733">
        <v>918</v>
      </c>
      <c r="H733" s="1" t="s">
        <v>3822</v>
      </c>
      <c r="I733" t="s">
        <v>3821</v>
      </c>
      <c r="J733" s="30">
        <v>1975</v>
      </c>
      <c r="K733">
        <v>1</v>
      </c>
      <c r="L733">
        <v>73020</v>
      </c>
    </row>
    <row r="734" spans="1:12" ht="25.5" x14ac:dyDescent="0.2">
      <c r="A734" s="37" t="str">
        <f t="shared" si="11"/>
        <v>09-11</v>
      </c>
      <c r="B734" s="30">
        <v>11</v>
      </c>
      <c r="C734" s="30">
        <v>1</v>
      </c>
      <c r="D734" s="43" t="str">
        <f>IF(C734=1,K!$D$1,IF(C734=2,K!$D$2,IF(C734=3,K!$D$3,IF(C734=4,K!$D$4,IF(C734=5,K!$D$5,IF(C734=6,K!$D$6))))))</f>
        <v>Maaparandus</v>
      </c>
      <c r="E734" s="11" t="s">
        <v>323</v>
      </c>
      <c r="F734" s="45" t="str">
        <f>LOOKUP(E734,K!$A$1:$B$19)</f>
        <v>Nõo vald</v>
      </c>
      <c r="G734">
        <v>1037</v>
      </c>
      <c r="H734" s="1" t="s">
        <v>3822</v>
      </c>
      <c r="I734" t="s">
        <v>3821</v>
      </c>
      <c r="J734" s="30">
        <v>1976</v>
      </c>
      <c r="K734">
        <v>5</v>
      </c>
      <c r="L734">
        <v>73020</v>
      </c>
    </row>
    <row r="735" spans="1:12" ht="25.5" x14ac:dyDescent="0.2">
      <c r="A735" s="37" t="str">
        <f t="shared" si="11"/>
        <v>13-11</v>
      </c>
      <c r="B735" s="30">
        <v>11</v>
      </c>
      <c r="C735" s="30">
        <v>1</v>
      </c>
      <c r="D735" s="43" t="str">
        <f>IF(C735=1,K!$D$1,IF(C735=2,K!$D$2,IF(C735=3,K!$D$3,IF(C735=4,K!$D$4,IF(C735=5,K!$D$5,IF(C735=6,K!$D$6))))))</f>
        <v>Maaparandus</v>
      </c>
      <c r="E735" s="11" t="s">
        <v>327</v>
      </c>
      <c r="F735" s="45" t="str">
        <f>LOOKUP(E735,K!$A$1:$B$19)</f>
        <v>Rannu vald</v>
      </c>
      <c r="G735">
        <v>388</v>
      </c>
      <c r="H735" s="1" t="s">
        <v>4099</v>
      </c>
      <c r="I735" t="s">
        <v>4100</v>
      </c>
      <c r="J735" s="30">
        <v>1972</v>
      </c>
      <c r="K735">
        <v>2</v>
      </c>
      <c r="L735">
        <v>70444</v>
      </c>
    </row>
    <row r="736" spans="1:12" x14ac:dyDescent="0.2">
      <c r="A736" s="37" t="str">
        <f t="shared" si="11"/>
        <v>13-11</v>
      </c>
      <c r="B736" s="30">
        <v>11</v>
      </c>
      <c r="C736" s="30">
        <v>1</v>
      </c>
      <c r="D736" s="43" t="str">
        <f>IF(C736=1,K!$D$1,IF(C736=2,K!$D$2,IF(C736=3,K!$D$3,IF(C736=4,K!$D$4,IF(C736=5,K!$D$5,IF(C736=6,K!$D$6))))))</f>
        <v>Maaparandus</v>
      </c>
      <c r="E736" s="11" t="s">
        <v>327</v>
      </c>
      <c r="F736" s="45" t="str">
        <f>LOOKUP(E736,K!$A$1:$B$19)</f>
        <v>Rannu vald</v>
      </c>
      <c r="G736">
        <v>723</v>
      </c>
      <c r="H736" s="1" t="s">
        <v>4101</v>
      </c>
      <c r="I736" t="s">
        <v>4100</v>
      </c>
      <c r="J736" s="30">
        <v>1974</v>
      </c>
      <c r="K736">
        <v>1</v>
      </c>
      <c r="L736">
        <v>70444</v>
      </c>
    </row>
    <row r="737" spans="1:12" ht="25.5" x14ac:dyDescent="0.2">
      <c r="A737" s="37" t="str">
        <f t="shared" si="11"/>
        <v>13-11</v>
      </c>
      <c r="B737" s="30">
        <v>11</v>
      </c>
      <c r="C737" s="30">
        <v>2</v>
      </c>
      <c r="D737" s="43" t="str">
        <f>IF(C737=1,K!$D$1,IF(C737=2,K!$D$2,IF(C737=3,K!$D$3,IF(C737=4,K!$D$4,IF(C737=5,K!$D$5,IF(C737=6,K!$D$6))))))</f>
        <v xml:space="preserve">Maaparanduse rek </v>
      </c>
      <c r="E737" s="11" t="s">
        <v>327</v>
      </c>
      <c r="F737" s="45" t="str">
        <f>LOOKUP(E737,K!$A$1:$B$19)</f>
        <v>Rannu vald</v>
      </c>
      <c r="G737">
        <v>44</v>
      </c>
      <c r="H737" s="1" t="s">
        <v>4107</v>
      </c>
      <c r="I737" t="s">
        <v>4100</v>
      </c>
      <c r="J737" s="30">
        <v>1982</v>
      </c>
      <c r="K737">
        <v>1</v>
      </c>
      <c r="L737" t="s">
        <v>4104</v>
      </c>
    </row>
    <row r="738" spans="1:12" ht="25.5" x14ac:dyDescent="0.2">
      <c r="A738" s="37" t="str">
        <f t="shared" si="11"/>
        <v>15-2</v>
      </c>
      <c r="B738" s="30">
        <v>2</v>
      </c>
      <c r="C738" s="30">
        <v>1</v>
      </c>
      <c r="D738" s="43" t="str">
        <f>IF(C738=1,K!$D$1,IF(C738=2,K!$D$2,IF(C738=3,K!$D$3,IF(C738=4,K!$D$4,IF(C738=5,K!$D$5,IF(C738=6,K!$D$6,IF(C738=7,K!$D$7)))))))</f>
        <v>Maaparandus</v>
      </c>
      <c r="E738" s="11" t="s">
        <v>329</v>
      </c>
      <c r="F738" s="45" t="str">
        <f>LOOKUP(E738,K!$A$1:$B$19)</f>
        <v>Tartu vald</v>
      </c>
      <c r="G738">
        <v>1424</v>
      </c>
      <c r="H738" s="1" t="s">
        <v>4685</v>
      </c>
      <c r="I738" s="28" t="s">
        <v>4687</v>
      </c>
      <c r="J738" s="30">
        <v>1979</v>
      </c>
      <c r="K738">
        <v>1</v>
      </c>
      <c r="L738" t="s">
        <v>4684</v>
      </c>
    </row>
    <row r="739" spans="1:12" ht="25.5" x14ac:dyDescent="0.2">
      <c r="A739" s="37" t="str">
        <f t="shared" si="11"/>
        <v>15-2</v>
      </c>
      <c r="B739" s="30">
        <v>2</v>
      </c>
      <c r="C739" s="30">
        <v>1</v>
      </c>
      <c r="D739" s="43" t="str">
        <f>IF(C739=1,K!$D$1,IF(C739=2,K!$D$2,IF(C739=3,K!$D$3,IF(C739=4,K!$D$4,IF(C739=5,K!$D$5,IF(C739=6,K!$D$6,IF(C739=7,K!$D$7)))))))</f>
        <v>Maaparandus</v>
      </c>
      <c r="E739" s="11" t="s">
        <v>329</v>
      </c>
      <c r="F739" s="45" t="str">
        <f>LOOKUP(E739,K!$A$1:$B$19)</f>
        <v>Tartu vald</v>
      </c>
      <c r="G739">
        <v>11</v>
      </c>
      <c r="H739" s="1" t="s">
        <v>4686</v>
      </c>
      <c r="I739" s="28" t="s">
        <v>4687</v>
      </c>
      <c r="J739" s="30">
        <v>1980</v>
      </c>
      <c r="K739">
        <v>0</v>
      </c>
      <c r="L739" t="s">
        <v>4684</v>
      </c>
    </row>
    <row r="740" spans="1:12" ht="25.5" x14ac:dyDescent="0.2">
      <c r="A740" s="37" t="str">
        <f t="shared" si="11"/>
        <v>15-3</v>
      </c>
      <c r="B740" s="30">
        <v>3</v>
      </c>
      <c r="C740" s="30">
        <v>1</v>
      </c>
      <c r="D740" s="43" t="str">
        <f>IF(C740=1,K!$D$1,IF(C740=2,K!$D$2,IF(C740=3,K!$D$3,IF(C740=4,K!$D$4,IF(C740=5,K!$D$5,IF(C740=6,K!$D$6,IF(C740=7,K!$D$7)))))))</f>
        <v>Maaparandus</v>
      </c>
      <c r="E740" s="11" t="s">
        <v>329</v>
      </c>
      <c r="F740" s="45" t="str">
        <f>LOOKUP(E740,K!$A$1:$B$19)</f>
        <v>Tartu vald</v>
      </c>
      <c r="G740">
        <v>74</v>
      </c>
      <c r="H740" s="1" t="s">
        <v>4688</v>
      </c>
      <c r="I740" s="28" t="s">
        <v>4689</v>
      </c>
      <c r="J740" s="30">
        <v>1959</v>
      </c>
      <c r="K740">
        <v>0</v>
      </c>
    </row>
    <row r="741" spans="1:12" ht="25.5" x14ac:dyDescent="0.2">
      <c r="A741" s="37" t="str">
        <f t="shared" si="11"/>
        <v>19-11</v>
      </c>
      <c r="B741" s="30">
        <v>11</v>
      </c>
      <c r="C741" s="30">
        <v>1</v>
      </c>
      <c r="D741" s="50" t="str">
        <f>IF(C741=1,K!$D$1,IF(C741=2,K!$D$2,IF(C741=3,K!$D$3,IF(C741=4,K!$D$4,IF(C741=5,K!$D$5,IF(C741=6,K!$D$6,IF(C741=7,K!$D$7)))))))</f>
        <v>Maaparandus</v>
      </c>
      <c r="E741" s="11" t="s">
        <v>333</v>
      </c>
      <c r="F741" s="51" t="str">
        <f>LOOKUP(E741,K!$A$1:$B$19)</f>
        <v>Ülenurme vald</v>
      </c>
      <c r="G741">
        <v>106</v>
      </c>
      <c r="H741" s="34" t="s">
        <v>5172</v>
      </c>
      <c r="I741" s="28" t="s">
        <v>5173</v>
      </c>
      <c r="J741" s="30">
        <v>1969</v>
      </c>
      <c r="K741">
        <v>1</v>
      </c>
      <c r="L741" t="s">
        <v>5171</v>
      </c>
    </row>
    <row r="742" spans="1:12" ht="25.5" x14ac:dyDescent="0.2">
      <c r="A742" s="37" t="str">
        <f t="shared" si="11"/>
        <v>19-11</v>
      </c>
      <c r="B742" s="30">
        <v>11</v>
      </c>
      <c r="C742" s="30">
        <v>1</v>
      </c>
      <c r="D742" s="50" t="str">
        <f>IF(C742=1,K!$D$1,IF(C742=2,K!$D$2,IF(C742=3,K!$D$3,IF(C742=4,K!$D$4,IF(C742=5,K!$D$5,IF(C742=6,K!$D$6,IF(C742=7,K!$D$7)))))))</f>
        <v>Maaparandus</v>
      </c>
      <c r="E742" s="11" t="s">
        <v>333</v>
      </c>
      <c r="F742" s="51" t="str">
        <f>LOOKUP(E742,K!$A$1:$B$19)</f>
        <v>Ülenurme vald</v>
      </c>
      <c r="G742">
        <v>106</v>
      </c>
      <c r="H742" s="34" t="s">
        <v>5172</v>
      </c>
      <c r="I742" s="28" t="s">
        <v>5173</v>
      </c>
      <c r="J742" s="30">
        <v>1969</v>
      </c>
      <c r="K742">
        <v>1</v>
      </c>
      <c r="L742" t="s">
        <v>5171</v>
      </c>
    </row>
    <row r="743" spans="1:12" ht="25.5" x14ac:dyDescent="0.2">
      <c r="A743" s="37" t="str">
        <f t="shared" si="11"/>
        <v>19-11</v>
      </c>
      <c r="B743" s="30">
        <v>11</v>
      </c>
      <c r="C743" s="30">
        <v>1</v>
      </c>
      <c r="D743" s="50" t="str">
        <f>IF(C743=1,K!$D$1,IF(C743=2,K!$D$2,IF(C743=3,K!$D$3,IF(C743=4,K!$D$4,IF(C743=5,K!$D$5,IF(C743=6,K!$D$6,IF(C743=7,K!$D$7)))))))</f>
        <v>Maaparandus</v>
      </c>
      <c r="E743" s="11" t="s">
        <v>333</v>
      </c>
      <c r="F743" s="51" t="str">
        <f>LOOKUP(E743,K!$A$1:$B$19)</f>
        <v>Ülenurme vald</v>
      </c>
      <c r="G743">
        <v>105</v>
      </c>
      <c r="H743" s="34" t="s">
        <v>5172</v>
      </c>
      <c r="I743" s="28" t="s">
        <v>5173</v>
      </c>
      <c r="J743" s="30">
        <v>1969</v>
      </c>
      <c r="K743">
        <v>1</v>
      </c>
      <c r="L743" t="s">
        <v>5171</v>
      </c>
    </row>
    <row r="744" spans="1:12" ht="25.5" x14ac:dyDescent="0.2">
      <c r="A744" s="37" t="str">
        <f t="shared" si="11"/>
        <v>19-11</v>
      </c>
      <c r="B744" s="30">
        <v>11</v>
      </c>
      <c r="C744" s="30">
        <v>6</v>
      </c>
      <c r="D744" s="50" t="str">
        <f>IF(C744=1,K!$D$1,IF(C744=2,K!$D$2,IF(C744=3,K!$D$3,IF(C744=4,K!$D$4,IF(C744=5,K!$D$5,IF(C744=6,K!$D$6,IF(C744=7,K!$D$7)))))))</f>
        <v>Kultuurtehnikaprojektid</v>
      </c>
      <c r="E744" s="11" t="s">
        <v>333</v>
      </c>
      <c r="F744" s="51" t="str">
        <f>LOOKUP(E744,K!$A$1:$B$19)</f>
        <v>Ülenurme vald</v>
      </c>
      <c r="G744">
        <v>1297</v>
      </c>
      <c r="H744" s="34" t="s">
        <v>5174</v>
      </c>
      <c r="I744" s="28" t="s">
        <v>5173</v>
      </c>
      <c r="J744" s="30">
        <v>1978</v>
      </c>
      <c r="K744">
        <v>2</v>
      </c>
      <c r="L744" t="s">
        <v>5175</v>
      </c>
    </row>
    <row r="745" spans="1:12" x14ac:dyDescent="0.2">
      <c r="A745" s="37" t="str">
        <f t="shared" si="11"/>
        <v>19-11</v>
      </c>
      <c r="B745" s="30">
        <v>11</v>
      </c>
      <c r="C745" s="30">
        <v>1</v>
      </c>
      <c r="D745" s="50" t="str">
        <f>IF(C745=1,K!$D$1,IF(C745=2,K!$D$2,IF(C745=3,K!$D$3,IF(C745=4,K!$D$4,IF(C745=5,K!$D$5,IF(C745=6,K!$D$6,IF(C745=7,K!$D$7)))))))</f>
        <v>Maaparandus</v>
      </c>
      <c r="E745" s="11" t="s">
        <v>333</v>
      </c>
      <c r="F745" s="51" t="str">
        <f>LOOKUP(E745,K!$A$1:$B$19)</f>
        <v>Ülenurme vald</v>
      </c>
      <c r="G745">
        <v>45</v>
      </c>
      <c r="H745" s="34" t="s">
        <v>5176</v>
      </c>
      <c r="I745" s="28" t="s">
        <v>5173</v>
      </c>
      <c r="J745" s="30">
        <v>1970</v>
      </c>
      <c r="K745">
        <v>3</v>
      </c>
    </row>
    <row r="746" spans="1:12" x14ac:dyDescent="0.2">
      <c r="A746" s="38" t="str">
        <f t="shared" si="11"/>
        <v>01-10</v>
      </c>
      <c r="B746" s="30">
        <v>10</v>
      </c>
      <c r="C746" s="30">
        <v>1</v>
      </c>
      <c r="D746" s="31" t="str">
        <f>IF(C746=1,K!$D$1,IF(C746=2,K!$D$2,IF(C746=3,K!$D$3,IF(C746=4,K!$D$4,IF(C746=5,K!$D$5,IF(C746=6,K!$D$6))))))</f>
        <v>Maaparandus</v>
      </c>
      <c r="E746" s="32" t="s">
        <v>291</v>
      </c>
      <c r="F746" s="33" t="str">
        <f>LOOKUP(E746,K!$A$1:$B$19)</f>
        <v>Alatskivi vald</v>
      </c>
      <c r="G746" s="30">
        <v>10</v>
      </c>
      <c r="H746" s="34" t="s">
        <v>1698</v>
      </c>
      <c r="I746" s="34" t="s">
        <v>1690</v>
      </c>
      <c r="J746" s="30">
        <v>1982</v>
      </c>
      <c r="K746" s="30">
        <v>2</v>
      </c>
      <c r="L746" s="34" t="s">
        <v>1699</v>
      </c>
    </row>
    <row r="747" spans="1:12" ht="25.5" x14ac:dyDescent="0.2">
      <c r="A747" s="38" t="str">
        <f t="shared" si="11"/>
        <v>01-10</v>
      </c>
      <c r="B747" s="30">
        <v>10</v>
      </c>
      <c r="C747" s="30">
        <v>1</v>
      </c>
      <c r="D747" s="31" t="str">
        <f>IF(C747=1,K!$D$1,IF(C747=2,K!$D$2,IF(C747=3,K!$D$3,IF(C747=4,K!$D$4,IF(C747=5,K!$D$5,IF(C747=6,K!$D$6))))))</f>
        <v>Maaparandus</v>
      </c>
      <c r="E747" s="32" t="s">
        <v>291</v>
      </c>
      <c r="F747" s="33" t="str">
        <f>LOOKUP(E747,K!$A$1:$B$19)</f>
        <v>Alatskivi vald</v>
      </c>
      <c r="G747" s="30">
        <v>97</v>
      </c>
      <c r="H747" s="34" t="s">
        <v>1700</v>
      </c>
      <c r="I747" s="34" t="s">
        <v>1690</v>
      </c>
      <c r="J747" s="30">
        <v>1960</v>
      </c>
      <c r="K747" s="30">
        <v>1</v>
      </c>
      <c r="L747" s="34" t="s">
        <v>1702</v>
      </c>
    </row>
    <row r="748" spans="1:12" ht="25.5" x14ac:dyDescent="0.2">
      <c r="A748" s="38" t="str">
        <f t="shared" si="11"/>
        <v>01-10</v>
      </c>
      <c r="B748" s="30">
        <v>10</v>
      </c>
      <c r="C748" s="30">
        <v>1</v>
      </c>
      <c r="D748" s="31" t="str">
        <f>IF(C748=1,K!$D$1,IF(C748=2,K!$D$2,IF(C748=3,K!$D$3,IF(C748=4,K!$D$4,IF(C748=5,K!$D$5,IF(C748=6,K!$D$6))))))</f>
        <v>Maaparandus</v>
      </c>
      <c r="E748" s="32" t="s">
        <v>291</v>
      </c>
      <c r="F748" s="33" t="str">
        <f>LOOKUP(E748,K!$A$1:$B$19)</f>
        <v>Alatskivi vald</v>
      </c>
      <c r="G748" s="30">
        <v>37</v>
      </c>
      <c r="H748" s="34" t="s">
        <v>1701</v>
      </c>
      <c r="I748" s="34" t="s">
        <v>1690</v>
      </c>
      <c r="J748" s="30">
        <v>1964</v>
      </c>
      <c r="K748" s="30">
        <v>2</v>
      </c>
      <c r="L748" s="34" t="s">
        <v>1702</v>
      </c>
    </row>
    <row r="749" spans="1:12" x14ac:dyDescent="0.2">
      <c r="A749" s="38" t="str">
        <f t="shared" si="11"/>
        <v>03-10</v>
      </c>
      <c r="B749" s="30">
        <v>10</v>
      </c>
      <c r="C749" s="30">
        <v>1</v>
      </c>
      <c r="D749" s="17" t="str">
        <f>IF(C749=1,K!$D$1,IF(C749=2,K!$D$2,IF(C749=3,K!$D$3,IF(C749=4,K!$D$4,IF(C749=5,K!$D$5,IF(C749=6,K!$D$6))))))</f>
        <v>Maaparandus</v>
      </c>
      <c r="E749" s="11" t="s">
        <v>317</v>
      </c>
      <c r="F749" s="18" t="str">
        <f>LOOKUP(E749,K!$A$1:$B$19)</f>
        <v>Kambja vald</v>
      </c>
      <c r="G749" s="30">
        <v>91</v>
      </c>
      <c r="H749" s="39" t="s">
        <v>1888</v>
      </c>
      <c r="I749" s="30" t="s">
        <v>1887</v>
      </c>
      <c r="J749" s="30">
        <v>1961</v>
      </c>
      <c r="K749" s="30">
        <v>1</v>
      </c>
      <c r="L749" s="30" t="s">
        <v>1889</v>
      </c>
    </row>
    <row r="750" spans="1:12" x14ac:dyDescent="0.2">
      <c r="A750" s="38" t="str">
        <f t="shared" si="11"/>
        <v>03-10</v>
      </c>
      <c r="B750" s="30">
        <v>10</v>
      </c>
      <c r="C750" s="30">
        <v>1</v>
      </c>
      <c r="D750" s="17" t="str">
        <f>IF(C750=1,K!$D$1,IF(C750=2,K!$D$2,IF(C750=3,K!$D$3,IF(C750=4,K!$D$4,IF(C750=5,K!$D$5,IF(C750=6,K!$D$6))))))</f>
        <v>Maaparandus</v>
      </c>
      <c r="E750" s="11" t="s">
        <v>317</v>
      </c>
      <c r="F750" s="18" t="str">
        <f>LOOKUP(E750,K!$A$1:$B$19)</f>
        <v>Kambja vald</v>
      </c>
      <c r="G750" s="30">
        <v>91</v>
      </c>
      <c r="H750" s="39" t="s">
        <v>1890</v>
      </c>
      <c r="I750" s="30" t="s">
        <v>1887</v>
      </c>
      <c r="J750" s="30">
        <v>1961</v>
      </c>
      <c r="K750" s="30">
        <v>1</v>
      </c>
      <c r="L750" s="30" t="s">
        <v>1889</v>
      </c>
    </row>
    <row r="751" spans="1:12" x14ac:dyDescent="0.2">
      <c r="A751" s="38" t="str">
        <f t="shared" si="11"/>
        <v>03-10</v>
      </c>
      <c r="B751" s="30">
        <v>10</v>
      </c>
      <c r="C751" s="30">
        <v>1</v>
      </c>
      <c r="D751" s="17" t="str">
        <f>IF(C751=1,K!$D$1,IF(C751=2,K!$D$2,IF(C751=3,K!$D$3,IF(C751=4,K!$D$4,IF(C751=5,K!$D$5,IF(C751=6,K!$D$6))))))</f>
        <v>Maaparandus</v>
      </c>
      <c r="E751" s="11" t="s">
        <v>317</v>
      </c>
      <c r="F751" s="18" t="str">
        <f>LOOKUP(E751,K!$A$1:$B$19)</f>
        <v>Kambja vald</v>
      </c>
      <c r="G751" s="30">
        <v>75</v>
      </c>
      <c r="H751" s="39" t="s">
        <v>1890</v>
      </c>
      <c r="I751" s="30" t="s">
        <v>1887</v>
      </c>
      <c r="J751" s="30">
        <v>1962</v>
      </c>
      <c r="K751" s="30">
        <v>1</v>
      </c>
      <c r="L751" s="30" t="s">
        <v>1889</v>
      </c>
    </row>
    <row r="752" spans="1:12" ht="25.5" x14ac:dyDescent="0.2">
      <c r="A752" s="38" t="str">
        <f t="shared" si="11"/>
        <v>03-10</v>
      </c>
      <c r="B752" s="30">
        <v>10</v>
      </c>
      <c r="C752" s="30">
        <v>2</v>
      </c>
      <c r="D752" s="17" t="str">
        <f>IF(C752=1,K!$D$1,IF(C752=2,K!$D$2,IF(C752=3,K!$D$3,IF(C752=4,K!$D$4,IF(C752=5,K!$D$5,IF(C752=6,K!$D$6))))))</f>
        <v xml:space="preserve">Maaparanduse rek </v>
      </c>
      <c r="E752" s="11" t="s">
        <v>317</v>
      </c>
      <c r="F752" s="18" t="str">
        <f>LOOKUP(E752,K!$A$1:$B$19)</f>
        <v>Kambja vald</v>
      </c>
      <c r="G752" s="30">
        <v>279</v>
      </c>
      <c r="H752" s="39" t="s">
        <v>1891</v>
      </c>
      <c r="I752" s="30" t="s">
        <v>1887</v>
      </c>
      <c r="J752" s="30">
        <v>1971</v>
      </c>
      <c r="K752" s="30">
        <v>1</v>
      </c>
      <c r="L752" s="30" t="s">
        <v>1892</v>
      </c>
    </row>
    <row r="753" spans="1:12" ht="25.5" x14ac:dyDescent="0.2">
      <c r="A753" s="38" t="str">
        <f t="shared" si="11"/>
        <v>02-10</v>
      </c>
      <c r="B753" s="30">
        <v>10</v>
      </c>
      <c r="C753" s="30">
        <v>2</v>
      </c>
      <c r="D753" s="17" t="str">
        <f>IF(C753=1,K!$D$1,IF(C753=2,K!$D$2,IF(C753=3,K!$D$3,IF(C753=4,K!$D$4,IF(C753=5,K!$D$5,IF(C753=6,K!$D$6))))))</f>
        <v xml:space="preserve">Maaparanduse rek </v>
      </c>
      <c r="E753" s="11" t="s">
        <v>294</v>
      </c>
      <c r="F753" s="18" t="str">
        <f>LOOKUP(E753,K!$A$1:$B$19)</f>
        <v>Haaslava vald</v>
      </c>
      <c r="G753" s="30">
        <v>55</v>
      </c>
      <c r="H753" s="1" t="s">
        <v>2001</v>
      </c>
      <c r="I753" s="30" t="s">
        <v>1995</v>
      </c>
      <c r="J753" s="30">
        <v>1966</v>
      </c>
      <c r="K753" s="30">
        <v>1</v>
      </c>
      <c r="L753" t="s">
        <v>1999</v>
      </c>
    </row>
    <row r="754" spans="1:12" ht="25.5" x14ac:dyDescent="0.2">
      <c r="A754" s="38" t="str">
        <f t="shared" si="11"/>
        <v>02-10</v>
      </c>
      <c r="B754" s="30">
        <v>10</v>
      </c>
      <c r="C754" s="30">
        <v>1</v>
      </c>
      <c r="D754" s="17" t="str">
        <f>IF(C754=1,K!$D$1,IF(C754=2,K!$D$2,IF(C754=3,K!$D$3,IF(C754=4,K!$D$4,IF(C754=5,K!$D$5,IF(C754=6,K!$D$6))))))</f>
        <v>Maaparandus</v>
      </c>
      <c r="E754" s="11" t="s">
        <v>294</v>
      </c>
      <c r="F754" s="18" t="str">
        <f>LOOKUP(E754,K!$A$1:$B$19)</f>
        <v>Haaslava vald</v>
      </c>
      <c r="G754" s="30">
        <v>91</v>
      </c>
      <c r="H754" s="1" t="s">
        <v>2000</v>
      </c>
      <c r="I754" s="30" t="s">
        <v>1995</v>
      </c>
      <c r="J754" s="30">
        <v>1967</v>
      </c>
      <c r="K754" s="30">
        <v>1</v>
      </c>
      <c r="L754" t="s">
        <v>1999</v>
      </c>
    </row>
    <row r="755" spans="1:12" ht="25.5" x14ac:dyDescent="0.2">
      <c r="A755" s="38" t="str">
        <f t="shared" si="11"/>
        <v>07-10</v>
      </c>
      <c r="B755" s="30">
        <v>10</v>
      </c>
      <c r="C755" s="30">
        <v>6</v>
      </c>
      <c r="D755" s="17" t="str">
        <f>IF(C755=1,K!$D$1,IF(C755=2,K!$D$2,IF(C755=3,K!$D$3,IF(C755=4,K!$D$4,IF(C755=5,K!$D$5,IF(C755=6,K!$D$6))))))</f>
        <v>Kultuurtehnikaprojektid</v>
      </c>
      <c r="E755" s="11" t="s">
        <v>321</v>
      </c>
      <c r="F755" s="18" t="str">
        <f>LOOKUP(E755,K!$A$1:$B$19)</f>
        <v>Meeksi vald</v>
      </c>
      <c r="G755" s="30">
        <v>178</v>
      </c>
      <c r="H755" s="40" t="s">
        <v>2165</v>
      </c>
      <c r="I755" s="39" t="s">
        <v>2164</v>
      </c>
      <c r="J755" s="30">
        <v>1987</v>
      </c>
      <c r="K755">
        <v>8</v>
      </c>
      <c r="L755" t="s">
        <v>2166</v>
      </c>
    </row>
    <row r="756" spans="1:12" ht="25.5" x14ac:dyDescent="0.2">
      <c r="A756" s="38" t="str">
        <f t="shared" si="11"/>
        <v>07-10</v>
      </c>
      <c r="B756" s="30">
        <v>10</v>
      </c>
      <c r="C756" s="30">
        <v>2</v>
      </c>
      <c r="D756" s="17" t="str">
        <f>IF(C756=1,K!$D$1,IF(C756=2,K!$D$2,IF(C756=3,K!$D$3,IF(C756=4,K!$D$4,IF(C756=5,K!$D$5,IF(C756=6,K!$D$6))))))</f>
        <v xml:space="preserve">Maaparanduse rek </v>
      </c>
      <c r="E756" s="11" t="s">
        <v>321</v>
      </c>
      <c r="F756" s="18" t="str">
        <f>LOOKUP(E756,K!$A$1:$B$19)</f>
        <v>Meeksi vald</v>
      </c>
      <c r="G756" s="30">
        <v>75</v>
      </c>
      <c r="H756" s="40" t="s">
        <v>2167</v>
      </c>
      <c r="I756" s="39" t="s">
        <v>2164</v>
      </c>
      <c r="J756" s="30">
        <v>1982</v>
      </c>
      <c r="K756" s="30">
        <v>0</v>
      </c>
      <c r="L756" s="30">
        <v>77117</v>
      </c>
    </row>
    <row r="757" spans="1:12" ht="25.5" x14ac:dyDescent="0.2">
      <c r="A757" s="38" t="str">
        <f t="shared" si="11"/>
        <v>07-10</v>
      </c>
      <c r="B757" s="30">
        <v>10</v>
      </c>
      <c r="C757" s="30">
        <v>6</v>
      </c>
      <c r="D757" s="17" t="str">
        <f>IF(C757=1,K!$D$1,IF(C757=2,K!$D$2,IF(C757=3,K!$D$3,IF(C757=4,K!$D$4,IF(C757=5,K!$D$5,IF(C757=6,K!$D$6))))))</f>
        <v>Kultuurtehnikaprojektid</v>
      </c>
      <c r="E757" s="11" t="s">
        <v>321</v>
      </c>
      <c r="F757" s="18" t="str">
        <f>LOOKUP(E757,K!$A$1:$B$19)</f>
        <v>Meeksi vald</v>
      </c>
      <c r="G757" s="30">
        <v>179</v>
      </c>
      <c r="H757" s="40" t="s">
        <v>2168</v>
      </c>
      <c r="I757" s="39" t="s">
        <v>2164</v>
      </c>
      <c r="J757" s="30">
        <v>1987</v>
      </c>
      <c r="K757">
        <v>0</v>
      </c>
      <c r="L757" t="s">
        <v>2166</v>
      </c>
    </row>
    <row r="758" spans="1:12" ht="25.5" x14ac:dyDescent="0.2">
      <c r="A758" s="38" t="str">
        <f t="shared" ref="A758:A821" si="12">CONCATENATE(E758,"-",B758)</f>
        <v>07-10</v>
      </c>
      <c r="B758" s="30">
        <v>10</v>
      </c>
      <c r="C758" s="30">
        <v>2</v>
      </c>
      <c r="D758" s="17" t="str">
        <f>IF(C758=1,K!$D$1,IF(C758=2,K!$D$2,IF(C758=3,K!$D$3,IF(C758=4,K!$D$4,IF(C758=5,K!$D$5,IF(C758=6,K!$D$6))))))</f>
        <v xml:space="preserve">Maaparanduse rek </v>
      </c>
      <c r="E758" s="11" t="s">
        <v>321</v>
      </c>
      <c r="F758" s="18" t="str">
        <f>LOOKUP(E758,K!$A$1:$B$19)</f>
        <v>Meeksi vald</v>
      </c>
      <c r="G758" s="30">
        <v>66</v>
      </c>
      <c r="H758" s="40" t="s">
        <v>2170</v>
      </c>
      <c r="I758" s="39" t="s">
        <v>2164</v>
      </c>
      <c r="J758" s="30">
        <v>1981</v>
      </c>
      <c r="K758" s="30">
        <v>4</v>
      </c>
      <c r="L758" s="30">
        <v>77117</v>
      </c>
    </row>
    <row r="759" spans="1:12" ht="25.5" x14ac:dyDescent="0.2">
      <c r="A759" s="38" t="str">
        <f t="shared" si="12"/>
        <v>07-10</v>
      </c>
      <c r="B759" s="30">
        <v>10</v>
      </c>
      <c r="C759" s="30">
        <v>2</v>
      </c>
      <c r="D759" s="17" t="str">
        <f>IF(C759=1,K!$D$1,IF(C759=2,K!$D$2,IF(C759=3,K!$D$3,IF(C759=4,K!$D$4,IF(C759=5,K!$D$5,IF(C759=6,K!$D$6))))))</f>
        <v xml:space="preserve">Maaparanduse rek </v>
      </c>
      <c r="E759" s="11" t="s">
        <v>321</v>
      </c>
      <c r="F759" s="18" t="str">
        <f>LOOKUP(E759,K!$A$1:$B$19)</f>
        <v>Meeksi vald</v>
      </c>
      <c r="G759" s="30">
        <v>67</v>
      </c>
      <c r="H759" s="40" t="s">
        <v>2171</v>
      </c>
      <c r="I759" s="39" t="s">
        <v>2164</v>
      </c>
      <c r="J759" s="30">
        <v>1981</v>
      </c>
      <c r="K759">
        <v>4</v>
      </c>
      <c r="L759">
        <v>77117</v>
      </c>
    </row>
    <row r="760" spans="1:12" ht="25.5" x14ac:dyDescent="0.2">
      <c r="A760" s="37" t="str">
        <f t="shared" si="12"/>
        <v>08-10</v>
      </c>
      <c r="B760" s="30">
        <v>10</v>
      </c>
      <c r="C760" s="30">
        <v>1</v>
      </c>
      <c r="D760" s="17" t="str">
        <f>IF(C760=1,K!$D$1,IF(C760=2,K!$D$2,IF(C760=3,K!$D$3,IF(C760=4,K!$D$4,IF(C760=5,K!$D$5,IF(C760=6,K!$D$6))))))</f>
        <v>Maaparandus</v>
      </c>
      <c r="E760" s="11" t="s">
        <v>322</v>
      </c>
      <c r="F760" s="18" t="str">
        <f>LOOKUP(E760,K!$A$1:$B$19)</f>
        <v>Mäksa vald</v>
      </c>
      <c r="G760" s="30">
        <v>34</v>
      </c>
      <c r="H760" s="30" t="s">
        <v>2400</v>
      </c>
      <c r="I760" s="39" t="s">
        <v>2398</v>
      </c>
      <c r="J760" s="30">
        <v>1964</v>
      </c>
      <c r="K760" s="30">
        <v>1</v>
      </c>
      <c r="L760" t="s">
        <v>2399</v>
      </c>
    </row>
    <row r="761" spans="1:12" ht="25.5" x14ac:dyDescent="0.2">
      <c r="A761" s="37" t="str">
        <f t="shared" si="12"/>
        <v>08-10</v>
      </c>
      <c r="B761" s="30">
        <v>10</v>
      </c>
      <c r="C761" s="30">
        <v>6</v>
      </c>
      <c r="D761" s="17" t="str">
        <f>IF(C761=1,K!$D$1,IF(C761=2,K!$D$2,IF(C761=3,K!$D$3,IF(C761=4,K!$D$4,IF(C761=5,K!$D$5,IF(C761=6,K!$D$6))))))</f>
        <v>Kultuurtehnikaprojektid</v>
      </c>
      <c r="E761" s="11" t="s">
        <v>322</v>
      </c>
      <c r="F761" s="18" t="str">
        <f>LOOKUP(E761,K!$A$1:$B$19)</f>
        <v>Mäksa vald</v>
      </c>
      <c r="G761" s="30">
        <v>24</v>
      </c>
      <c r="H761" s="30" t="s">
        <v>2401</v>
      </c>
      <c r="I761" s="39" t="s">
        <v>2398</v>
      </c>
      <c r="J761" s="30">
        <v>1983</v>
      </c>
      <c r="K761">
        <v>3</v>
      </c>
      <c r="L761" t="s">
        <v>2402</v>
      </c>
    </row>
    <row r="762" spans="1:12" ht="25.5" x14ac:dyDescent="0.2">
      <c r="A762" s="37" t="str">
        <f t="shared" si="12"/>
        <v>18-10</v>
      </c>
      <c r="B762" s="30">
        <v>10</v>
      </c>
      <c r="C762" s="30">
        <v>1</v>
      </c>
      <c r="D762" s="17" t="str">
        <f>IF(C762=1,K!$D$1,IF(C762=2,K!$D$2,IF(C762=3,K!$D$3,IF(C762=4,K!$D$4,IF(C762=5,K!$D$5,IF(C762=6,K!$D$6))))))</f>
        <v>Maaparandus</v>
      </c>
      <c r="E762" s="11" t="s">
        <v>332</v>
      </c>
      <c r="F762" s="18" t="str">
        <f>LOOKUP(E762,K!$A$1:$B$19)</f>
        <v>Võnnu vald</v>
      </c>
      <c r="G762" s="30">
        <v>633</v>
      </c>
      <c r="H762" s="30" t="s">
        <v>2608</v>
      </c>
      <c r="I762" s="39" t="s">
        <v>2610</v>
      </c>
      <c r="J762" s="30">
        <v>1973</v>
      </c>
      <c r="K762">
        <v>1</v>
      </c>
      <c r="L762" s="30">
        <v>71297</v>
      </c>
    </row>
    <row r="763" spans="1:12" ht="25.5" x14ac:dyDescent="0.2">
      <c r="A763" s="37" t="str">
        <f t="shared" si="12"/>
        <v>18-10</v>
      </c>
      <c r="B763" s="30">
        <v>10</v>
      </c>
      <c r="C763" s="30">
        <v>2</v>
      </c>
      <c r="D763" s="17" t="str">
        <f>IF(C763=1,K!$D$1,IF(C763=2,K!$D$2,IF(C763=3,K!$D$3,IF(C763=4,K!$D$4,IF(C763=5,K!$D$5,IF(C763=6,K!$D$6))))))</f>
        <v xml:space="preserve">Maaparanduse rek </v>
      </c>
      <c r="E763" s="11" t="s">
        <v>332</v>
      </c>
      <c r="F763" s="18" t="str">
        <f>LOOKUP(E763,K!$A$1:$B$19)</f>
        <v>Võnnu vald</v>
      </c>
      <c r="G763" s="30">
        <v>103</v>
      </c>
      <c r="H763" s="30" t="s">
        <v>2609</v>
      </c>
      <c r="I763" s="39" t="s">
        <v>2610</v>
      </c>
      <c r="J763" s="30">
        <v>1985</v>
      </c>
      <c r="K763" s="30">
        <v>2</v>
      </c>
    </row>
    <row r="764" spans="1:12" ht="25.5" x14ac:dyDescent="0.2">
      <c r="A764" s="37" t="str">
        <f t="shared" si="12"/>
        <v>18-10</v>
      </c>
      <c r="B764" s="30">
        <v>10</v>
      </c>
      <c r="C764" s="30">
        <v>2</v>
      </c>
      <c r="D764" s="17" t="str">
        <f>IF(C764=1,K!$D$1,IF(C764=2,K!$D$2,IF(C764=3,K!$D$3,IF(C764=4,K!$D$4,IF(C764=5,K!$D$5,IF(C764=6,K!$D$6))))))</f>
        <v xml:space="preserve">Maaparanduse rek </v>
      </c>
      <c r="E764" s="11" t="s">
        <v>332</v>
      </c>
      <c r="F764" s="18" t="str">
        <f>LOOKUP(E764,K!$A$1:$B$19)</f>
        <v>Võnnu vald</v>
      </c>
      <c r="G764" s="30">
        <v>634</v>
      </c>
      <c r="H764" s="30" t="s">
        <v>2611</v>
      </c>
      <c r="I764" s="39" t="s">
        <v>2610</v>
      </c>
      <c r="J764" s="30">
        <v>1973</v>
      </c>
      <c r="K764">
        <v>3</v>
      </c>
      <c r="L764" s="30">
        <v>71297</v>
      </c>
    </row>
    <row r="765" spans="1:12" ht="25.5" x14ac:dyDescent="0.2">
      <c r="A765" s="37" t="str">
        <f t="shared" si="12"/>
        <v>06-10</v>
      </c>
      <c r="B765" s="30">
        <v>10</v>
      </c>
      <c r="C765" s="30">
        <v>6</v>
      </c>
      <c r="D765" s="17" t="str">
        <f>IF(C765=1,K!$D$1,IF(C765=2,K!$D$2,IF(C765=3,K!$D$3,IF(C765=4,K!$D$4,IF(C765=5,K!$D$5,IF(C765=6,K!$D$6))))))</f>
        <v>Kultuurtehnikaprojektid</v>
      </c>
      <c r="E765" s="11" t="s">
        <v>320</v>
      </c>
      <c r="F765" s="18" t="str">
        <f>LOOKUP(E765,K!$A$1:$B$19)</f>
        <v>Luunja vald</v>
      </c>
      <c r="G765">
        <v>52</v>
      </c>
      <c r="H765" s="34" t="s">
        <v>2840</v>
      </c>
      <c r="I765" t="s">
        <v>2839</v>
      </c>
      <c r="J765" s="30">
        <v>1982</v>
      </c>
      <c r="K765">
        <v>2</v>
      </c>
      <c r="L765" t="s">
        <v>2841</v>
      </c>
    </row>
    <row r="766" spans="1:12" ht="25.5" x14ac:dyDescent="0.2">
      <c r="A766" s="37" t="str">
        <f t="shared" si="12"/>
        <v>06-10</v>
      </c>
      <c r="B766" s="30">
        <v>10</v>
      </c>
      <c r="C766" s="30">
        <v>1</v>
      </c>
      <c r="D766" s="17" t="str">
        <f>IF(C766=1,K!$D$1,IF(C766=2,K!$D$2,IF(C766=3,K!$D$3,IF(C766=4,K!$D$4,IF(C766=5,K!$D$5,IF(C766=6,K!$D$6))))))</f>
        <v>Maaparandus</v>
      </c>
      <c r="E766" s="11" t="s">
        <v>320</v>
      </c>
      <c r="F766" s="18" t="str">
        <f>LOOKUP(E766,K!$A$1:$B$19)</f>
        <v>Luunja vald</v>
      </c>
      <c r="G766">
        <v>74</v>
      </c>
      <c r="H766" s="34" t="s">
        <v>2843</v>
      </c>
      <c r="I766" s="28" t="s">
        <v>2839</v>
      </c>
      <c r="J766" s="30">
        <v>1960</v>
      </c>
      <c r="K766" s="30">
        <v>2</v>
      </c>
      <c r="L766" t="s">
        <v>2844</v>
      </c>
    </row>
    <row r="767" spans="1:12" ht="25.5" x14ac:dyDescent="0.2">
      <c r="A767" s="37" t="str">
        <f t="shared" si="12"/>
        <v>06-10</v>
      </c>
      <c r="B767" s="30">
        <v>10</v>
      </c>
      <c r="C767" s="30">
        <v>2</v>
      </c>
      <c r="D767" s="17" t="str">
        <f>IF(C767=1,K!$D$1,IF(C767=2,K!$D$2,IF(C767=3,K!$D$3,IF(C767=4,K!$D$4,IF(C767=5,K!$D$5,IF(C767=6,K!$D$6))))))</f>
        <v xml:space="preserve">Maaparanduse rek </v>
      </c>
      <c r="E767" s="11" t="s">
        <v>320</v>
      </c>
      <c r="F767" s="18" t="str">
        <f>LOOKUP(E767,K!$A$1:$B$19)</f>
        <v>Luunja vald</v>
      </c>
      <c r="G767">
        <v>51</v>
      </c>
      <c r="H767" s="39" t="s">
        <v>2868</v>
      </c>
      <c r="I767" t="s">
        <v>2839</v>
      </c>
      <c r="J767" s="30">
        <v>1981</v>
      </c>
      <c r="K767" s="30">
        <v>2</v>
      </c>
      <c r="L767">
        <v>1235781</v>
      </c>
    </row>
    <row r="768" spans="1:12" ht="25.5" x14ac:dyDescent="0.2">
      <c r="A768" s="37" t="str">
        <f t="shared" si="12"/>
        <v>06-10</v>
      </c>
      <c r="B768" s="30">
        <v>10</v>
      </c>
      <c r="C768" s="30">
        <v>2</v>
      </c>
      <c r="D768" s="43" t="str">
        <f>IF(C768=1,K!$D$1,IF(C768=2,K!$D$2,IF(C768=3,K!$D$3,IF(C768=4,K!$D$4,IF(C768=5,K!$D$5,IF(C768=6,K!$D$6))))))</f>
        <v xml:space="preserve">Maaparanduse rek </v>
      </c>
      <c r="E768" s="11" t="s">
        <v>320</v>
      </c>
      <c r="F768" s="18" t="str">
        <f>LOOKUP(E768,K!$A$1:$B$19)</f>
        <v>Luunja vald</v>
      </c>
      <c r="G768">
        <v>52</v>
      </c>
      <c r="H768" s="39" t="s">
        <v>2869</v>
      </c>
      <c r="I768" t="s">
        <v>2839</v>
      </c>
      <c r="J768" s="30">
        <v>1981</v>
      </c>
      <c r="K768">
        <v>3</v>
      </c>
      <c r="L768">
        <v>1235781</v>
      </c>
    </row>
    <row r="769" spans="1:12" ht="25.5" x14ac:dyDescent="0.2">
      <c r="A769" s="37" t="str">
        <f t="shared" si="12"/>
        <v>12-10</v>
      </c>
      <c r="B769" s="30">
        <v>10</v>
      </c>
      <c r="C769" s="30">
        <v>1</v>
      </c>
      <c r="D769" s="43" t="str">
        <f>IF(C769=1,K!$D$1,IF(C769=2,K!$D$2,IF(C769=3,K!$D$3,IF(C769=4,K!$D$4,IF(C769=5,K!$D$5,IF(C769=6,K!$D$6))))))</f>
        <v>Maaparandus</v>
      </c>
      <c r="E769" s="11" t="s">
        <v>326</v>
      </c>
      <c r="F769" s="45" t="str">
        <f>LOOKUP(E769,K!$A$1:$B$19)</f>
        <v>Puhja vald</v>
      </c>
      <c r="G769">
        <v>120</v>
      </c>
      <c r="H769" s="40" t="s">
        <v>3673</v>
      </c>
      <c r="I769" t="s">
        <v>3671</v>
      </c>
      <c r="J769" s="30">
        <v>1960</v>
      </c>
      <c r="K769">
        <v>1</v>
      </c>
      <c r="L769" t="s">
        <v>3674</v>
      </c>
    </row>
    <row r="770" spans="1:12" ht="25.5" x14ac:dyDescent="0.2">
      <c r="A770" s="37" t="str">
        <f t="shared" si="12"/>
        <v>12-10</v>
      </c>
      <c r="B770" s="30">
        <v>10</v>
      </c>
      <c r="C770" s="30">
        <v>1</v>
      </c>
      <c r="D770" s="43" t="str">
        <f>IF(C770=1,K!$D$1,IF(C770=2,K!$D$2,IF(C770=3,K!$D$3,IF(C770=4,K!$D$4,IF(C770=5,K!$D$5,IF(C770=6,K!$D$6))))))</f>
        <v>Maaparandus</v>
      </c>
      <c r="E770" s="11" t="s">
        <v>326</v>
      </c>
      <c r="F770" s="45" t="str">
        <f>LOOKUP(E770,K!$A$1:$B$19)</f>
        <v>Puhja vald</v>
      </c>
      <c r="G770">
        <v>89</v>
      </c>
      <c r="H770" s="40" t="s">
        <v>3673</v>
      </c>
      <c r="I770" t="s">
        <v>3671</v>
      </c>
      <c r="J770" s="30">
        <v>1961</v>
      </c>
      <c r="K770">
        <v>1</v>
      </c>
      <c r="L770" t="s">
        <v>3674</v>
      </c>
    </row>
    <row r="771" spans="1:12" ht="25.5" x14ac:dyDescent="0.2">
      <c r="A771" s="37" t="str">
        <f t="shared" si="12"/>
        <v>12-10</v>
      </c>
      <c r="B771" s="30">
        <v>10</v>
      </c>
      <c r="C771" s="30">
        <v>1</v>
      </c>
      <c r="D771" s="43" t="str">
        <f>IF(C771=1,K!$D$1,IF(C771=2,K!$D$2,IF(C771=3,K!$D$3,IF(C771=4,K!$D$4,IF(C771=5,K!$D$5,IF(C771=6,K!$D$6))))))</f>
        <v>Maaparandus</v>
      </c>
      <c r="E771" s="11" t="s">
        <v>326</v>
      </c>
      <c r="F771" s="45" t="str">
        <f>LOOKUP(E771,K!$A$1:$B$19)</f>
        <v>Puhja vald</v>
      </c>
      <c r="G771">
        <v>90</v>
      </c>
      <c r="H771" s="40" t="s">
        <v>3673</v>
      </c>
      <c r="I771" t="s">
        <v>3671</v>
      </c>
      <c r="J771" s="30">
        <v>1961</v>
      </c>
      <c r="K771">
        <v>4</v>
      </c>
      <c r="L771" t="s">
        <v>3674</v>
      </c>
    </row>
    <row r="772" spans="1:12" ht="25.5" x14ac:dyDescent="0.2">
      <c r="A772" s="37" t="str">
        <f t="shared" si="12"/>
        <v>12-10</v>
      </c>
      <c r="B772" s="30">
        <v>10</v>
      </c>
      <c r="C772" s="30">
        <v>1</v>
      </c>
      <c r="D772" s="43" t="str">
        <f>IF(C772=1,K!$D$1,IF(C772=2,K!$D$2,IF(C772=3,K!$D$3,IF(C772=4,K!$D$4,IF(C772=5,K!$D$5,IF(C772=6,K!$D$6))))))</f>
        <v>Maaparandus</v>
      </c>
      <c r="E772" s="11" t="s">
        <v>326</v>
      </c>
      <c r="F772" s="45" t="str">
        <f>LOOKUP(E772,K!$A$1:$B$19)</f>
        <v>Puhja vald</v>
      </c>
      <c r="G772">
        <v>125</v>
      </c>
      <c r="H772" s="40" t="s">
        <v>3673</v>
      </c>
      <c r="I772" t="s">
        <v>3671</v>
      </c>
      <c r="J772" s="30">
        <v>1963</v>
      </c>
      <c r="K772">
        <v>1</v>
      </c>
      <c r="L772" t="s">
        <v>3675</v>
      </c>
    </row>
    <row r="773" spans="1:12" x14ac:dyDescent="0.2">
      <c r="A773" s="37" t="str">
        <f t="shared" si="12"/>
        <v>12-10</v>
      </c>
      <c r="B773" s="30">
        <v>10</v>
      </c>
      <c r="C773" s="30">
        <v>2</v>
      </c>
      <c r="D773" s="43" t="str">
        <f>IF(C773=1,K!$D$1,IF(C773=2,K!$D$2,IF(C773=3,K!$D$3,IF(C773=4,K!$D$4,IF(C773=5,K!$D$5,IF(C773=6,K!$D$6))))))</f>
        <v xml:space="preserve">Maaparanduse rek </v>
      </c>
      <c r="E773" s="11" t="s">
        <v>326</v>
      </c>
      <c r="F773" s="45" t="str">
        <f>LOOKUP(E773,K!$A$1:$B$19)</f>
        <v>Puhja vald</v>
      </c>
      <c r="G773">
        <v>76</v>
      </c>
      <c r="H773" t="s">
        <v>3676</v>
      </c>
      <c r="I773" t="s">
        <v>3671</v>
      </c>
      <c r="J773" s="30">
        <v>1989</v>
      </c>
      <c r="K773">
        <v>2</v>
      </c>
      <c r="L773" t="s">
        <v>3679</v>
      </c>
    </row>
    <row r="774" spans="1:12" ht="25.5" x14ac:dyDescent="0.2">
      <c r="A774" s="37" t="str">
        <f t="shared" si="12"/>
        <v>05-10</v>
      </c>
      <c r="B774" s="30">
        <v>10</v>
      </c>
      <c r="C774" s="30">
        <v>1</v>
      </c>
      <c r="D774" s="43" t="str">
        <f>IF(C774=1,K!$D$1,IF(C774=2,K!$D$2,IF(C774=3,K!$D$3,IF(C774=4,K!$D$4,IF(C774=5,K!$D$5,IF(C774=6,K!$D$6))))))</f>
        <v>Maaparandus</v>
      </c>
      <c r="E774" s="11" t="s">
        <v>319</v>
      </c>
      <c r="F774" s="45" t="str">
        <f>LOOKUP(E774,K!$A$1:$B$19)</f>
        <v xml:space="preserve">Laeva vald </v>
      </c>
      <c r="G774">
        <v>74</v>
      </c>
      <c r="H774" s="30" t="s">
        <v>3709</v>
      </c>
      <c r="I774" t="s">
        <v>3707</v>
      </c>
      <c r="J774" s="30">
        <v>1967</v>
      </c>
      <c r="K774">
        <v>1</v>
      </c>
      <c r="L774" t="s">
        <v>3708</v>
      </c>
    </row>
    <row r="775" spans="1:12" ht="25.5" x14ac:dyDescent="0.2">
      <c r="A775" s="37" t="str">
        <f t="shared" si="12"/>
        <v>05-10</v>
      </c>
      <c r="B775" s="30">
        <v>10</v>
      </c>
      <c r="C775" s="30">
        <v>1</v>
      </c>
      <c r="D775" s="43" t="str">
        <f>IF(C775=1,K!$D$1,IF(C775=2,K!$D$2,IF(C775=3,K!$D$3,IF(C775=4,K!$D$4,IF(C775=5,K!$D$5,IF(C775=6,K!$D$6))))))</f>
        <v>Maaparandus</v>
      </c>
      <c r="E775" s="11" t="s">
        <v>319</v>
      </c>
      <c r="F775" s="45" t="str">
        <f>LOOKUP(E775,K!$A$1:$B$19)</f>
        <v xml:space="preserve">Laeva vald </v>
      </c>
      <c r="G775" t="s">
        <v>3715</v>
      </c>
      <c r="H775" s="30" t="s">
        <v>3709</v>
      </c>
      <c r="I775" t="s">
        <v>3707</v>
      </c>
      <c r="J775" s="30">
        <v>1968</v>
      </c>
      <c r="K775">
        <v>1</v>
      </c>
      <c r="L775" s="30" t="s">
        <v>3708</v>
      </c>
    </row>
    <row r="776" spans="1:12" ht="25.5" x14ac:dyDescent="0.2">
      <c r="A776" s="37" t="str">
        <f t="shared" si="12"/>
        <v>09-10</v>
      </c>
      <c r="B776" s="30">
        <v>10</v>
      </c>
      <c r="C776" s="30">
        <v>1</v>
      </c>
      <c r="D776" s="43" t="str">
        <f>IF(C776=1,K!$D$1,IF(C776=2,K!$D$2,IF(C776=3,K!$D$3,IF(C776=4,K!$D$4,IF(C776=5,K!$D$5,IF(C776=6,K!$D$6))))))</f>
        <v>Maaparandus</v>
      </c>
      <c r="E776" s="11" t="s">
        <v>323</v>
      </c>
      <c r="F776" s="45" t="str">
        <f>LOOKUP(E776,K!$A$1:$B$19)</f>
        <v>Nõo vald</v>
      </c>
      <c r="G776">
        <v>18</v>
      </c>
      <c r="H776" s="1" t="s">
        <v>3814</v>
      </c>
      <c r="I776" t="s">
        <v>3811</v>
      </c>
      <c r="J776" s="30">
        <v>1963</v>
      </c>
      <c r="K776">
        <v>2</v>
      </c>
      <c r="L776" t="s">
        <v>3815</v>
      </c>
    </row>
    <row r="777" spans="1:12" ht="25.5" x14ac:dyDescent="0.2">
      <c r="A777" s="37" t="str">
        <f t="shared" si="12"/>
        <v>09-10</v>
      </c>
      <c r="B777" s="30">
        <v>10</v>
      </c>
      <c r="C777" s="30">
        <v>1</v>
      </c>
      <c r="D777" s="43" t="str">
        <f>IF(C777=1,K!$D$1,IF(C777=2,K!$D$2,IF(C777=3,K!$D$3,IF(C777=4,K!$D$4,IF(C777=5,K!$D$5,IF(C777=6,K!$D$6))))))</f>
        <v>Maaparandus</v>
      </c>
      <c r="E777" s="11" t="s">
        <v>323</v>
      </c>
      <c r="F777" s="45" t="str">
        <f>LOOKUP(E777,K!$A$1:$B$19)</f>
        <v>Nõo vald</v>
      </c>
      <c r="G777">
        <v>5</v>
      </c>
      <c r="H777" s="1" t="s">
        <v>3817</v>
      </c>
      <c r="I777" t="s">
        <v>3811</v>
      </c>
      <c r="J777" s="30">
        <v>1965</v>
      </c>
      <c r="K777">
        <v>1</v>
      </c>
      <c r="L777" t="s">
        <v>3818</v>
      </c>
    </row>
    <row r="778" spans="1:12" ht="25.5" x14ac:dyDescent="0.2">
      <c r="A778" s="37" t="str">
        <f t="shared" si="12"/>
        <v>09-10</v>
      </c>
      <c r="B778" s="30">
        <v>10</v>
      </c>
      <c r="C778" s="30">
        <v>2</v>
      </c>
      <c r="D778" s="43" t="str">
        <f>IF(C778=1,K!$D$1,IF(C778=2,K!$D$2,IF(C778=3,K!$D$3,IF(C778=4,K!$D$4,IF(C778=5,K!$D$5,IF(C778=6,K!$D$6))))))</f>
        <v xml:space="preserve">Maaparanduse rek </v>
      </c>
      <c r="E778" s="11" t="s">
        <v>323</v>
      </c>
      <c r="F778" s="45" t="str">
        <f>LOOKUP(E778,K!$A$1:$B$19)</f>
        <v>Nõo vald</v>
      </c>
      <c r="G778">
        <v>59</v>
      </c>
      <c r="H778" s="1" t="s">
        <v>3814</v>
      </c>
      <c r="I778" t="s">
        <v>3811</v>
      </c>
      <c r="J778" s="30">
        <v>1982</v>
      </c>
      <c r="K778">
        <v>1</v>
      </c>
      <c r="L778" t="s">
        <v>3813</v>
      </c>
    </row>
    <row r="779" spans="1:12" ht="25.5" x14ac:dyDescent="0.2">
      <c r="A779" s="37" t="str">
        <f t="shared" si="12"/>
        <v>13-10</v>
      </c>
      <c r="B779" s="30">
        <v>10</v>
      </c>
      <c r="C779" s="30">
        <v>1</v>
      </c>
      <c r="D779" s="43" t="str">
        <f>IF(C779=1,K!$D$1,IF(C779=2,K!$D$2,IF(C779=3,K!$D$3,IF(C779=4,K!$D$4,IF(C779=5,K!$D$5,IF(C779=6,K!$D$6))))))</f>
        <v>Maaparandus</v>
      </c>
      <c r="E779" s="11" t="s">
        <v>327</v>
      </c>
      <c r="F779" s="45" t="str">
        <f>LOOKUP(E779,K!$A$1:$B$19)</f>
        <v>Rannu vald</v>
      </c>
      <c r="G779">
        <v>55</v>
      </c>
      <c r="H779" s="1" t="s">
        <v>4089</v>
      </c>
      <c r="I779" t="s">
        <v>4084</v>
      </c>
      <c r="J779" s="30">
        <v>1961</v>
      </c>
      <c r="K779">
        <v>1</v>
      </c>
    </row>
    <row r="780" spans="1:12" x14ac:dyDescent="0.2">
      <c r="A780" s="37" t="str">
        <f t="shared" si="12"/>
        <v>13-10</v>
      </c>
      <c r="B780" s="30">
        <v>10</v>
      </c>
      <c r="C780" s="30">
        <v>2</v>
      </c>
      <c r="D780" s="43" t="str">
        <f>IF(C780=1,K!$D$1,IF(C780=2,K!$D$2,IF(C780=3,K!$D$3,IF(C780=4,K!$D$4,IF(C780=5,K!$D$5,IF(C780=6,K!$D$6))))))</f>
        <v xml:space="preserve">Maaparanduse rek </v>
      </c>
      <c r="E780" s="11" t="s">
        <v>327</v>
      </c>
      <c r="F780" s="45" t="str">
        <f>LOOKUP(E780,K!$A$1:$B$19)</f>
        <v>Rannu vald</v>
      </c>
      <c r="G780">
        <v>90</v>
      </c>
      <c r="H780" s="1" t="s">
        <v>4092</v>
      </c>
      <c r="I780" t="s">
        <v>4084</v>
      </c>
      <c r="J780" s="30">
        <v>1968</v>
      </c>
      <c r="K780">
        <v>1</v>
      </c>
      <c r="L780" t="s">
        <v>4091</v>
      </c>
    </row>
    <row r="781" spans="1:12" ht="25.5" x14ac:dyDescent="0.2">
      <c r="A781" s="37" t="str">
        <f t="shared" si="12"/>
        <v>13-10</v>
      </c>
      <c r="B781" s="30">
        <v>10</v>
      </c>
      <c r="C781" s="30">
        <v>1</v>
      </c>
      <c r="D781" s="43" t="str">
        <f>IF(C781=1,K!$D$1,IF(C781=2,K!$D$2,IF(C781=3,K!$D$3,IF(C781=4,K!$D$4,IF(C781=5,K!$D$5,IF(C781=6,K!$D$6))))))</f>
        <v>Maaparandus</v>
      </c>
      <c r="E781" s="11" t="s">
        <v>327</v>
      </c>
      <c r="F781" s="45" t="str">
        <f>LOOKUP(E781,K!$A$1:$B$19)</f>
        <v>Rannu vald</v>
      </c>
      <c r="G781">
        <v>1482</v>
      </c>
      <c r="H781" s="1" t="s">
        <v>4093</v>
      </c>
      <c r="I781" t="s">
        <v>4084</v>
      </c>
      <c r="J781" s="30">
        <v>1979</v>
      </c>
      <c r="K781">
        <v>2</v>
      </c>
      <c r="L781">
        <v>76267</v>
      </c>
    </row>
    <row r="782" spans="1:12" x14ac:dyDescent="0.2">
      <c r="A782" s="37" t="str">
        <f t="shared" si="12"/>
        <v>13-10</v>
      </c>
      <c r="B782" s="30">
        <v>10</v>
      </c>
      <c r="C782" s="30">
        <v>1</v>
      </c>
      <c r="D782" s="43" t="str">
        <f>IF(C782=1,K!$D$1,IF(C782=2,K!$D$2,IF(C782=3,K!$D$3,IF(C782=4,K!$D$4,IF(C782=5,K!$D$5,IF(C782=6,K!$D$6))))))</f>
        <v>Maaparandus</v>
      </c>
      <c r="E782" s="11" t="s">
        <v>327</v>
      </c>
      <c r="F782" s="45" t="str">
        <f>LOOKUP(E782,K!$A$1:$B$19)</f>
        <v>Rannu vald</v>
      </c>
      <c r="G782">
        <v>56</v>
      </c>
      <c r="H782" s="1" t="s">
        <v>4094</v>
      </c>
      <c r="I782" t="s">
        <v>4084</v>
      </c>
      <c r="J782" s="30">
        <v>1980</v>
      </c>
      <c r="K782">
        <v>6</v>
      </c>
      <c r="L782">
        <v>76267</v>
      </c>
    </row>
    <row r="783" spans="1:12" ht="25.5" x14ac:dyDescent="0.2">
      <c r="A783" s="37" t="str">
        <f t="shared" si="12"/>
        <v>15-3</v>
      </c>
      <c r="B783" s="30">
        <v>3</v>
      </c>
      <c r="C783" s="30">
        <v>1</v>
      </c>
      <c r="D783" s="43" t="str">
        <f>IF(C783=1,K!$D$1,IF(C783=2,K!$D$2,IF(C783=3,K!$D$3,IF(C783=4,K!$D$4,IF(C783=5,K!$D$5,IF(C783=6,K!$D$6,IF(C783=7,K!$D$7)))))))</f>
        <v>Maaparandus</v>
      </c>
      <c r="E783" s="11" t="s">
        <v>329</v>
      </c>
      <c r="F783" s="45" t="str">
        <f>LOOKUP(E783,K!$A$1:$B$19)</f>
        <v>Tartu vald</v>
      </c>
      <c r="G783">
        <v>121</v>
      </c>
      <c r="H783" s="1" t="s">
        <v>4690</v>
      </c>
      <c r="I783" s="28" t="s">
        <v>4689</v>
      </c>
      <c r="J783" s="30">
        <v>1963</v>
      </c>
      <c r="K783">
        <v>2</v>
      </c>
      <c r="L783" t="s">
        <v>2844</v>
      </c>
    </row>
    <row r="784" spans="1:12" ht="25.5" x14ac:dyDescent="0.2">
      <c r="A784" s="37" t="str">
        <f t="shared" si="12"/>
        <v>15-3</v>
      </c>
      <c r="B784" s="30">
        <v>3</v>
      </c>
      <c r="C784" s="30">
        <v>1</v>
      </c>
      <c r="D784" s="43" t="str">
        <f>IF(C784=1,K!$D$1,IF(C784=2,K!$D$2,IF(C784=3,K!$D$3,IF(C784=4,K!$D$4,IF(C784=5,K!$D$5,IF(C784=6,K!$D$6,IF(C784=7,K!$D$7)))))))</f>
        <v>Maaparandus</v>
      </c>
      <c r="E784" s="11" t="s">
        <v>329</v>
      </c>
      <c r="F784" s="45" t="str">
        <f>LOOKUP(E784,K!$A$1:$B$19)</f>
        <v>Tartu vald</v>
      </c>
      <c r="G784">
        <v>111</v>
      </c>
      <c r="H784" s="1" t="s">
        <v>4691</v>
      </c>
      <c r="I784" s="28" t="s">
        <v>4689</v>
      </c>
      <c r="J784" s="30">
        <v>1964</v>
      </c>
      <c r="K784">
        <v>2</v>
      </c>
      <c r="L784" t="s">
        <v>2844</v>
      </c>
    </row>
    <row r="785" spans="1:12" x14ac:dyDescent="0.2">
      <c r="A785" s="37" t="str">
        <f t="shared" si="12"/>
        <v>15-4</v>
      </c>
      <c r="B785" s="30">
        <v>4</v>
      </c>
      <c r="C785" s="30">
        <v>5</v>
      </c>
      <c r="D785" s="43" t="str">
        <f>IF(C785=1,K!$D$1,IF(C785=2,K!$D$2,IF(C785=3,K!$D$3,IF(C785=4,K!$D$4,IF(C785=5,K!$D$5,IF(C785=6,K!$D$6,IF(C785=7,K!$D$7)))))))</f>
        <v>Muud maap.ehit.projektid</v>
      </c>
      <c r="E785" s="11" t="s">
        <v>329</v>
      </c>
      <c r="F785" s="45" t="str">
        <f>LOOKUP(E785,K!$A$1:$B$19)</f>
        <v>Tartu vald</v>
      </c>
      <c r="G785">
        <v>123</v>
      </c>
      <c r="H785" s="1" t="s">
        <v>4702</v>
      </c>
      <c r="I785" s="28" t="s">
        <v>4693</v>
      </c>
      <c r="J785" s="30">
        <v>1961</v>
      </c>
      <c r="K785">
        <v>1</v>
      </c>
      <c r="L785" t="s">
        <v>4703</v>
      </c>
    </row>
    <row r="786" spans="1:12" ht="25.5" x14ac:dyDescent="0.2">
      <c r="A786" s="37" t="str">
        <f t="shared" si="12"/>
        <v>15-4</v>
      </c>
      <c r="B786" s="30">
        <v>4</v>
      </c>
      <c r="C786" s="30">
        <v>2</v>
      </c>
      <c r="D786" s="43" t="str">
        <f>IF(C786=1,K!$D$1,IF(C786=2,K!$D$2,IF(C786=3,K!$D$3,IF(C786=4,K!$D$4,IF(C786=5,K!$D$5,IF(C786=6,K!$D$6,IF(C786=7,K!$D$7)))))))</f>
        <v xml:space="preserve">Maaparanduse rek </v>
      </c>
      <c r="E786" s="11" t="s">
        <v>329</v>
      </c>
      <c r="F786" s="45" t="str">
        <f>LOOKUP(E786,K!$A$1:$B$19)</f>
        <v>Tartu vald</v>
      </c>
      <c r="G786">
        <v>57</v>
      </c>
      <c r="H786" s="1" t="s">
        <v>4704</v>
      </c>
      <c r="I786" s="28" t="s">
        <v>4693</v>
      </c>
      <c r="J786" s="30">
        <v>1966</v>
      </c>
      <c r="K786">
        <v>2</v>
      </c>
      <c r="L786" t="s">
        <v>4694</v>
      </c>
    </row>
    <row r="787" spans="1:12" x14ac:dyDescent="0.2">
      <c r="A787" s="37" t="str">
        <f t="shared" si="12"/>
        <v>17-10</v>
      </c>
      <c r="B787" s="30">
        <v>10</v>
      </c>
      <c r="C787" s="30">
        <v>1</v>
      </c>
      <c r="D787" s="43" t="str">
        <f>IF(C787=1,K!$D$1,IF(C787=2,K!$D$2,IF(C787=3,K!$D$3,IF(C787=4,K!$D$4,IF(C787=5,K!$D$5,IF(C787=6,K!$D$6,IF(C787=7,K!$D$7)))))))</f>
        <v>Maaparandus</v>
      </c>
      <c r="E787" s="11" t="s">
        <v>331</v>
      </c>
      <c r="F787" s="45" t="str">
        <f>LOOKUP(E787,K!$A$1:$B$19)</f>
        <v xml:space="preserve">Vara vald </v>
      </c>
      <c r="G787">
        <v>40</v>
      </c>
      <c r="H787" s="28" t="s">
        <v>4860</v>
      </c>
      <c r="I787" s="28" t="s">
        <v>4861</v>
      </c>
      <c r="J787" s="30">
        <v>1964</v>
      </c>
      <c r="K787">
        <v>2</v>
      </c>
      <c r="L787" t="s">
        <v>4862</v>
      </c>
    </row>
    <row r="788" spans="1:12" x14ac:dyDescent="0.2">
      <c r="A788" s="37" t="str">
        <f t="shared" si="12"/>
        <v>17-10</v>
      </c>
      <c r="B788" s="30">
        <v>10</v>
      </c>
      <c r="C788" s="30">
        <v>1</v>
      </c>
      <c r="D788" s="43" t="str">
        <f>IF(C788=1,K!$D$1,IF(C788=2,K!$D$2,IF(C788=3,K!$D$3,IF(C788=4,K!$D$4,IF(C788=5,K!$D$5,IF(C788=6,K!$D$6,IF(C788=7,K!$D$7)))))))</f>
        <v>Maaparandus</v>
      </c>
      <c r="E788" s="11" t="s">
        <v>331</v>
      </c>
      <c r="F788" s="45" t="str">
        <f>LOOKUP(E788,K!$A$1:$B$19)</f>
        <v xml:space="preserve">Vara vald </v>
      </c>
      <c r="G788">
        <v>24</v>
      </c>
      <c r="H788" s="28" t="s">
        <v>4860</v>
      </c>
      <c r="I788" s="28" t="s">
        <v>4861</v>
      </c>
      <c r="J788" s="30">
        <v>1965</v>
      </c>
      <c r="K788">
        <v>1</v>
      </c>
      <c r="L788" t="s">
        <v>4862</v>
      </c>
    </row>
    <row r="789" spans="1:12" x14ac:dyDescent="0.2">
      <c r="A789" s="37" t="str">
        <f t="shared" si="12"/>
        <v>17-10</v>
      </c>
      <c r="B789" s="30">
        <v>10</v>
      </c>
      <c r="C789" s="30">
        <v>1</v>
      </c>
      <c r="D789" s="43" t="str">
        <f>IF(C789=1,K!$D$1,IF(C789=2,K!$D$2,IF(C789=3,K!$D$3,IF(C789=4,K!$D$4,IF(C789=5,K!$D$5,IF(C789=6,K!$D$6,IF(C789=7,K!$D$7)))))))</f>
        <v>Maaparandus</v>
      </c>
      <c r="E789" s="11" t="s">
        <v>331</v>
      </c>
      <c r="F789" s="45" t="str">
        <f>LOOKUP(E789,K!$A$1:$B$19)</f>
        <v xml:space="preserve">Vara vald </v>
      </c>
      <c r="G789">
        <v>25</v>
      </c>
      <c r="H789" s="28" t="s">
        <v>4863</v>
      </c>
      <c r="I789" s="28" t="s">
        <v>4861</v>
      </c>
      <c r="J789" s="30">
        <v>1965</v>
      </c>
      <c r="K789">
        <v>1</v>
      </c>
      <c r="L789" t="s">
        <v>4864</v>
      </c>
    </row>
    <row r="790" spans="1:12" x14ac:dyDescent="0.2">
      <c r="A790" s="37" t="str">
        <f t="shared" si="12"/>
        <v>17-10</v>
      </c>
      <c r="B790" s="30">
        <v>10</v>
      </c>
      <c r="C790" s="30">
        <v>1</v>
      </c>
      <c r="D790" s="43" t="str">
        <f>IF(C790=1,K!$D$1,IF(C790=2,K!$D$2,IF(C790=3,K!$D$3,IF(C790=4,K!$D$4,IF(C790=5,K!$D$5,IF(C790=6,K!$D$6,IF(C790=7,K!$D$7)))))))</f>
        <v>Maaparandus</v>
      </c>
      <c r="E790" s="11" t="s">
        <v>331</v>
      </c>
      <c r="F790" s="45" t="str">
        <f>LOOKUP(E790,K!$A$1:$B$19)</f>
        <v xml:space="preserve">Vara vald </v>
      </c>
      <c r="G790">
        <v>29</v>
      </c>
      <c r="H790" s="28" t="s">
        <v>4863</v>
      </c>
      <c r="I790" s="28" t="s">
        <v>4861</v>
      </c>
      <c r="J790" s="30">
        <v>1967</v>
      </c>
      <c r="K790">
        <v>1</v>
      </c>
      <c r="L790" t="s">
        <v>4864</v>
      </c>
    </row>
    <row r="791" spans="1:12" x14ac:dyDescent="0.2">
      <c r="A791" s="37" t="str">
        <f t="shared" si="12"/>
        <v>17-10</v>
      </c>
      <c r="B791" s="30">
        <v>10</v>
      </c>
      <c r="C791" s="30">
        <v>1</v>
      </c>
      <c r="D791" s="43" t="str">
        <f>IF(C791=1,K!$D$1,IF(C791=2,K!$D$2,IF(C791=3,K!$D$3,IF(C791=4,K!$D$4,IF(C791=5,K!$D$5,IF(C791=6,K!$D$6,IF(C791=7,K!$D$7)))))))</f>
        <v>Maaparandus</v>
      </c>
      <c r="E791" s="11" t="s">
        <v>331</v>
      </c>
      <c r="F791" s="45" t="str">
        <f>LOOKUP(E791,K!$A$1:$B$19)</f>
        <v xml:space="preserve">Vara vald </v>
      </c>
      <c r="G791">
        <v>60</v>
      </c>
      <c r="H791" s="28" t="s">
        <v>4867</v>
      </c>
      <c r="I791" s="28" t="s">
        <v>4861</v>
      </c>
      <c r="J791" s="30">
        <v>1966</v>
      </c>
      <c r="K791">
        <v>1</v>
      </c>
      <c r="L791" t="s">
        <v>4866</v>
      </c>
    </row>
    <row r="792" spans="1:12" x14ac:dyDescent="0.2">
      <c r="A792" s="37" t="str">
        <f t="shared" si="12"/>
        <v>17-10</v>
      </c>
      <c r="B792" s="30">
        <v>10</v>
      </c>
      <c r="C792" s="30">
        <v>1</v>
      </c>
      <c r="D792" s="43" t="str">
        <f>IF(C792=1,K!$D$1,IF(C792=2,K!$D$2,IF(C792=3,K!$D$3,IF(C792=4,K!$D$4,IF(C792=5,K!$D$5,IF(C792=6,K!$D$6,IF(C792=7,K!$D$7)))))))</f>
        <v>Maaparandus</v>
      </c>
      <c r="E792" s="11" t="s">
        <v>331</v>
      </c>
      <c r="F792" s="45" t="str">
        <f>LOOKUP(E792,K!$A$1:$B$19)</f>
        <v xml:space="preserve">Vara vald </v>
      </c>
      <c r="G792">
        <v>43</v>
      </c>
      <c r="H792" s="28" t="s">
        <v>4865</v>
      </c>
      <c r="I792" s="28" t="s">
        <v>4861</v>
      </c>
      <c r="J792" s="30">
        <v>1968</v>
      </c>
      <c r="K792">
        <v>1</v>
      </c>
      <c r="L792" t="s">
        <v>4866</v>
      </c>
    </row>
    <row r="793" spans="1:12" x14ac:dyDescent="0.2">
      <c r="A793" s="37" t="str">
        <f t="shared" si="12"/>
        <v>17-10</v>
      </c>
      <c r="B793" s="30">
        <v>10</v>
      </c>
      <c r="C793" s="30">
        <v>1</v>
      </c>
      <c r="D793" s="43" t="str">
        <f>IF(C793=1,K!$D$1,IF(C793=2,K!$D$2,IF(C793=3,K!$D$3,IF(C793=4,K!$D$4,IF(C793=5,K!$D$5,IF(C793=6,K!$D$6,IF(C793=7,K!$D$7)))))))</f>
        <v>Maaparandus</v>
      </c>
      <c r="E793" s="11" t="s">
        <v>331</v>
      </c>
      <c r="F793" s="45" t="str">
        <f>LOOKUP(E793,K!$A$1:$B$19)</f>
        <v xml:space="preserve">Vara vald </v>
      </c>
      <c r="G793">
        <v>42</v>
      </c>
      <c r="H793" s="28" t="s">
        <v>4867</v>
      </c>
      <c r="I793" s="28" t="s">
        <v>4861</v>
      </c>
      <c r="J793" s="30">
        <v>1968</v>
      </c>
      <c r="K793">
        <v>2</v>
      </c>
      <c r="L793" t="s">
        <v>4868</v>
      </c>
    </row>
    <row r="794" spans="1:12" x14ac:dyDescent="0.2">
      <c r="A794" s="37" t="str">
        <f t="shared" si="12"/>
        <v>17-10</v>
      </c>
      <c r="B794" s="30">
        <v>10</v>
      </c>
      <c r="C794" s="30">
        <v>1</v>
      </c>
      <c r="D794" s="43" t="str">
        <f>IF(C794=1,K!$D$1,IF(C794=2,K!$D$2,IF(C794=3,K!$D$3,IF(C794=4,K!$D$4,IF(C794=5,K!$D$5,IF(C794=6,K!$D$6,IF(C794=7,K!$D$7)))))))</f>
        <v>Maaparandus</v>
      </c>
      <c r="E794" s="11" t="s">
        <v>331</v>
      </c>
      <c r="F794" s="45" t="str">
        <f>LOOKUP(E794,K!$A$1:$B$19)</f>
        <v xml:space="preserve">Vara vald </v>
      </c>
      <c r="G794">
        <v>61</v>
      </c>
      <c r="H794" s="28" t="s">
        <v>4867</v>
      </c>
      <c r="I794" s="28" t="s">
        <v>4861</v>
      </c>
      <c r="J794" s="30">
        <v>1967</v>
      </c>
      <c r="K794">
        <v>2</v>
      </c>
      <c r="L794" t="s">
        <v>4868</v>
      </c>
    </row>
    <row r="795" spans="1:12" x14ac:dyDescent="0.2">
      <c r="A795" s="37" t="str">
        <f t="shared" si="12"/>
        <v>17-10</v>
      </c>
      <c r="B795" s="30">
        <v>10</v>
      </c>
      <c r="C795" s="30">
        <v>1</v>
      </c>
      <c r="D795" s="43" t="str">
        <f>IF(C795=1,K!$D$1,IF(C795=2,K!$D$2,IF(C795=3,K!$D$3,IF(C795=4,K!$D$4,IF(C795=5,K!$D$5,IF(C795=6,K!$D$6,IF(C795=7,K!$D$7)))))))</f>
        <v>Maaparandus</v>
      </c>
      <c r="E795" s="11" t="s">
        <v>331</v>
      </c>
      <c r="F795" s="45" t="str">
        <f>LOOKUP(E795,K!$A$1:$B$19)</f>
        <v xml:space="preserve">Vara vald </v>
      </c>
      <c r="G795">
        <v>41</v>
      </c>
      <c r="H795" s="28" t="s">
        <v>4865</v>
      </c>
      <c r="I795" s="28" t="s">
        <v>4861</v>
      </c>
      <c r="J795" s="30">
        <v>1968</v>
      </c>
      <c r="K795">
        <v>1</v>
      </c>
      <c r="L795" t="s">
        <v>4868</v>
      </c>
    </row>
    <row r="796" spans="1:12" x14ac:dyDescent="0.2">
      <c r="A796" s="37" t="str">
        <f t="shared" si="12"/>
        <v>17-10</v>
      </c>
      <c r="B796" s="30">
        <v>10</v>
      </c>
      <c r="C796" s="30">
        <v>2</v>
      </c>
      <c r="D796" s="43" t="str">
        <f>IF(C796=1,K!$D$1,IF(C796=2,K!$D$2,IF(C796=3,K!$D$3,IF(C796=4,K!$D$4,IF(C796=5,K!$D$5,IF(C796=6,K!$D$6,IF(C796=7,K!$D$7)))))))</f>
        <v xml:space="preserve">Maaparanduse rek </v>
      </c>
      <c r="E796" s="11" t="s">
        <v>331</v>
      </c>
      <c r="F796" s="45" t="str">
        <f>LOOKUP(E796,K!$A$1:$B$19)</f>
        <v xml:space="preserve">Vara vald </v>
      </c>
      <c r="G796">
        <v>29</v>
      </c>
      <c r="H796" s="28" t="s">
        <v>4869</v>
      </c>
      <c r="J796" s="30">
        <v>1982</v>
      </c>
      <c r="K796">
        <v>1</v>
      </c>
      <c r="L796" t="s">
        <v>4086</v>
      </c>
    </row>
    <row r="797" spans="1:12" ht="25.5" x14ac:dyDescent="0.2">
      <c r="A797" s="37" t="str">
        <f t="shared" si="12"/>
        <v>19-10</v>
      </c>
      <c r="B797" s="30">
        <v>10</v>
      </c>
      <c r="C797" s="30">
        <v>1</v>
      </c>
      <c r="D797" s="50" t="str">
        <f>IF(C797=1,K!$D$1,IF(C797=2,K!$D$2,IF(C797=3,K!$D$3,IF(C797=4,K!$D$4,IF(C797=5,K!$D$5,IF(C797=6,K!$D$6,IF(C797=7,K!$D$7)))))))</f>
        <v>Maaparandus</v>
      </c>
      <c r="E797" s="11" t="s">
        <v>333</v>
      </c>
      <c r="F797" s="51" t="str">
        <f>LOOKUP(E797,K!$A$1:$B$19)</f>
        <v>Ülenurme vald</v>
      </c>
      <c r="G797">
        <v>25</v>
      </c>
      <c r="H797" s="34" t="s">
        <v>5165</v>
      </c>
      <c r="I797" s="28" t="s">
        <v>5164</v>
      </c>
      <c r="J797" s="30">
        <v>1969</v>
      </c>
      <c r="K797">
        <v>2</v>
      </c>
      <c r="L797">
        <v>67164</v>
      </c>
    </row>
    <row r="798" spans="1:12" ht="25.5" x14ac:dyDescent="0.2">
      <c r="A798" s="37" t="str">
        <f t="shared" si="12"/>
        <v>19-10</v>
      </c>
      <c r="B798" s="30">
        <v>10</v>
      </c>
      <c r="C798" s="30">
        <v>1</v>
      </c>
      <c r="D798" s="50" t="str">
        <f>IF(C798=1,K!$D$1,IF(C798=2,K!$D$2,IF(C798=3,K!$D$3,IF(C798=4,K!$D$4,IF(C798=5,K!$D$5,IF(C798=6,K!$D$6,IF(C798=7,K!$D$7)))))))</f>
        <v>Maaparandus</v>
      </c>
      <c r="E798" s="11" t="s">
        <v>333</v>
      </c>
      <c r="F798" s="51" t="str">
        <f>LOOKUP(E798,K!$A$1:$B$19)</f>
        <v>Ülenurme vald</v>
      </c>
      <c r="G798">
        <v>24</v>
      </c>
      <c r="H798" s="34" t="s">
        <v>5167</v>
      </c>
      <c r="I798" s="28" t="s">
        <v>5164</v>
      </c>
      <c r="J798" s="30">
        <v>1980</v>
      </c>
      <c r="K798">
        <v>2</v>
      </c>
      <c r="L798" t="s">
        <v>5168</v>
      </c>
    </row>
    <row r="799" spans="1:12" x14ac:dyDescent="0.2">
      <c r="A799" s="38" t="str">
        <f t="shared" si="12"/>
        <v>01-9</v>
      </c>
      <c r="B799" s="30">
        <v>9</v>
      </c>
      <c r="C799" s="30">
        <v>1</v>
      </c>
      <c r="D799" s="31" t="str">
        <f>IF(C799=1,K!$D$1,IF(C799=2,K!$D$2,IF(C799=3,K!$D$3,IF(C799=4,K!$D$4,IF(C799=5,K!$D$5,IF(C799=6,K!$D$6))))))</f>
        <v>Maaparandus</v>
      </c>
      <c r="E799" s="32" t="s">
        <v>291</v>
      </c>
      <c r="F799" s="33" t="str">
        <f>LOOKUP(E799,K!$A$1:$B$19)</f>
        <v>Alatskivi vald</v>
      </c>
      <c r="G799" s="30">
        <v>111</v>
      </c>
      <c r="H799" s="34" t="s">
        <v>1687</v>
      </c>
      <c r="I799" s="34" t="s">
        <v>1678</v>
      </c>
      <c r="J799" s="30">
        <v>1987</v>
      </c>
      <c r="K799" s="30">
        <v>5</v>
      </c>
      <c r="L799" s="34" t="s">
        <v>1685</v>
      </c>
    </row>
    <row r="800" spans="1:12" x14ac:dyDescent="0.2">
      <c r="A800" s="38" t="str">
        <f t="shared" si="12"/>
        <v>01-9</v>
      </c>
      <c r="B800" s="30">
        <v>9</v>
      </c>
      <c r="C800" s="30">
        <v>1</v>
      </c>
      <c r="D800" s="31" t="str">
        <f>IF(C800=1,K!$D$1,IF(C800=2,K!$D$2,IF(C800=3,K!$D$3,IF(C800=4,K!$D$4,IF(C800=5,K!$D$5,IF(C800=6,K!$D$6))))))</f>
        <v>Maaparandus</v>
      </c>
      <c r="E800" s="32" t="s">
        <v>291</v>
      </c>
      <c r="F800" s="33" t="str">
        <f>LOOKUP(E800,K!$A$1:$B$19)</f>
        <v>Alatskivi vald</v>
      </c>
      <c r="G800" s="30" t="s">
        <v>1686</v>
      </c>
      <c r="H800" s="34" t="s">
        <v>1688</v>
      </c>
      <c r="I800" s="34" t="s">
        <v>1678</v>
      </c>
      <c r="J800" s="30">
        <v>1986</v>
      </c>
      <c r="K800" s="30">
        <v>2</v>
      </c>
      <c r="L800" s="34" t="s">
        <v>1685</v>
      </c>
    </row>
    <row r="801" spans="1:12" x14ac:dyDescent="0.2">
      <c r="A801" s="38" t="str">
        <f t="shared" si="12"/>
        <v>03-9</v>
      </c>
      <c r="B801" s="30">
        <v>9</v>
      </c>
      <c r="C801" s="30">
        <v>1</v>
      </c>
      <c r="D801" s="17" t="str">
        <f>IF(C801=1,K!$D$1,IF(C801=2,K!$D$2,IF(C801=3,K!$D$3,IF(C801=4,K!$D$4,IF(C801=5,K!$D$5,IF(C801=6,K!$D$6))))))</f>
        <v>Maaparandus</v>
      </c>
      <c r="E801" s="11" t="s">
        <v>317</v>
      </c>
      <c r="F801" s="18" t="str">
        <f>LOOKUP(E801,K!$A$1:$B$19)</f>
        <v>Kambja vald</v>
      </c>
      <c r="G801" s="30">
        <v>154</v>
      </c>
      <c r="H801" s="39" t="s">
        <v>1881</v>
      </c>
      <c r="I801" s="30" t="s">
        <v>1878</v>
      </c>
      <c r="J801" s="30">
        <v>1969</v>
      </c>
      <c r="K801" s="30">
        <v>1</v>
      </c>
      <c r="L801" s="30" t="s">
        <v>1879</v>
      </c>
    </row>
    <row r="802" spans="1:12" x14ac:dyDescent="0.2">
      <c r="A802" s="38" t="str">
        <f t="shared" si="12"/>
        <v>03-9</v>
      </c>
      <c r="B802" s="30">
        <v>9</v>
      </c>
      <c r="C802" s="30">
        <v>6</v>
      </c>
      <c r="D802" s="17" t="str">
        <f>IF(C802=1,K!$D$1,IF(C802=2,K!$D$2,IF(C802=3,K!$D$3,IF(C802=4,K!$D$4,IF(C802=5,K!$D$5,IF(C802=6,K!$D$6))))))</f>
        <v>Kultuurtehnikaprojektid</v>
      </c>
      <c r="E802" s="11" t="s">
        <v>317</v>
      </c>
      <c r="F802" s="18" t="str">
        <f>LOOKUP(E802,K!$A$1:$B$19)</f>
        <v>Kambja vald</v>
      </c>
      <c r="G802" s="30">
        <v>72</v>
      </c>
      <c r="H802" s="39" t="s">
        <v>1882</v>
      </c>
      <c r="I802" s="30" t="s">
        <v>1883</v>
      </c>
      <c r="J802" s="30">
        <v>1988</v>
      </c>
      <c r="K802" s="30">
        <v>1</v>
      </c>
      <c r="L802" s="30" t="s">
        <v>1884</v>
      </c>
    </row>
    <row r="803" spans="1:12" x14ac:dyDescent="0.2">
      <c r="A803" s="38" t="str">
        <f t="shared" si="12"/>
        <v>03-9</v>
      </c>
      <c r="B803" s="30">
        <v>9</v>
      </c>
      <c r="C803" s="30">
        <v>1</v>
      </c>
      <c r="D803" s="17" t="str">
        <f>IF(C803=1,K!$D$1,IF(C803=2,K!$D$2,IF(C803=3,K!$D$3,IF(C803=4,K!$D$4,IF(C803=5,K!$D$5,IF(C803=6,K!$D$6))))))</f>
        <v>Maaparandus</v>
      </c>
      <c r="E803" s="11" t="s">
        <v>317</v>
      </c>
      <c r="F803" s="18" t="str">
        <f>LOOKUP(E803,K!$A$1:$B$19)</f>
        <v>Kambja vald</v>
      </c>
      <c r="G803" s="30">
        <v>139</v>
      </c>
      <c r="H803" s="39" t="s">
        <v>1885</v>
      </c>
      <c r="I803" s="30" t="s">
        <v>1883</v>
      </c>
      <c r="J803" s="30">
        <v>1968</v>
      </c>
      <c r="L803" s="30" t="s">
        <v>1879</v>
      </c>
    </row>
    <row r="804" spans="1:12" ht="25.5" x14ac:dyDescent="0.2">
      <c r="A804" s="38" t="str">
        <f t="shared" si="12"/>
        <v>02-9</v>
      </c>
      <c r="B804" s="30">
        <v>9</v>
      </c>
      <c r="C804" s="30">
        <v>1</v>
      </c>
      <c r="D804" s="17" t="str">
        <f>IF(C804=1,K!$D$1,IF(C804=2,K!$D$2,IF(C804=3,K!$D$3,IF(C804=4,K!$D$4,IF(C804=5,K!$D$5,IF(C804=6,K!$D$6))))))</f>
        <v>Maaparandus</v>
      </c>
      <c r="E804" s="11" t="s">
        <v>294</v>
      </c>
      <c r="F804" s="18" t="str">
        <f>LOOKUP(E804,K!$A$1:$B$19)</f>
        <v>Haaslava vald</v>
      </c>
      <c r="G804" s="30">
        <v>34</v>
      </c>
      <c r="H804" s="1" t="s">
        <v>1991</v>
      </c>
      <c r="I804" s="30" t="s">
        <v>1989</v>
      </c>
      <c r="J804" s="30">
        <v>1962</v>
      </c>
      <c r="K804" s="30">
        <v>1</v>
      </c>
      <c r="L804" t="s">
        <v>1992</v>
      </c>
    </row>
    <row r="805" spans="1:12" ht="25.5" x14ac:dyDescent="0.2">
      <c r="A805" s="38" t="str">
        <f t="shared" si="12"/>
        <v>07-9</v>
      </c>
      <c r="B805" s="30">
        <v>9</v>
      </c>
      <c r="C805" s="30">
        <v>1</v>
      </c>
      <c r="D805" s="17" t="str">
        <f>IF(C805=1,K!$D$1,IF(C805=2,K!$D$2,IF(C805=3,K!$D$3,IF(C805=4,K!$D$4,IF(C805=5,K!$D$5,IF(C805=6,K!$D$6))))))</f>
        <v>Maaparandus</v>
      </c>
      <c r="E805" s="11" t="s">
        <v>321</v>
      </c>
      <c r="F805" s="18" t="str">
        <f>LOOKUP(E805,K!$A$1:$B$19)</f>
        <v>Meeksi vald</v>
      </c>
      <c r="G805" s="30">
        <v>421</v>
      </c>
      <c r="H805" s="40" t="s">
        <v>2152</v>
      </c>
      <c r="I805" s="39" t="s">
        <v>2153</v>
      </c>
      <c r="J805" s="30">
        <v>1972</v>
      </c>
      <c r="K805">
        <v>1</v>
      </c>
      <c r="L805">
        <v>69176</v>
      </c>
    </row>
    <row r="806" spans="1:12" ht="25.5" x14ac:dyDescent="0.2">
      <c r="A806" s="38" t="str">
        <f t="shared" si="12"/>
        <v>07-9</v>
      </c>
      <c r="B806" s="30">
        <v>9</v>
      </c>
      <c r="C806" s="30">
        <v>1</v>
      </c>
      <c r="D806" s="17" t="str">
        <f>IF(C806=1,K!$D$1,IF(C806=2,K!$D$2,IF(C806=3,K!$D$3,IF(C806=4,K!$D$4,IF(C806=5,K!$D$5,IF(C806=6,K!$D$6))))))</f>
        <v>Maaparandus</v>
      </c>
      <c r="E806" s="11" t="s">
        <v>321</v>
      </c>
      <c r="F806" s="18" t="str">
        <f>LOOKUP(E806,K!$A$1:$B$19)</f>
        <v>Meeksi vald</v>
      </c>
      <c r="G806" s="30">
        <v>422</v>
      </c>
      <c r="H806" s="40" t="s">
        <v>2154</v>
      </c>
      <c r="I806" s="39" t="s">
        <v>2149</v>
      </c>
      <c r="J806" s="30">
        <v>1972</v>
      </c>
      <c r="K806" s="30">
        <v>1</v>
      </c>
      <c r="L806" s="30">
        <v>69176</v>
      </c>
    </row>
    <row r="807" spans="1:12" ht="25.5" x14ac:dyDescent="0.2">
      <c r="A807" s="37" t="str">
        <f t="shared" si="12"/>
        <v>08-9</v>
      </c>
      <c r="B807" s="30">
        <v>9</v>
      </c>
      <c r="C807" s="30">
        <v>1</v>
      </c>
      <c r="D807" s="17" t="str">
        <f>IF(C807=1,K!$D$1,IF(C807=2,K!$D$2,IF(C807=3,K!$D$3,IF(C807=4,K!$D$4,IF(C807=5,K!$D$5,IF(C807=6,K!$D$6))))))</f>
        <v>Maaparandus</v>
      </c>
      <c r="E807" s="11" t="s">
        <v>322</v>
      </c>
      <c r="F807" s="18" t="str">
        <f>LOOKUP(E807,K!$A$1:$B$19)</f>
        <v>Mäksa vald</v>
      </c>
      <c r="G807" s="30">
        <v>27</v>
      </c>
      <c r="H807" s="30" t="s">
        <v>2370</v>
      </c>
      <c r="I807" s="39" t="s">
        <v>2371</v>
      </c>
      <c r="J807" s="30">
        <v>1964</v>
      </c>
      <c r="K807" s="30">
        <v>1</v>
      </c>
      <c r="L807" t="s">
        <v>2372</v>
      </c>
    </row>
    <row r="808" spans="1:12" ht="25.5" x14ac:dyDescent="0.2">
      <c r="A808" s="37" t="str">
        <f t="shared" si="12"/>
        <v>18-9</v>
      </c>
      <c r="B808" s="30">
        <v>9</v>
      </c>
      <c r="C808" s="30">
        <v>1</v>
      </c>
      <c r="D808" s="17" t="str">
        <f>IF(C808=1,K!$D$1,IF(C808=2,K!$D$2,IF(C808=3,K!$D$3,IF(C808=4,K!$D$4,IF(C808=5,K!$D$5,IF(C808=6,K!$D$6))))))</f>
        <v>Maaparandus</v>
      </c>
      <c r="E808" s="11" t="s">
        <v>332</v>
      </c>
      <c r="F808" s="18" t="str">
        <f>LOOKUP(E808,K!$A$1:$B$19)</f>
        <v>Võnnu vald</v>
      </c>
      <c r="G808" s="30">
        <v>802</v>
      </c>
      <c r="H808" s="30" t="s">
        <v>2605</v>
      </c>
      <c r="I808" s="39" t="s">
        <v>2604</v>
      </c>
      <c r="J808" s="30">
        <v>1974</v>
      </c>
      <c r="K808">
        <v>3</v>
      </c>
      <c r="L808" s="30">
        <v>72014</v>
      </c>
    </row>
    <row r="809" spans="1:12" ht="25.5" x14ac:dyDescent="0.2">
      <c r="A809" s="37" t="str">
        <f t="shared" si="12"/>
        <v>18-9</v>
      </c>
      <c r="B809" s="30">
        <v>9</v>
      </c>
      <c r="C809" s="30">
        <v>1</v>
      </c>
      <c r="D809" s="17" t="str">
        <f>IF(C809=1,K!$D$1,IF(C809=2,K!$D$2,IF(C809=3,K!$D$3,IF(C809=4,K!$D$4,IF(C809=5,K!$D$5,IF(C809=6,K!$D$6))))))</f>
        <v>Maaparandus</v>
      </c>
      <c r="E809" s="11" t="s">
        <v>332</v>
      </c>
      <c r="F809" s="18" t="str">
        <f>LOOKUP(E809,K!$A$1:$B$19)</f>
        <v>Võnnu vald</v>
      </c>
      <c r="G809" s="30">
        <v>961</v>
      </c>
      <c r="H809" s="30" t="s">
        <v>2607</v>
      </c>
      <c r="I809" s="39" t="s">
        <v>2604</v>
      </c>
      <c r="J809" s="30">
        <v>1975</v>
      </c>
      <c r="K809" s="30">
        <v>3</v>
      </c>
      <c r="L809" s="30">
        <v>72014</v>
      </c>
    </row>
    <row r="810" spans="1:12" x14ac:dyDescent="0.2">
      <c r="A810" s="37" t="str">
        <f t="shared" si="12"/>
        <v>06-9</v>
      </c>
      <c r="B810" s="30">
        <v>9</v>
      </c>
      <c r="C810" s="30">
        <v>1</v>
      </c>
      <c r="D810" s="17" t="str">
        <f>IF(C810=1,K!$D$1,IF(C810=2,K!$D$2,IF(C810=3,K!$D$3,IF(C810=4,K!$D$4,IF(C810=5,K!$D$5,IF(C810=6,K!$D$6))))))</f>
        <v>Maaparandus</v>
      </c>
      <c r="E810" s="11" t="s">
        <v>320</v>
      </c>
      <c r="F810" s="18" t="str">
        <f>LOOKUP(E810,K!$A$1:$B$19)</f>
        <v>Luunja vald</v>
      </c>
      <c r="G810">
        <v>65</v>
      </c>
      <c r="H810" s="34" t="s">
        <v>2851</v>
      </c>
      <c r="I810" t="s">
        <v>2855</v>
      </c>
      <c r="J810" s="30">
        <v>1964</v>
      </c>
      <c r="K810" s="30">
        <v>1</v>
      </c>
      <c r="L810" t="s">
        <v>2852</v>
      </c>
    </row>
    <row r="811" spans="1:12" x14ac:dyDescent="0.2">
      <c r="A811" s="37" t="str">
        <f t="shared" si="12"/>
        <v>06-9</v>
      </c>
      <c r="B811" s="30">
        <v>9</v>
      </c>
      <c r="C811" s="30">
        <v>1</v>
      </c>
      <c r="D811" s="17" t="str">
        <f>IF(C811=1,K!$D$1,IF(C811=2,K!$D$2,IF(C811=3,K!$D$3,IF(C811=4,K!$D$4,IF(C811=5,K!$D$5,IF(C811=6,K!$D$6))))))</f>
        <v>Maaparandus</v>
      </c>
      <c r="E811" s="11" t="s">
        <v>320</v>
      </c>
      <c r="F811" s="18" t="str">
        <f>LOOKUP(E811,K!$A$1:$B$19)</f>
        <v>Luunja vald</v>
      </c>
      <c r="G811">
        <v>37</v>
      </c>
      <c r="H811" s="34" t="s">
        <v>2853</v>
      </c>
      <c r="I811" t="s">
        <v>2855</v>
      </c>
      <c r="J811" s="30">
        <v>1965</v>
      </c>
      <c r="K811">
        <v>1</v>
      </c>
      <c r="L811" t="s">
        <v>2852</v>
      </c>
    </row>
    <row r="812" spans="1:12" ht="38.25" x14ac:dyDescent="0.2">
      <c r="A812" s="37" t="str">
        <f t="shared" si="12"/>
        <v>14-9</v>
      </c>
      <c r="B812" s="30">
        <v>9</v>
      </c>
      <c r="C812" s="30">
        <v>1</v>
      </c>
      <c r="D812" s="43" t="str">
        <f>IF(C812=1,K!$D$1,IF(C812=2,K!$D$2,IF(C812=3,K!$D$3,IF(C812=4,K!$D$4,IF(C812=5,K!$D$5,IF(C812=6,K!$D$6))))))</f>
        <v>Maaparandus</v>
      </c>
      <c r="E812" s="11" t="s">
        <v>328</v>
      </c>
      <c r="F812" s="45" t="str">
        <f>LOOKUP(E812,K!$A$1:$B$19)</f>
        <v>Rõngu vald</v>
      </c>
      <c r="G812" s="30">
        <v>116</v>
      </c>
      <c r="H812" s="40" t="s">
        <v>3369</v>
      </c>
      <c r="I812" s="30" t="s">
        <v>3332</v>
      </c>
      <c r="J812" s="30">
        <v>1963</v>
      </c>
      <c r="K812" s="30">
        <v>2</v>
      </c>
      <c r="L812" t="s">
        <v>3349</v>
      </c>
    </row>
    <row r="813" spans="1:12" ht="25.5" x14ac:dyDescent="0.2">
      <c r="A813" s="37" t="str">
        <f t="shared" si="12"/>
        <v>14-9</v>
      </c>
      <c r="B813" s="30">
        <v>9</v>
      </c>
      <c r="C813" s="30">
        <v>1</v>
      </c>
      <c r="D813" s="43" t="str">
        <f>IF(C813=1,K!$D$1,IF(C813=2,K!$D$2,IF(C813=3,K!$D$3,IF(C813=4,K!$D$4,IF(C813=5,K!$D$5,IF(C813=6,K!$D$6))))))</f>
        <v>Maaparandus</v>
      </c>
      <c r="E813" s="11" t="s">
        <v>328</v>
      </c>
      <c r="F813" s="45" t="str">
        <f>LOOKUP(E813,K!$A$1:$B$19)</f>
        <v>Rõngu vald</v>
      </c>
      <c r="G813">
        <v>17</v>
      </c>
      <c r="H813" s="40" t="s">
        <v>3372</v>
      </c>
      <c r="I813" t="s">
        <v>3332</v>
      </c>
      <c r="J813" s="30">
        <v>1959</v>
      </c>
      <c r="K813">
        <v>3</v>
      </c>
    </row>
    <row r="814" spans="1:12" ht="25.5" x14ac:dyDescent="0.2">
      <c r="A814" s="37" t="str">
        <f t="shared" si="12"/>
        <v>14-9</v>
      </c>
      <c r="B814" s="30">
        <v>9</v>
      </c>
      <c r="C814" s="30">
        <v>1</v>
      </c>
      <c r="D814" s="43" t="str">
        <f>IF(C814=1,K!$D$1,IF(C814=2,K!$D$2,IF(C814=3,K!$D$3,IF(C814=4,K!$D$4,IF(C814=5,K!$D$5,IF(C814=6,K!$D$6))))))</f>
        <v>Maaparandus</v>
      </c>
      <c r="E814" s="11" t="s">
        <v>328</v>
      </c>
      <c r="F814" s="45" t="str">
        <f>LOOKUP(E814,K!$A$1:$B$19)</f>
        <v>Rõngu vald</v>
      </c>
      <c r="G814">
        <v>21</v>
      </c>
      <c r="H814" s="40" t="s">
        <v>3375</v>
      </c>
      <c r="I814" t="s">
        <v>3332</v>
      </c>
      <c r="J814" s="30">
        <v>1960</v>
      </c>
      <c r="K814" s="30">
        <v>0</v>
      </c>
      <c r="L814" t="s">
        <v>3349</v>
      </c>
    </row>
    <row r="815" spans="1:12" ht="25.5" x14ac:dyDescent="0.2">
      <c r="A815" s="37" t="str">
        <f t="shared" si="12"/>
        <v>14-9</v>
      </c>
      <c r="B815" s="30">
        <v>9</v>
      </c>
      <c r="C815" s="30">
        <v>1</v>
      </c>
      <c r="D815" s="43" t="str">
        <f>IF(C815=1,K!$D$1,IF(C815=2,K!$D$2,IF(C815=3,K!$D$3,IF(C815=4,K!$D$4,IF(C815=5,K!$D$5,IF(C815=6,K!$D$6))))))</f>
        <v>Maaparandus</v>
      </c>
      <c r="E815" s="11" t="s">
        <v>328</v>
      </c>
      <c r="F815" s="45" t="str">
        <f>LOOKUP(E815,K!$A$1:$B$19)</f>
        <v>Rõngu vald</v>
      </c>
      <c r="G815">
        <v>83</v>
      </c>
      <c r="H815" s="40" t="s">
        <v>3376</v>
      </c>
      <c r="I815" t="s">
        <v>3332</v>
      </c>
      <c r="J815" s="30">
        <v>1961</v>
      </c>
      <c r="K815">
        <v>2</v>
      </c>
      <c r="L815" t="s">
        <v>3349</v>
      </c>
    </row>
    <row r="816" spans="1:12" ht="25.5" x14ac:dyDescent="0.2">
      <c r="A816" s="37" t="str">
        <f t="shared" si="12"/>
        <v>14-9</v>
      </c>
      <c r="B816" s="30">
        <v>9</v>
      </c>
      <c r="C816" s="30">
        <v>1</v>
      </c>
      <c r="D816" s="43" t="str">
        <f>IF(C816=1,K!$D$1,IF(C816=2,K!$D$2,IF(C816=3,K!$D$3,IF(C816=4,K!$D$4,IF(C816=5,K!$D$5,IF(C816=6,K!$D$6))))))</f>
        <v>Maaparandus</v>
      </c>
      <c r="E816" s="11" t="s">
        <v>328</v>
      </c>
      <c r="F816" s="45" t="str">
        <f>LOOKUP(E816,K!$A$1:$B$19)</f>
        <v>Rõngu vald</v>
      </c>
      <c r="G816">
        <v>47</v>
      </c>
      <c r="H816" s="40" t="s">
        <v>3377</v>
      </c>
      <c r="I816" t="s">
        <v>3332</v>
      </c>
      <c r="J816" s="30">
        <v>1960</v>
      </c>
      <c r="K816" s="30">
        <v>1</v>
      </c>
      <c r="L816" t="s">
        <v>3349</v>
      </c>
    </row>
    <row r="817" spans="1:12" ht="25.5" x14ac:dyDescent="0.2">
      <c r="A817" s="37" t="str">
        <f t="shared" si="12"/>
        <v>14-9</v>
      </c>
      <c r="B817" s="30">
        <v>9</v>
      </c>
      <c r="C817" s="30">
        <v>1</v>
      </c>
      <c r="D817" s="43" t="str">
        <f>IF(C817=1,K!$D$1,IF(C817=2,K!$D$2,IF(C817=3,K!$D$3,IF(C817=4,K!$D$4,IF(C817=5,K!$D$5,IF(C817=6,K!$D$6))))))</f>
        <v>Maaparandus</v>
      </c>
      <c r="E817" s="11" t="s">
        <v>328</v>
      </c>
      <c r="F817" s="45" t="str">
        <f>LOOKUP(E817,K!$A$1:$B$19)</f>
        <v>Rõngu vald</v>
      </c>
      <c r="G817">
        <v>82</v>
      </c>
      <c r="H817" s="40" t="s">
        <v>3378</v>
      </c>
      <c r="I817" t="s">
        <v>3332</v>
      </c>
      <c r="J817" s="30">
        <v>1961</v>
      </c>
      <c r="K817">
        <v>3</v>
      </c>
      <c r="L817" t="s">
        <v>3349</v>
      </c>
    </row>
    <row r="818" spans="1:12" ht="25.5" x14ac:dyDescent="0.2">
      <c r="A818" s="37" t="str">
        <f t="shared" si="12"/>
        <v>14-9</v>
      </c>
      <c r="B818" s="30">
        <v>9</v>
      </c>
      <c r="C818" s="30">
        <v>6</v>
      </c>
      <c r="D818" s="43" t="str">
        <f>IF(C818=1,K!$D$1,IF(C818=2,K!$D$2,IF(C818=3,K!$D$3,IF(C818=4,K!$D$4,IF(C818=5,K!$D$5,IF(C818=6,K!$D$6))))))</f>
        <v>Kultuurtehnikaprojektid</v>
      </c>
      <c r="E818" s="11" t="s">
        <v>328</v>
      </c>
      <c r="F818" s="45" t="str">
        <f>LOOKUP(E818,K!$A$1:$B$19)</f>
        <v>Rõngu vald</v>
      </c>
      <c r="G818">
        <v>621</v>
      </c>
      <c r="H818" s="40" t="s">
        <v>3379</v>
      </c>
      <c r="I818" t="s">
        <v>3332</v>
      </c>
      <c r="J818" s="30">
        <v>1973</v>
      </c>
      <c r="K818" s="30">
        <v>1</v>
      </c>
      <c r="L818" t="s">
        <v>3380</v>
      </c>
    </row>
    <row r="819" spans="1:12" ht="25.5" x14ac:dyDescent="0.2">
      <c r="A819" s="37" t="str">
        <f t="shared" si="12"/>
        <v>14-9</v>
      </c>
      <c r="B819" s="30">
        <v>9</v>
      </c>
      <c r="C819" s="30">
        <v>2</v>
      </c>
      <c r="D819" s="43" t="str">
        <f>IF(C819=1,K!$D$1,IF(C819=2,K!$D$2,IF(C819=3,K!$D$3,IF(C819=4,K!$D$4,IF(C819=5,K!$D$5,IF(C819=6,K!$D$6))))))</f>
        <v xml:space="preserve">Maaparanduse rek </v>
      </c>
      <c r="E819" s="11" t="s">
        <v>328</v>
      </c>
      <c r="F819" s="45" t="str">
        <f>LOOKUP(E819,K!$A$1:$B$19)</f>
        <v>Rõngu vald</v>
      </c>
      <c r="G819">
        <v>3</v>
      </c>
      <c r="H819" s="40" t="s">
        <v>3381</v>
      </c>
      <c r="I819" t="s">
        <v>3332</v>
      </c>
      <c r="J819" s="30">
        <v>1991</v>
      </c>
      <c r="K819">
        <v>2</v>
      </c>
      <c r="L819">
        <v>1231881</v>
      </c>
    </row>
    <row r="820" spans="1:12" x14ac:dyDescent="0.2">
      <c r="A820" s="37" t="str">
        <f t="shared" si="12"/>
        <v>12-9</v>
      </c>
      <c r="B820" s="30">
        <v>9</v>
      </c>
      <c r="C820" s="30">
        <v>1</v>
      </c>
      <c r="D820" s="43" t="str">
        <f>IF(C820=1,K!$D$1,IF(C820=2,K!$D$2,IF(C820=3,K!$D$3,IF(C820=4,K!$D$4,IF(C820=5,K!$D$5,IF(C820=6,K!$D$6))))))</f>
        <v>Maaparandus</v>
      </c>
      <c r="E820" s="11" t="s">
        <v>326</v>
      </c>
      <c r="F820" s="45" t="str">
        <f>LOOKUP(E820,K!$A$1:$B$19)</f>
        <v>Puhja vald</v>
      </c>
      <c r="G820" t="s">
        <v>3665</v>
      </c>
      <c r="H820" s="40" t="s">
        <v>3666</v>
      </c>
      <c r="I820" t="s">
        <v>3662</v>
      </c>
      <c r="J820" s="30">
        <v>1958</v>
      </c>
      <c r="K820">
        <v>2</v>
      </c>
      <c r="L820" t="s">
        <v>3667</v>
      </c>
    </row>
    <row r="821" spans="1:12" x14ac:dyDescent="0.2">
      <c r="A821" s="37" t="str">
        <f t="shared" si="12"/>
        <v>12-9</v>
      </c>
      <c r="B821" s="30">
        <v>9</v>
      </c>
      <c r="C821" s="30">
        <v>1</v>
      </c>
      <c r="D821" s="43" t="str">
        <f>IF(C821=1,K!$D$1,IF(C821=2,K!$D$2,IF(C821=3,K!$D$3,IF(C821=4,K!$D$4,IF(C821=5,K!$D$5,IF(C821=6,K!$D$6))))))</f>
        <v>Maaparandus</v>
      </c>
      <c r="E821" s="11" t="s">
        <v>326</v>
      </c>
      <c r="F821" s="45" t="str">
        <f>LOOKUP(E821,K!$A$1:$B$19)</f>
        <v>Puhja vald</v>
      </c>
      <c r="G821">
        <v>27</v>
      </c>
      <c r="H821" s="40" t="s">
        <v>3668</v>
      </c>
      <c r="I821" t="s">
        <v>3662</v>
      </c>
      <c r="J821" s="30">
        <v>1959</v>
      </c>
      <c r="L821" t="s">
        <v>3667</v>
      </c>
    </row>
    <row r="822" spans="1:12" x14ac:dyDescent="0.2">
      <c r="A822" s="37" t="str">
        <f t="shared" ref="A822:A885" si="13">CONCATENATE(E822,"-",B822)</f>
        <v>12-9</v>
      </c>
      <c r="B822" s="30">
        <v>9</v>
      </c>
      <c r="C822" s="30">
        <v>1</v>
      </c>
      <c r="D822" s="43" t="str">
        <f>IF(C822=1,K!$D$1,IF(C822=2,K!$D$2,IF(C822=3,K!$D$3,IF(C822=4,K!$D$4,IF(C822=5,K!$D$5,IF(C822=6,K!$D$6))))))</f>
        <v>Maaparandus</v>
      </c>
      <c r="E822" s="11" t="s">
        <v>326</v>
      </c>
      <c r="F822" s="45" t="str">
        <f>LOOKUP(E822,K!$A$1:$B$19)</f>
        <v>Puhja vald</v>
      </c>
      <c r="G822">
        <v>124</v>
      </c>
      <c r="H822" s="40" t="s">
        <v>3669</v>
      </c>
      <c r="I822" t="s">
        <v>3662</v>
      </c>
      <c r="J822" s="30">
        <v>1963</v>
      </c>
      <c r="K822">
        <v>1</v>
      </c>
      <c r="L822" t="s">
        <v>3670</v>
      </c>
    </row>
    <row r="823" spans="1:12" x14ac:dyDescent="0.2">
      <c r="A823" s="37" t="str">
        <f t="shared" si="13"/>
        <v>12-9</v>
      </c>
      <c r="B823" s="30">
        <v>9</v>
      </c>
      <c r="C823" s="30">
        <v>1</v>
      </c>
      <c r="D823" s="43" t="str">
        <f>IF(C823=1,K!$D$1,IF(C823=2,K!$D$2,IF(C823=3,K!$D$3,IF(C823=4,K!$D$4,IF(C823=5,K!$D$5,IF(C823=6,K!$D$6))))))</f>
        <v>Maaparandus</v>
      </c>
      <c r="E823" s="11" t="s">
        <v>326</v>
      </c>
      <c r="F823" s="45" t="str">
        <f>LOOKUP(E823,K!$A$1:$B$19)</f>
        <v>Puhja vald</v>
      </c>
      <c r="G823">
        <v>5</v>
      </c>
      <c r="H823" t="s">
        <v>3672</v>
      </c>
      <c r="I823" t="s">
        <v>3662</v>
      </c>
      <c r="J823" s="30">
        <v>1958</v>
      </c>
      <c r="K823">
        <v>3</v>
      </c>
    </row>
    <row r="824" spans="1:12" ht="25.5" x14ac:dyDescent="0.2">
      <c r="A824" s="37" t="str">
        <f t="shared" si="13"/>
        <v>05-9</v>
      </c>
      <c r="B824" s="30">
        <v>9</v>
      </c>
      <c r="C824" s="30">
        <v>1</v>
      </c>
      <c r="D824" s="43" t="str">
        <f>IF(C824=1,K!$D$1,IF(C824=2,K!$D$2,IF(C824=3,K!$D$3,IF(C824=4,K!$D$4,IF(C824=5,K!$D$5,IF(C824=6,K!$D$6))))))</f>
        <v>Maaparandus</v>
      </c>
      <c r="E824" s="11" t="s">
        <v>319</v>
      </c>
      <c r="F824" s="45" t="str">
        <f>LOOKUP(E824,K!$A$1:$B$19)</f>
        <v xml:space="preserve">Laeva vald </v>
      </c>
      <c r="G824">
        <v>51</v>
      </c>
      <c r="H824" s="30" t="s">
        <v>3701</v>
      </c>
      <c r="I824" t="s">
        <v>3697</v>
      </c>
      <c r="J824" s="30">
        <v>1966</v>
      </c>
      <c r="K824">
        <v>1</v>
      </c>
      <c r="L824" t="s">
        <v>3702</v>
      </c>
    </row>
    <row r="825" spans="1:12" ht="25.5" x14ac:dyDescent="0.2">
      <c r="A825" s="37" t="str">
        <f t="shared" si="13"/>
        <v>05-9</v>
      </c>
      <c r="B825" s="30">
        <v>9</v>
      </c>
      <c r="C825" s="30">
        <v>1</v>
      </c>
      <c r="D825" s="43" t="str">
        <f>IF(C825=1,K!$D$1,IF(C825=2,K!$D$2,IF(C825=3,K!$D$3,IF(C825=4,K!$D$4,IF(C825=5,K!$D$5,IF(C825=6,K!$D$6))))))</f>
        <v>Maaparandus</v>
      </c>
      <c r="E825" s="11" t="s">
        <v>319</v>
      </c>
      <c r="F825" s="45" t="str">
        <f>LOOKUP(E825,K!$A$1:$B$19)</f>
        <v xml:space="preserve">Laeva vald </v>
      </c>
      <c r="G825">
        <v>75</v>
      </c>
      <c r="H825" s="30" t="s">
        <v>3701</v>
      </c>
      <c r="I825" t="s">
        <v>3697</v>
      </c>
      <c r="J825" s="30">
        <v>1967</v>
      </c>
      <c r="K825">
        <v>1</v>
      </c>
      <c r="L825" t="s">
        <v>3703</v>
      </c>
    </row>
    <row r="826" spans="1:12" x14ac:dyDescent="0.2">
      <c r="A826" s="37" t="str">
        <f t="shared" si="13"/>
        <v>05-9</v>
      </c>
      <c r="B826" s="30">
        <v>9</v>
      </c>
      <c r="C826" s="30">
        <v>5</v>
      </c>
      <c r="D826" s="43" t="str">
        <f>IF(C826=1,K!$D$1,IF(C826=2,K!$D$2,IF(C826=3,K!$D$3,IF(C826=4,K!$D$4,IF(C826=5,K!$D$5,IF(C826=6,K!$D$6))))))</f>
        <v>Muud maap.ehit.projektid</v>
      </c>
      <c r="E826" s="11" t="s">
        <v>319</v>
      </c>
      <c r="F826" s="45" t="str">
        <f>LOOKUP(E826,K!$A$1:$B$19)</f>
        <v xml:space="preserve">Laeva vald </v>
      </c>
      <c r="G826">
        <v>105</v>
      </c>
      <c r="H826" s="30" t="s">
        <v>3704</v>
      </c>
      <c r="I826" t="s">
        <v>3697</v>
      </c>
      <c r="J826" s="30">
        <v>1982</v>
      </c>
      <c r="K826">
        <v>1</v>
      </c>
      <c r="L826" t="s">
        <v>3700</v>
      </c>
    </row>
    <row r="827" spans="1:12" ht="25.5" x14ac:dyDescent="0.2">
      <c r="A827" s="37" t="str">
        <f t="shared" si="13"/>
        <v>05-9</v>
      </c>
      <c r="B827" s="30">
        <v>9</v>
      </c>
      <c r="C827" s="30">
        <v>2</v>
      </c>
      <c r="D827" s="43" t="str">
        <f>IF(C827=1,K!$D$1,IF(C827=2,K!$D$2,IF(C827=3,K!$D$3,IF(C827=4,K!$D$4,IF(C827=5,K!$D$5,IF(C827=6,K!$D$6))))))</f>
        <v xml:space="preserve">Maaparanduse rek </v>
      </c>
      <c r="E827" s="11" t="s">
        <v>319</v>
      </c>
      <c r="F827" s="45" t="str">
        <f>LOOKUP(E827,K!$A$1:$B$19)</f>
        <v xml:space="preserve">Laeva vald </v>
      </c>
      <c r="G827">
        <v>114</v>
      </c>
      <c r="H827" s="30" t="s">
        <v>3705</v>
      </c>
      <c r="I827" t="s">
        <v>3697</v>
      </c>
      <c r="J827" s="30">
        <v>1983</v>
      </c>
      <c r="K827">
        <v>1</v>
      </c>
      <c r="L827" t="s">
        <v>3700</v>
      </c>
    </row>
    <row r="828" spans="1:12" ht="25.5" x14ac:dyDescent="0.2">
      <c r="A828" s="37" t="str">
        <f t="shared" si="13"/>
        <v>09-9</v>
      </c>
      <c r="B828" s="30">
        <v>9</v>
      </c>
      <c r="C828" s="30">
        <v>1</v>
      </c>
      <c r="D828" s="43" t="str">
        <f>IF(C828=1,K!$D$1,IF(C828=2,K!$D$2,IF(C828=3,K!$D$3,IF(C828=4,K!$D$4,IF(C828=5,K!$D$5,IF(C828=6,K!$D$6))))))</f>
        <v>Maaparandus</v>
      </c>
      <c r="E828" s="11" t="s">
        <v>323</v>
      </c>
      <c r="F828" s="45" t="str">
        <f>LOOKUP(E828,K!$A$1:$B$19)</f>
        <v>Nõo vald</v>
      </c>
      <c r="G828">
        <v>61</v>
      </c>
      <c r="H828" s="30" t="s">
        <v>3804</v>
      </c>
      <c r="I828" t="s">
        <v>3803</v>
      </c>
      <c r="J828" s="30">
        <v>1960</v>
      </c>
      <c r="K828">
        <v>1</v>
      </c>
      <c r="L828" t="s">
        <v>3805</v>
      </c>
    </row>
    <row r="829" spans="1:12" x14ac:dyDescent="0.2">
      <c r="A829" s="37" t="str">
        <f t="shared" si="13"/>
        <v>09-9</v>
      </c>
      <c r="B829" s="30">
        <v>9</v>
      </c>
      <c r="C829" s="30">
        <v>2</v>
      </c>
      <c r="D829" s="43" t="str">
        <f>IF(C829=1,K!$D$1,IF(C829=2,K!$D$2,IF(C829=3,K!$D$3,IF(C829=4,K!$D$4,IF(C829=5,K!$D$5,IF(C829=6,K!$D$6))))))</f>
        <v xml:space="preserve">Maaparanduse rek </v>
      </c>
      <c r="E829" s="11" t="s">
        <v>323</v>
      </c>
      <c r="F829" s="45" t="str">
        <f>LOOKUP(E829,K!$A$1:$B$19)</f>
        <v>Nõo vald</v>
      </c>
      <c r="G829">
        <v>54</v>
      </c>
      <c r="H829" s="30" t="s">
        <v>3808</v>
      </c>
      <c r="I829" t="s">
        <v>3803</v>
      </c>
      <c r="J829" s="30">
        <v>1986</v>
      </c>
      <c r="K829">
        <v>3</v>
      </c>
      <c r="L829" t="s">
        <v>3807</v>
      </c>
    </row>
    <row r="830" spans="1:12" ht="25.5" x14ac:dyDescent="0.2">
      <c r="A830" s="37" t="str">
        <f t="shared" si="13"/>
        <v>13-9</v>
      </c>
      <c r="B830" s="30">
        <v>9</v>
      </c>
      <c r="C830" s="30">
        <v>1</v>
      </c>
      <c r="D830" s="43" t="str">
        <f>IF(C830=1,K!$D$1,IF(C830=2,K!$D$2,IF(C830=3,K!$D$3,IF(C830=4,K!$D$4,IF(C830=5,K!$D$5,IF(C830=6,K!$D$6))))))</f>
        <v>Maaparandus</v>
      </c>
      <c r="E830" s="11" t="s">
        <v>327</v>
      </c>
      <c r="F830" s="45" t="str">
        <f>LOOKUP(E830,K!$A$1:$B$19)</f>
        <v>Rannu vald</v>
      </c>
      <c r="G830">
        <v>1341</v>
      </c>
      <c r="H830" s="1" t="s">
        <v>4078</v>
      </c>
      <c r="I830" t="s">
        <v>4085</v>
      </c>
      <c r="J830" s="30">
        <v>1978</v>
      </c>
      <c r="K830">
        <v>0</v>
      </c>
      <c r="L830">
        <v>76267</v>
      </c>
    </row>
    <row r="831" spans="1:12" ht="25.5" x14ac:dyDescent="0.2">
      <c r="A831" s="37" t="str">
        <f t="shared" si="13"/>
        <v>13-9</v>
      </c>
      <c r="B831" s="30">
        <v>9</v>
      </c>
      <c r="C831" s="30">
        <v>1</v>
      </c>
      <c r="D831" s="43" t="str">
        <f>IF(C831=1,K!$D$1,IF(C831=2,K!$D$2,IF(C831=3,K!$D$3,IF(C831=4,K!$D$4,IF(C831=5,K!$D$5,IF(C831=6,K!$D$6))))))</f>
        <v>Maaparandus</v>
      </c>
      <c r="E831" s="11" t="s">
        <v>327</v>
      </c>
      <c r="F831" s="45" t="str">
        <f>LOOKUP(E831,K!$A$1:$B$19)</f>
        <v>Rannu vald</v>
      </c>
      <c r="G831">
        <v>1481</v>
      </c>
      <c r="H831" s="1" t="s">
        <v>4079</v>
      </c>
      <c r="I831" t="s">
        <v>4085</v>
      </c>
      <c r="J831" s="30">
        <v>1979</v>
      </c>
      <c r="K831">
        <v>2</v>
      </c>
      <c r="L831">
        <v>76267</v>
      </c>
    </row>
    <row r="832" spans="1:12" x14ac:dyDescent="0.2">
      <c r="A832" s="37" t="str">
        <f t="shared" si="13"/>
        <v>15-5</v>
      </c>
      <c r="B832" s="30">
        <v>5</v>
      </c>
      <c r="C832" s="30">
        <v>1</v>
      </c>
      <c r="D832" s="43" t="str">
        <f>IF(C832=1,K!$D$1,IF(C832=2,K!$D$2,IF(C832=3,K!$D$3,IF(C832=4,K!$D$4,IF(C832=5,K!$D$5,IF(C832=6,K!$D$6,IF(C832=7,K!$D$7)))))))</f>
        <v>Maaparandus</v>
      </c>
      <c r="E832" s="11" t="s">
        <v>329</v>
      </c>
      <c r="F832" s="45" t="str">
        <f>LOOKUP(E832,K!$A$1:$B$19)</f>
        <v>Tartu vald</v>
      </c>
      <c r="G832">
        <v>38</v>
      </c>
      <c r="H832" s="1" t="s">
        <v>4711</v>
      </c>
      <c r="I832" s="28" t="s">
        <v>4705</v>
      </c>
      <c r="J832" s="30">
        <v>1958</v>
      </c>
      <c r="K832">
        <v>1</v>
      </c>
      <c r="L832" t="s">
        <v>4710</v>
      </c>
    </row>
    <row r="833" spans="1:12" x14ac:dyDescent="0.2">
      <c r="A833" s="37" t="str">
        <f t="shared" si="13"/>
        <v>15-5</v>
      </c>
      <c r="B833" s="30">
        <v>5</v>
      </c>
      <c r="C833" s="30">
        <v>1</v>
      </c>
      <c r="D833" s="43" t="str">
        <f>IF(C833=1,K!$D$1,IF(C833=2,K!$D$2,IF(C833=3,K!$D$3,IF(C833=4,K!$D$4,IF(C833=5,K!$D$5,IF(C833=6,K!$D$6,IF(C833=7,K!$D$7)))))))</f>
        <v>Maaparandus</v>
      </c>
      <c r="E833" s="11" t="s">
        <v>329</v>
      </c>
      <c r="F833" s="45" t="str">
        <f>LOOKUP(E833,K!$A$1:$B$19)</f>
        <v>Tartu vald</v>
      </c>
      <c r="G833">
        <v>1534</v>
      </c>
      <c r="H833" s="1" t="s">
        <v>4712</v>
      </c>
      <c r="I833" s="28" t="s">
        <v>4705</v>
      </c>
      <c r="J833" s="30">
        <v>1979</v>
      </c>
      <c r="K833">
        <v>4</v>
      </c>
      <c r="L833">
        <v>76260</v>
      </c>
    </row>
    <row r="834" spans="1:12" x14ac:dyDescent="0.2">
      <c r="A834" s="37" t="str">
        <f t="shared" si="13"/>
        <v>15-6</v>
      </c>
      <c r="B834" s="30">
        <v>6</v>
      </c>
      <c r="C834" s="30">
        <v>1</v>
      </c>
      <c r="D834" s="43" t="str">
        <f>IF(C834=1,K!$D$1,IF(C834=2,K!$D$2,IF(C834=3,K!$D$3,IF(C834=4,K!$D$4,IF(C834=5,K!$D$5,IF(C834=6,K!$D$6,IF(C834=7,K!$D$7)))))))</f>
        <v>Maaparandus</v>
      </c>
      <c r="E834" s="11" t="s">
        <v>329</v>
      </c>
      <c r="F834" s="45" t="str">
        <f>LOOKUP(E834,K!$A$1:$B$19)</f>
        <v>Tartu vald</v>
      </c>
      <c r="G834">
        <v>151</v>
      </c>
      <c r="H834" s="1" t="s">
        <v>4720</v>
      </c>
      <c r="I834" s="28" t="s">
        <v>4715</v>
      </c>
      <c r="J834" s="30">
        <v>1989</v>
      </c>
      <c r="K834">
        <v>1</v>
      </c>
      <c r="L834" t="s">
        <v>4721</v>
      </c>
    </row>
    <row r="835" spans="1:12" x14ac:dyDescent="0.2">
      <c r="A835" s="37" t="str">
        <f t="shared" si="13"/>
        <v>15-6</v>
      </c>
      <c r="B835" s="30">
        <v>6</v>
      </c>
      <c r="C835" s="30">
        <v>1</v>
      </c>
      <c r="D835" s="43" t="str">
        <f>IF(C835=1,K!$D$1,IF(C835=2,K!$D$2,IF(C835=3,K!$D$3,IF(C835=4,K!$D$4,IF(C835=5,K!$D$5,IF(C835=6,K!$D$6,IF(C835=7,K!$D$7)))))))</f>
        <v>Maaparandus</v>
      </c>
      <c r="E835" s="11" t="s">
        <v>329</v>
      </c>
      <c r="F835" s="45" t="str">
        <f>LOOKUP(E835,K!$A$1:$B$19)</f>
        <v>Tartu vald</v>
      </c>
      <c r="G835">
        <v>152</v>
      </c>
      <c r="H835" s="1" t="s">
        <v>4722</v>
      </c>
      <c r="I835" s="28" t="s">
        <v>4715</v>
      </c>
      <c r="J835" s="30">
        <v>1971</v>
      </c>
      <c r="K835">
        <v>1</v>
      </c>
      <c r="L835" t="s">
        <v>4721</v>
      </c>
    </row>
    <row r="836" spans="1:12" x14ac:dyDescent="0.2">
      <c r="A836" s="37" t="str">
        <f t="shared" si="13"/>
        <v>15-6</v>
      </c>
      <c r="B836" s="30">
        <v>6</v>
      </c>
      <c r="C836" s="30">
        <v>2</v>
      </c>
      <c r="D836" s="43" t="str">
        <f>IF(C836=1,K!$D$1,IF(C836=2,K!$D$2,IF(C836=3,K!$D$3,IF(C836=4,K!$D$4,IF(C836=5,K!$D$5,IF(C836=6,K!$D$6,IF(C836=7,K!$D$7)))))))</f>
        <v xml:space="preserve">Maaparanduse rek </v>
      </c>
      <c r="E836" s="11" t="s">
        <v>329</v>
      </c>
      <c r="F836" s="45" t="str">
        <f>LOOKUP(E836,K!$A$1:$B$19)</f>
        <v>Tartu vald</v>
      </c>
      <c r="G836">
        <v>848</v>
      </c>
      <c r="H836" s="1" t="s">
        <v>4724</v>
      </c>
      <c r="I836" s="28" t="s">
        <v>4715</v>
      </c>
      <c r="J836" s="30">
        <v>1975</v>
      </c>
      <c r="K836">
        <v>2</v>
      </c>
      <c r="L836" t="s">
        <v>4717</v>
      </c>
    </row>
    <row r="837" spans="1:12" x14ac:dyDescent="0.2">
      <c r="A837" s="37" t="str">
        <f t="shared" si="13"/>
        <v>17-9</v>
      </c>
      <c r="B837" s="30">
        <v>9</v>
      </c>
      <c r="C837" s="30">
        <v>1</v>
      </c>
      <c r="D837" s="43" t="str">
        <f>IF(C837=1,K!$D$1,IF(C837=2,K!$D$2,IF(C837=3,K!$D$3,IF(C837=4,K!$D$4,IF(C837=5,K!$D$5,IF(C837=6,K!$D$6,IF(C837=7,K!$D$7)))))))</f>
        <v>Maaparandus</v>
      </c>
      <c r="E837" s="11" t="s">
        <v>331</v>
      </c>
      <c r="F837" s="45" t="str">
        <f>LOOKUP(E837,K!$A$1:$B$19)</f>
        <v xml:space="preserve">Vara vald </v>
      </c>
      <c r="G837">
        <v>461</v>
      </c>
      <c r="H837" s="28" t="s">
        <v>4859</v>
      </c>
      <c r="I837" s="28" t="s">
        <v>4858</v>
      </c>
      <c r="J837" s="30">
        <v>1972</v>
      </c>
      <c r="K837">
        <v>1</v>
      </c>
      <c r="L837" t="s">
        <v>4857</v>
      </c>
    </row>
    <row r="838" spans="1:12" ht="25.5" x14ac:dyDescent="0.2">
      <c r="A838" s="37" t="str">
        <f t="shared" si="13"/>
        <v>19-9</v>
      </c>
      <c r="B838" s="30">
        <v>9</v>
      </c>
      <c r="C838" s="30">
        <v>2</v>
      </c>
      <c r="D838" s="50" t="str">
        <f>IF(C838=1,K!$D$1,IF(C838=2,K!$D$2,IF(C838=3,K!$D$3,IF(C838=4,K!$D$4,IF(C838=5,K!$D$5,IF(C838=6,K!$D$6,IF(C838=7,K!$D$7)))))))</f>
        <v xml:space="preserve">Maaparanduse rek </v>
      </c>
      <c r="E838" s="11" t="s">
        <v>333</v>
      </c>
      <c r="F838" s="51" t="str">
        <f>LOOKUP(E838,K!$A$1:$B$19)</f>
        <v>Ülenurme vald</v>
      </c>
      <c r="G838">
        <v>13</v>
      </c>
      <c r="H838" s="34" t="s">
        <v>5155</v>
      </c>
      <c r="I838" s="28" t="s">
        <v>5153</v>
      </c>
      <c r="J838" s="30">
        <v>1983</v>
      </c>
      <c r="K838">
        <v>1</v>
      </c>
      <c r="L838" t="s">
        <v>5156</v>
      </c>
    </row>
    <row r="839" spans="1:12" ht="25.5" x14ac:dyDescent="0.2">
      <c r="A839" s="37" t="str">
        <f t="shared" si="13"/>
        <v>19-9</v>
      </c>
      <c r="B839" s="30">
        <v>9</v>
      </c>
      <c r="C839" s="30">
        <v>1</v>
      </c>
      <c r="D839" s="50" t="str">
        <f>IF(C839=1,K!$D$1,IF(C839=2,K!$D$2,IF(C839=3,K!$D$3,IF(C839=4,K!$D$4,IF(C839=5,K!$D$5,IF(C839=6,K!$D$6,IF(C839=7,K!$D$7)))))))</f>
        <v>Maaparandus</v>
      </c>
      <c r="E839" s="11" t="s">
        <v>333</v>
      </c>
      <c r="F839" s="51" t="str">
        <f>LOOKUP(E839,K!$A$1:$B$19)</f>
        <v>Ülenurme vald</v>
      </c>
      <c r="G839">
        <v>26</v>
      </c>
      <c r="H839" s="34" t="s">
        <v>5158</v>
      </c>
      <c r="I839" s="28" t="s">
        <v>5153</v>
      </c>
      <c r="J839" s="30">
        <v>1969</v>
      </c>
      <c r="K839">
        <v>1</v>
      </c>
      <c r="L839" t="s">
        <v>5159</v>
      </c>
    </row>
    <row r="840" spans="1:12" ht="25.5" x14ac:dyDescent="0.2">
      <c r="A840" s="37" t="str">
        <f t="shared" si="13"/>
        <v>19-9</v>
      </c>
      <c r="B840" s="30">
        <v>9</v>
      </c>
      <c r="C840" s="30">
        <v>1</v>
      </c>
      <c r="D840" s="50" t="str">
        <f>IF(C840=1,K!$D$1,IF(C840=2,K!$D$2,IF(C840=3,K!$D$3,IF(C840=4,K!$D$4,IF(C840=5,K!$D$5,IF(C840=6,K!$D$6,IF(C840=7,K!$D$7)))))))</f>
        <v>Maaparandus</v>
      </c>
      <c r="E840" s="11" t="s">
        <v>333</v>
      </c>
      <c r="F840" s="51" t="str">
        <f>LOOKUP(E840,K!$A$1:$B$19)</f>
        <v>Ülenurme vald</v>
      </c>
      <c r="G840">
        <v>26</v>
      </c>
      <c r="H840" s="34" t="s">
        <v>5160</v>
      </c>
      <c r="I840" s="28" t="s">
        <v>5153</v>
      </c>
      <c r="J840" s="30">
        <v>1969</v>
      </c>
      <c r="K840">
        <v>1</v>
      </c>
      <c r="L840" t="s">
        <v>5159</v>
      </c>
    </row>
    <row r="841" spans="1:12" x14ac:dyDescent="0.2">
      <c r="A841" s="38" t="str">
        <f t="shared" si="13"/>
        <v>01-8</v>
      </c>
      <c r="B841" s="30">
        <v>8</v>
      </c>
      <c r="C841" s="30">
        <v>1</v>
      </c>
      <c r="D841" s="31" t="str">
        <f>IF(C841=1,K!$D$1,IF(C841=2,K!$D$2,IF(C841=3,K!$D$3,IF(C841=4,K!$D$4,IF(C841=5,K!$D$5,IF(C841=6,K!$D$6))))))</f>
        <v>Maaparandus</v>
      </c>
      <c r="E841" s="32" t="s">
        <v>291</v>
      </c>
      <c r="F841" s="33" t="str">
        <f>LOOKUP(E841,K!$A$1:$B$19)</f>
        <v>Alatskivi vald</v>
      </c>
      <c r="G841" s="30">
        <v>6</v>
      </c>
      <c r="H841" s="34" t="s">
        <v>1674</v>
      </c>
      <c r="I841" s="34" t="s">
        <v>1668</v>
      </c>
      <c r="J841" s="30">
        <v>1985</v>
      </c>
      <c r="K841" s="30">
        <v>3</v>
      </c>
      <c r="L841" s="34" t="s">
        <v>1672</v>
      </c>
    </row>
    <row r="842" spans="1:12" x14ac:dyDescent="0.2">
      <c r="A842" s="38" t="str">
        <f t="shared" si="13"/>
        <v>01-8</v>
      </c>
      <c r="B842" s="30">
        <v>8</v>
      </c>
      <c r="C842" s="30">
        <v>1</v>
      </c>
      <c r="D842" s="31" t="str">
        <f>IF(C842=1,K!$D$1,IF(C842=2,K!$D$2,IF(C842=3,K!$D$3,IF(C842=4,K!$D$4,IF(C842=5,K!$D$5,IF(C842=6,K!$D$6))))))</f>
        <v>Maaparandus</v>
      </c>
      <c r="E842" s="32" t="s">
        <v>291</v>
      </c>
      <c r="F842" s="33" t="str">
        <f>LOOKUP(E842,K!$A$1:$B$19)</f>
        <v>Alatskivi vald</v>
      </c>
      <c r="G842" s="30">
        <v>1</v>
      </c>
      <c r="H842" s="34" t="s">
        <v>1673</v>
      </c>
      <c r="I842" s="34" t="s">
        <v>1668</v>
      </c>
      <c r="J842" s="30">
        <v>1984</v>
      </c>
      <c r="K842" s="30">
        <v>3</v>
      </c>
      <c r="L842" s="34" t="s">
        <v>1672</v>
      </c>
    </row>
    <row r="843" spans="1:12" x14ac:dyDescent="0.2">
      <c r="A843" s="38" t="str">
        <f t="shared" si="13"/>
        <v>01-8</v>
      </c>
      <c r="B843" s="30">
        <v>8</v>
      </c>
      <c r="C843" s="30">
        <v>1</v>
      </c>
      <c r="D843" s="31" t="str">
        <f>IF(C843=1,K!$D$1,IF(C843=2,K!$D$2,IF(C843=3,K!$D$3,IF(C843=4,K!$D$4,IF(C843=5,K!$D$5,IF(C843=6,K!$D$6))))))</f>
        <v>Maaparandus</v>
      </c>
      <c r="E843" s="32" t="s">
        <v>291</v>
      </c>
      <c r="F843" s="33" t="str">
        <f>LOOKUP(E843,K!$A$1:$B$19)</f>
        <v>Alatskivi vald</v>
      </c>
      <c r="G843" s="30">
        <v>5</v>
      </c>
      <c r="H843" s="34" t="s">
        <v>1675</v>
      </c>
      <c r="I843" s="34" t="s">
        <v>1668</v>
      </c>
      <c r="J843" s="30">
        <v>1986</v>
      </c>
      <c r="K843" s="30">
        <v>3</v>
      </c>
      <c r="L843" s="34" t="s">
        <v>1672</v>
      </c>
    </row>
    <row r="844" spans="1:12" x14ac:dyDescent="0.2">
      <c r="A844" s="38" t="str">
        <f t="shared" si="13"/>
        <v>01-8</v>
      </c>
      <c r="B844" s="30">
        <v>8</v>
      </c>
      <c r="C844" s="30">
        <v>1</v>
      </c>
      <c r="D844" s="31" t="str">
        <f>IF(C844=1,K!$D$1,IF(C844=2,K!$D$2,IF(C844=3,K!$D$3,IF(C844=4,K!$D$4,IF(C844=5,K!$D$5,IF(C844=6,K!$D$6))))))</f>
        <v>Maaparandus</v>
      </c>
      <c r="E844" s="32" t="s">
        <v>291</v>
      </c>
      <c r="F844" s="33" t="str">
        <f>LOOKUP(E844,K!$A$1:$B$19)</f>
        <v>Alatskivi vald</v>
      </c>
      <c r="G844" s="30">
        <v>1422</v>
      </c>
      <c r="H844" s="34" t="s">
        <v>1676</v>
      </c>
      <c r="I844" s="34" t="s">
        <v>1668</v>
      </c>
      <c r="J844" s="30">
        <v>1979</v>
      </c>
      <c r="K844" s="30">
        <v>1</v>
      </c>
      <c r="L844" s="34" t="s">
        <v>1677</v>
      </c>
    </row>
    <row r="845" spans="1:12" x14ac:dyDescent="0.2">
      <c r="A845" s="38" t="str">
        <f t="shared" si="13"/>
        <v>01-8</v>
      </c>
      <c r="B845" s="30">
        <v>8</v>
      </c>
      <c r="C845" s="30">
        <v>1</v>
      </c>
      <c r="D845" s="31" t="str">
        <f>IF(C845=1,K!$D$1,IF(C845=2,K!$D$2,IF(C845=3,K!$D$3,IF(C845=4,K!$D$4,IF(C845=5,K!$D$5,IF(C845=6,K!$D$6))))))</f>
        <v>Maaparandus</v>
      </c>
      <c r="E845" s="32" t="s">
        <v>291</v>
      </c>
      <c r="F845" s="33" t="str">
        <f>LOOKUP(E845,K!$A$1:$B$19)</f>
        <v>Alatskivi vald</v>
      </c>
      <c r="G845" s="30">
        <v>4</v>
      </c>
      <c r="H845" s="34" t="s">
        <v>1673</v>
      </c>
      <c r="I845" s="34" t="s">
        <v>1668</v>
      </c>
      <c r="J845" s="30">
        <v>1984</v>
      </c>
      <c r="K845" s="30">
        <v>1</v>
      </c>
      <c r="L845" s="34" t="s">
        <v>1672</v>
      </c>
    </row>
    <row r="846" spans="1:12" x14ac:dyDescent="0.2">
      <c r="A846" s="38" t="str">
        <f t="shared" si="13"/>
        <v>03-8</v>
      </c>
      <c r="B846" s="30">
        <v>8</v>
      </c>
      <c r="C846" s="30">
        <v>1</v>
      </c>
      <c r="D846" s="17" t="str">
        <f>IF(C846=1,K!$D$1,IF(C846=2,K!$D$2,IF(C846=3,K!$D$3,IF(C846=4,K!$D$4,IF(C846=5,K!$D$5,IF(C846=6,K!$D$6))))))</f>
        <v>Maaparandus</v>
      </c>
      <c r="E846" s="11" t="s">
        <v>317</v>
      </c>
      <c r="F846" s="18" t="str">
        <f>LOOKUP(E846,K!$A$1:$B$19)</f>
        <v>Kambja vald</v>
      </c>
      <c r="G846" s="30">
        <v>953</v>
      </c>
      <c r="H846" s="39" t="s">
        <v>1876</v>
      </c>
      <c r="I846" s="30" t="s">
        <v>1874</v>
      </c>
      <c r="J846" s="30">
        <v>1975</v>
      </c>
      <c r="K846" s="30">
        <v>1</v>
      </c>
      <c r="L846" s="30" t="s">
        <v>1877</v>
      </c>
    </row>
    <row r="847" spans="1:12" ht="25.5" x14ac:dyDescent="0.2">
      <c r="A847" s="38" t="str">
        <f t="shared" si="13"/>
        <v>02-8</v>
      </c>
      <c r="B847" s="30">
        <v>8</v>
      </c>
      <c r="C847" s="30">
        <v>1</v>
      </c>
      <c r="D847" s="17" t="str">
        <f>IF(C847=1,K!$D$1,IF(C847=2,K!$D$2,IF(C847=3,K!$D$3,IF(C847=4,K!$D$4,IF(C847=5,K!$D$5,IF(C847=6,K!$D$6))))))</f>
        <v>Maaparandus</v>
      </c>
      <c r="E847" s="11" t="s">
        <v>294</v>
      </c>
      <c r="F847" s="18" t="str">
        <f>LOOKUP(E847,K!$A$1:$B$19)</f>
        <v>Haaslava vald</v>
      </c>
      <c r="G847" s="30">
        <v>58</v>
      </c>
      <c r="H847" s="1" t="s">
        <v>1986</v>
      </c>
      <c r="I847" s="30" t="s">
        <v>1628</v>
      </c>
      <c r="J847" s="30">
        <v>1963</v>
      </c>
      <c r="K847" s="30">
        <v>1</v>
      </c>
      <c r="L847" t="s">
        <v>1987</v>
      </c>
    </row>
    <row r="848" spans="1:12" ht="25.5" x14ac:dyDescent="0.2">
      <c r="A848" s="38" t="str">
        <f t="shared" si="13"/>
        <v>02-8</v>
      </c>
      <c r="B848" s="30">
        <v>8</v>
      </c>
      <c r="C848" s="30">
        <v>1</v>
      </c>
      <c r="D848" s="17" t="str">
        <f>IF(C848=1,K!$D$1,IF(C848=2,K!$D$2,IF(C848=3,K!$D$3,IF(C848=4,K!$D$4,IF(C848=5,K!$D$5,IF(C848=6,K!$D$6))))))</f>
        <v>Maaparandus</v>
      </c>
      <c r="E848" s="11" t="s">
        <v>294</v>
      </c>
      <c r="F848" s="18" t="str">
        <f>LOOKUP(E848,K!$A$1:$B$19)</f>
        <v>Haaslava vald</v>
      </c>
      <c r="G848" s="30">
        <v>47</v>
      </c>
      <c r="H848" s="1" t="s">
        <v>1988</v>
      </c>
      <c r="I848" s="30" t="s">
        <v>1628</v>
      </c>
      <c r="J848" s="30">
        <v>1964</v>
      </c>
      <c r="K848" s="30">
        <v>1</v>
      </c>
      <c r="L848" t="s">
        <v>1987</v>
      </c>
    </row>
    <row r="849" spans="1:12" ht="25.5" x14ac:dyDescent="0.2">
      <c r="A849" s="38" t="str">
        <f t="shared" si="13"/>
        <v>07-8</v>
      </c>
      <c r="B849" s="30">
        <v>8</v>
      </c>
      <c r="C849" s="30">
        <v>2</v>
      </c>
      <c r="D849" s="17" t="str">
        <f>IF(C849=1,K!$D$1,IF(C849=2,K!$D$2,IF(C849=3,K!$D$3,IF(C849=4,K!$D$4,IF(C849=5,K!$D$5,IF(C849=6,K!$D$6))))))</f>
        <v xml:space="preserve">Maaparanduse rek </v>
      </c>
      <c r="E849" s="11" t="s">
        <v>321</v>
      </c>
      <c r="F849" s="18" t="str">
        <f>LOOKUP(E849,K!$A$1:$B$19)</f>
        <v>Meeksi vald</v>
      </c>
      <c r="G849" s="30">
        <v>65</v>
      </c>
      <c r="H849" s="40" t="s">
        <v>2144</v>
      </c>
      <c r="I849" s="39" t="s">
        <v>2123</v>
      </c>
      <c r="J849" s="30">
        <v>1986</v>
      </c>
      <c r="K849" s="30">
        <v>1</v>
      </c>
      <c r="L849" t="s">
        <v>2145</v>
      </c>
    </row>
    <row r="850" spans="1:12" ht="25.5" x14ac:dyDescent="0.2">
      <c r="A850" s="38" t="str">
        <f t="shared" si="13"/>
        <v>07-8</v>
      </c>
      <c r="B850" s="30">
        <v>8</v>
      </c>
      <c r="C850" s="30">
        <v>1</v>
      </c>
      <c r="D850" s="17" t="str">
        <f>IF(C850=1,K!$D$1,IF(C850=2,K!$D$2,IF(C850=3,K!$D$3,IF(C850=4,K!$D$4,IF(C850=5,K!$D$5,IF(C850=6,K!$D$6))))))</f>
        <v>Maaparandus</v>
      </c>
      <c r="E850" s="11" t="s">
        <v>321</v>
      </c>
      <c r="F850" s="18" t="str">
        <f>LOOKUP(E850,K!$A$1:$B$19)</f>
        <v>Meeksi vald</v>
      </c>
      <c r="G850" s="30">
        <v>90</v>
      </c>
      <c r="H850" s="40" t="s">
        <v>2146</v>
      </c>
      <c r="I850" s="39" t="s">
        <v>2147</v>
      </c>
      <c r="J850" s="30">
        <v>1963</v>
      </c>
      <c r="K850">
        <v>2</v>
      </c>
    </row>
    <row r="851" spans="1:12" ht="25.5" x14ac:dyDescent="0.2">
      <c r="A851" s="37" t="str">
        <f t="shared" si="13"/>
        <v>08-8</v>
      </c>
      <c r="B851" s="30">
        <v>8</v>
      </c>
      <c r="C851" s="30">
        <v>1</v>
      </c>
      <c r="D851" s="17" t="str">
        <f>IF(C851=1,K!$D$1,IF(C851=2,K!$D$2,IF(C851=3,K!$D$3,IF(C851=4,K!$D$4,IF(C851=5,K!$D$5,IF(C851=6,K!$D$6))))))</f>
        <v>Maaparandus</v>
      </c>
      <c r="E851" s="11" t="s">
        <v>322</v>
      </c>
      <c r="F851" s="18" t="str">
        <f>LOOKUP(E851,K!$A$1:$B$19)</f>
        <v>Mäksa vald</v>
      </c>
      <c r="G851" s="30">
        <v>33</v>
      </c>
      <c r="H851" s="30" t="s">
        <v>2362</v>
      </c>
      <c r="I851" s="39" t="s">
        <v>2358</v>
      </c>
      <c r="J851" s="30">
        <v>1964</v>
      </c>
      <c r="K851">
        <v>1</v>
      </c>
      <c r="L851" t="s">
        <v>2359</v>
      </c>
    </row>
    <row r="852" spans="1:12" ht="25.5" x14ac:dyDescent="0.2">
      <c r="A852" s="37" t="str">
        <f t="shared" si="13"/>
        <v>18-8</v>
      </c>
      <c r="B852" s="30">
        <v>8</v>
      </c>
      <c r="C852" s="30">
        <v>1</v>
      </c>
      <c r="D852" s="17" t="str">
        <f>IF(C852=1,K!$D$1,IF(C852=2,K!$D$2,IF(C852=3,K!$D$3,IF(C852=4,K!$D$4,IF(C852=5,K!$D$5,IF(C852=6,K!$D$6))))))</f>
        <v>Maaparandus</v>
      </c>
      <c r="E852" s="11" t="s">
        <v>332</v>
      </c>
      <c r="F852" s="18" t="str">
        <f>LOOKUP(E852,K!$A$1:$B$19)</f>
        <v>Võnnu vald</v>
      </c>
      <c r="G852" s="30">
        <v>464</v>
      </c>
      <c r="H852" s="30" t="s">
        <v>2600</v>
      </c>
      <c r="I852" s="39" t="s">
        <v>2601</v>
      </c>
      <c r="J852" s="30">
        <v>1972</v>
      </c>
      <c r="K852">
        <v>1</v>
      </c>
      <c r="L852" s="30">
        <v>70379</v>
      </c>
    </row>
    <row r="853" spans="1:12" ht="25.5" x14ac:dyDescent="0.2">
      <c r="A853" s="37" t="str">
        <f t="shared" si="13"/>
        <v>18-8</v>
      </c>
      <c r="B853" s="30">
        <v>8</v>
      </c>
      <c r="C853" s="30">
        <v>5</v>
      </c>
      <c r="D853" s="17" t="str">
        <f>IF(C853=1,K!$D$1,IF(C853=2,K!$D$2,IF(C853=3,K!$D$3,IF(C853=4,K!$D$4,IF(C853=5,K!$D$5,IF(C853=6,K!$D$6))))))</f>
        <v>Muud maap.ehit.projektid</v>
      </c>
      <c r="E853" s="11" t="s">
        <v>332</v>
      </c>
      <c r="F853" s="18" t="str">
        <f>LOOKUP(E853,K!$A$1:$B$19)</f>
        <v>Võnnu vald</v>
      </c>
      <c r="G853" s="30">
        <v>801</v>
      </c>
      <c r="H853" s="30" t="s">
        <v>2602</v>
      </c>
      <c r="I853" s="39" t="s">
        <v>2601</v>
      </c>
      <c r="J853" s="30">
        <v>1974</v>
      </c>
      <c r="K853" s="30">
        <v>1</v>
      </c>
      <c r="L853" s="30">
        <v>70379</v>
      </c>
    </row>
    <row r="854" spans="1:12" x14ac:dyDescent="0.2">
      <c r="A854" s="37" t="str">
        <f t="shared" si="13"/>
        <v>06-8</v>
      </c>
      <c r="B854" s="30">
        <v>8</v>
      </c>
      <c r="C854" s="30">
        <v>2</v>
      </c>
      <c r="D854" s="17" t="str">
        <f>IF(C854=1,K!$D$1,IF(C854=2,K!$D$2,IF(C854=3,K!$D$3,IF(C854=4,K!$D$4,IF(C854=5,K!$D$5,IF(C854=6,K!$D$6))))))</f>
        <v xml:space="preserve">Maaparanduse rek </v>
      </c>
      <c r="E854" s="11" t="s">
        <v>320</v>
      </c>
      <c r="F854" s="18" t="str">
        <f>LOOKUP(E854,K!$A$1:$B$19)</f>
        <v>Luunja vald</v>
      </c>
      <c r="H854" s="34" t="s">
        <v>2825</v>
      </c>
      <c r="I854" s="28" t="s">
        <v>2826</v>
      </c>
      <c r="J854" s="30">
        <v>1997</v>
      </c>
      <c r="K854" s="30">
        <v>7</v>
      </c>
      <c r="L854" t="s">
        <v>2827</v>
      </c>
    </row>
    <row r="855" spans="1:12" ht="25.5" x14ac:dyDescent="0.2">
      <c r="A855" s="37" t="str">
        <f t="shared" si="13"/>
        <v>06-8</v>
      </c>
      <c r="B855" s="30">
        <v>8</v>
      </c>
      <c r="C855" s="30">
        <v>2</v>
      </c>
      <c r="D855" s="17" t="str">
        <f>IF(C855=1,K!$D$1,IF(C855=2,K!$D$2,IF(C855=3,K!$D$3,IF(C855=4,K!$D$4,IF(C855=5,K!$D$5,IF(C855=6,K!$D$6))))))</f>
        <v xml:space="preserve">Maaparanduse rek </v>
      </c>
      <c r="E855" s="11" t="s">
        <v>320</v>
      </c>
      <c r="F855" s="18" t="str">
        <f>LOOKUP(E855,K!$A$1:$B$19)</f>
        <v>Luunja vald</v>
      </c>
      <c r="H855" s="34" t="s">
        <v>2829</v>
      </c>
      <c r="I855" t="s">
        <v>2826</v>
      </c>
      <c r="J855" s="30">
        <v>1997</v>
      </c>
      <c r="K855">
        <v>0</v>
      </c>
      <c r="L855" t="s">
        <v>2827</v>
      </c>
    </row>
    <row r="856" spans="1:12" ht="25.5" x14ac:dyDescent="0.2">
      <c r="A856" s="37" t="str">
        <f t="shared" si="13"/>
        <v>06-8</v>
      </c>
      <c r="B856" s="30">
        <v>8</v>
      </c>
      <c r="C856" s="30">
        <v>2</v>
      </c>
      <c r="D856" s="17" t="str">
        <f>IF(C856=1,K!$D$1,IF(C856=2,K!$D$2,IF(C856=3,K!$D$3,IF(C856=4,K!$D$4,IF(C856=5,K!$D$5,IF(C856=6,K!$D$6))))))</f>
        <v xml:space="preserve">Maaparanduse rek </v>
      </c>
      <c r="E856" s="11" t="s">
        <v>320</v>
      </c>
      <c r="F856" s="18" t="str">
        <f>LOOKUP(E856,K!$A$1:$B$19)</f>
        <v>Luunja vald</v>
      </c>
      <c r="H856" s="34" t="s">
        <v>2828</v>
      </c>
      <c r="I856" s="28" t="s">
        <v>2826</v>
      </c>
      <c r="J856" s="30">
        <v>1997</v>
      </c>
      <c r="K856" s="30">
        <v>7</v>
      </c>
      <c r="L856" t="s">
        <v>2827</v>
      </c>
    </row>
    <row r="857" spans="1:12" ht="25.5" x14ac:dyDescent="0.2">
      <c r="A857" s="37" t="str">
        <f t="shared" si="13"/>
        <v>04-8</v>
      </c>
      <c r="B857" s="30">
        <v>8</v>
      </c>
      <c r="C857" s="30">
        <v>1</v>
      </c>
      <c r="D857" s="43" t="str">
        <f>IF(C857=1,K!$D$1,IF(C857=2,K!$D$2,IF(C857=3,K!$D$3,IF(C857=4,K!$D$4,IF(C857=5,K!$D$5,IF(C857=6,K!$D$6))))))</f>
        <v>Maaparandus</v>
      </c>
      <c r="E857" s="11" t="s">
        <v>318</v>
      </c>
      <c r="F857" s="18" t="str">
        <f>LOOKUP(E857,K!$A$1:$B$19)</f>
        <v>Konguta vald</v>
      </c>
      <c r="G857">
        <v>30</v>
      </c>
      <c r="H857" s="30" t="s">
        <v>3113</v>
      </c>
      <c r="I857" t="s">
        <v>3112</v>
      </c>
      <c r="J857" s="30">
        <v>1959</v>
      </c>
      <c r="K857">
        <v>1</v>
      </c>
      <c r="L857">
        <v>1235851</v>
      </c>
    </row>
    <row r="858" spans="1:12" ht="25.5" x14ac:dyDescent="0.2">
      <c r="A858" s="37" t="str">
        <f t="shared" si="13"/>
        <v>04-8</v>
      </c>
      <c r="B858" s="30">
        <v>8</v>
      </c>
      <c r="C858" s="30">
        <v>1</v>
      </c>
      <c r="D858" s="43" t="str">
        <f>IF(C858=1,K!$D$1,IF(C858=2,K!$D$2,IF(C858=3,K!$D$3,IF(C858=4,K!$D$4,IF(C858=5,K!$D$5,IF(C858=6,K!$D$6))))))</f>
        <v>Maaparandus</v>
      </c>
      <c r="E858" s="11" t="s">
        <v>318</v>
      </c>
      <c r="F858" s="18" t="str">
        <f>LOOKUP(E858,K!$A$1:$B$19)</f>
        <v>Konguta vald</v>
      </c>
      <c r="G858">
        <v>1</v>
      </c>
      <c r="H858" s="30" t="s">
        <v>3114</v>
      </c>
      <c r="I858" t="s">
        <v>3112</v>
      </c>
      <c r="J858" s="30">
        <v>1958</v>
      </c>
      <c r="K858" s="30">
        <v>1</v>
      </c>
      <c r="L858">
        <v>1235851</v>
      </c>
    </row>
    <row r="859" spans="1:12" ht="25.5" x14ac:dyDescent="0.2">
      <c r="A859" s="37" t="str">
        <f t="shared" si="13"/>
        <v>04-8</v>
      </c>
      <c r="B859" s="30">
        <v>8</v>
      </c>
      <c r="C859" s="30">
        <v>1</v>
      </c>
      <c r="D859" s="43" t="str">
        <f>IF(C859=1,K!$D$1,IF(C859=2,K!$D$2,IF(C859=3,K!$D$3,IF(C859=4,K!$D$4,IF(C859=5,K!$D$5,IF(C859=6,K!$D$6))))))</f>
        <v>Maaparandus</v>
      </c>
      <c r="E859" s="11" t="s">
        <v>318</v>
      </c>
      <c r="F859" s="18" t="str">
        <f>LOOKUP(E859,K!$A$1:$B$19)</f>
        <v>Konguta vald</v>
      </c>
      <c r="G859">
        <v>38</v>
      </c>
      <c r="H859" s="34" t="s">
        <v>3116</v>
      </c>
      <c r="I859" t="s">
        <v>3112</v>
      </c>
      <c r="J859" s="30">
        <v>1962</v>
      </c>
      <c r="K859">
        <v>1</v>
      </c>
      <c r="L859" t="s">
        <v>3115</v>
      </c>
    </row>
    <row r="860" spans="1:12" ht="25.5" x14ac:dyDescent="0.2">
      <c r="A860" s="37" t="str">
        <f t="shared" si="13"/>
        <v>04-8</v>
      </c>
      <c r="B860" s="30">
        <v>8</v>
      </c>
      <c r="C860" s="30">
        <v>1</v>
      </c>
      <c r="D860" s="43" t="str">
        <f>IF(C860=1,K!$D$1,IF(C860=2,K!$D$2,IF(C860=3,K!$D$3,IF(C860=4,K!$D$4,IF(C860=5,K!$D$5,IF(C860=6,K!$D$6))))))</f>
        <v>Maaparandus</v>
      </c>
      <c r="E860" s="11" t="s">
        <v>318</v>
      </c>
      <c r="F860" s="18" t="str">
        <f>LOOKUP(E860,K!$A$1:$B$19)</f>
        <v>Konguta vald</v>
      </c>
      <c r="G860">
        <v>176</v>
      </c>
      <c r="H860" s="34" t="s">
        <v>3118</v>
      </c>
      <c r="I860" t="s">
        <v>3120</v>
      </c>
      <c r="J860" s="30">
        <v>1971</v>
      </c>
      <c r="K860">
        <v>1</v>
      </c>
      <c r="L860">
        <v>68279</v>
      </c>
    </row>
    <row r="861" spans="1:12" x14ac:dyDescent="0.2">
      <c r="A861" s="37" t="str">
        <f t="shared" si="13"/>
        <v>04-8</v>
      </c>
      <c r="B861" s="30">
        <v>8</v>
      </c>
      <c r="C861" s="30">
        <v>1</v>
      </c>
      <c r="D861" s="43" t="str">
        <f>IF(C861=1,K!$D$1,IF(C861=2,K!$D$2,IF(C861=3,K!$D$3,IF(C861=4,K!$D$4,IF(C861=5,K!$D$5,IF(C861=6,K!$D$6))))))</f>
        <v>Maaparandus</v>
      </c>
      <c r="E861" s="11" t="s">
        <v>318</v>
      </c>
      <c r="F861" s="18" t="str">
        <f>LOOKUP(E861,K!$A$1:$B$19)</f>
        <v>Konguta vald</v>
      </c>
      <c r="G861">
        <v>61</v>
      </c>
      <c r="H861" s="34" t="s">
        <v>3121</v>
      </c>
      <c r="I861" t="s">
        <v>3119</v>
      </c>
      <c r="J861" s="30">
        <v>1979</v>
      </c>
      <c r="K861" s="30">
        <v>1</v>
      </c>
      <c r="L861" t="s">
        <v>3122</v>
      </c>
    </row>
    <row r="862" spans="1:12" x14ac:dyDescent="0.2">
      <c r="A862" s="37" t="str">
        <f t="shared" si="13"/>
        <v>04-8</v>
      </c>
      <c r="B862" s="30">
        <v>8</v>
      </c>
      <c r="C862" s="30">
        <v>1</v>
      </c>
      <c r="D862" s="43" t="str">
        <f>IF(C862=1,K!$D$1,IF(C862=2,K!$D$2,IF(C862=3,K!$D$3,IF(C862=4,K!$D$4,IF(C862=5,K!$D$5,IF(C862=6,K!$D$6))))))</f>
        <v>Maaparandus</v>
      </c>
      <c r="E862" s="11" t="s">
        <v>318</v>
      </c>
      <c r="F862" s="18" t="str">
        <f>LOOKUP(E862,K!$A$1:$B$19)</f>
        <v>Konguta vald</v>
      </c>
      <c r="G862">
        <v>1458</v>
      </c>
      <c r="H862" s="34" t="s">
        <v>3123</v>
      </c>
      <c r="I862" t="s">
        <v>3058</v>
      </c>
      <c r="J862" s="30">
        <v>1979</v>
      </c>
      <c r="K862">
        <v>3</v>
      </c>
      <c r="L862" t="s">
        <v>3122</v>
      </c>
    </row>
    <row r="863" spans="1:12" x14ac:dyDescent="0.2">
      <c r="A863" s="37" t="str">
        <f t="shared" si="13"/>
        <v>12-8</v>
      </c>
      <c r="B863" s="30">
        <v>8</v>
      </c>
      <c r="C863" s="30">
        <v>1</v>
      </c>
      <c r="D863" s="43" t="str">
        <f>IF(C863=1,K!$D$1,IF(C863=2,K!$D$2,IF(C863=3,K!$D$3,IF(C863=4,K!$D$4,IF(C863=5,K!$D$5,IF(C863=6,K!$D$6))))))</f>
        <v>Maaparandus</v>
      </c>
      <c r="E863" s="11" t="s">
        <v>326</v>
      </c>
      <c r="F863" s="45" t="str">
        <f>LOOKUP(E863,K!$A$1:$B$19)</f>
        <v>Puhja vald</v>
      </c>
      <c r="G863">
        <v>237</v>
      </c>
      <c r="H863" s="40" t="s">
        <v>3658</v>
      </c>
      <c r="I863" t="s">
        <v>3659</v>
      </c>
      <c r="J863" s="30">
        <v>1971</v>
      </c>
      <c r="K863">
        <v>1</v>
      </c>
      <c r="L863">
        <v>68121</v>
      </c>
    </row>
    <row r="864" spans="1:12" ht="25.5" x14ac:dyDescent="0.2">
      <c r="A864" s="37" t="str">
        <f t="shared" si="13"/>
        <v>05-8</v>
      </c>
      <c r="B864" s="30">
        <v>8</v>
      </c>
      <c r="C864" s="30">
        <v>1</v>
      </c>
      <c r="D864" s="43" t="str">
        <f>IF(C864=1,K!$D$1,IF(C864=2,K!$D$2,IF(C864=3,K!$D$3,IF(C864=4,K!$D$4,IF(C864=5,K!$D$5,IF(C864=6,K!$D$6))))))</f>
        <v>Maaparandus</v>
      </c>
      <c r="E864" s="11" t="s">
        <v>319</v>
      </c>
      <c r="F864" s="45" t="str">
        <f>LOOKUP(E864,K!$A$1:$B$19)</f>
        <v xml:space="preserve">Laeva vald </v>
      </c>
      <c r="G864">
        <v>49</v>
      </c>
      <c r="H864" s="30" t="s">
        <v>3689</v>
      </c>
      <c r="I864" t="s">
        <v>3678</v>
      </c>
      <c r="J864" s="30">
        <v>1966</v>
      </c>
      <c r="K864">
        <v>1</v>
      </c>
      <c r="L864" t="s">
        <v>3688</v>
      </c>
    </row>
    <row r="865" spans="1:12" ht="25.5" x14ac:dyDescent="0.2">
      <c r="A865" s="37" t="str">
        <f t="shared" si="13"/>
        <v>05-8</v>
      </c>
      <c r="B865" s="30">
        <v>8</v>
      </c>
      <c r="C865" s="30">
        <v>1</v>
      </c>
      <c r="D865" s="43" t="str">
        <f>IF(C865=1,K!$D$1,IF(C865=2,K!$D$2,IF(C865=3,K!$D$3,IF(C865=4,K!$D$4,IF(C865=5,K!$D$5,IF(C865=6,K!$D$6))))))</f>
        <v>Maaparandus</v>
      </c>
      <c r="E865" s="11" t="s">
        <v>319</v>
      </c>
      <c r="F865" s="45" t="str">
        <f>LOOKUP(E865,K!$A$1:$B$19)</f>
        <v xml:space="preserve">Laeva vald </v>
      </c>
      <c r="G865">
        <v>3</v>
      </c>
      <c r="H865" s="30" t="s">
        <v>3693</v>
      </c>
      <c r="I865" t="s">
        <v>3678</v>
      </c>
      <c r="J865" s="30">
        <v>1965</v>
      </c>
      <c r="K865">
        <v>1</v>
      </c>
      <c r="L865" t="s">
        <v>3688</v>
      </c>
    </row>
    <row r="866" spans="1:12" ht="25.5" x14ac:dyDescent="0.2">
      <c r="A866" s="37" t="str">
        <f t="shared" si="13"/>
        <v>05-8</v>
      </c>
      <c r="B866" s="30">
        <v>8</v>
      </c>
      <c r="C866" s="30">
        <v>6</v>
      </c>
      <c r="D866" s="43" t="str">
        <f>IF(C866=1,K!$D$1,IF(C866=2,K!$D$2,IF(C866=3,K!$D$3,IF(C866=4,K!$D$4,IF(C866=5,K!$D$5,IF(C866=6,K!$D$6))))))</f>
        <v>Kultuurtehnikaprojektid</v>
      </c>
      <c r="E866" s="11" t="s">
        <v>319</v>
      </c>
      <c r="F866" s="45" t="str">
        <f>LOOKUP(E866,K!$A$1:$B$19)</f>
        <v xml:space="preserve">Laeva vald </v>
      </c>
      <c r="G866">
        <v>12</v>
      </c>
      <c r="H866" s="30" t="s">
        <v>3694</v>
      </c>
      <c r="I866" t="s">
        <v>3678</v>
      </c>
      <c r="J866" s="30">
        <v>1985</v>
      </c>
      <c r="K866">
        <v>2</v>
      </c>
      <c r="L866" t="s">
        <v>3695</v>
      </c>
    </row>
    <row r="867" spans="1:12" x14ac:dyDescent="0.2">
      <c r="A867" s="37" t="str">
        <f t="shared" si="13"/>
        <v>09-8</v>
      </c>
      <c r="B867" s="30">
        <v>8</v>
      </c>
      <c r="C867" s="30">
        <v>1</v>
      </c>
      <c r="D867" s="43" t="str">
        <f>IF(C867=1,K!$D$1,IF(C867=2,K!$D$2,IF(C867=3,K!$D$3,IF(C867=4,K!$D$4,IF(C867=5,K!$D$5,IF(C867=6,K!$D$6))))))</f>
        <v>Maaparandus</v>
      </c>
      <c r="E867" s="11" t="s">
        <v>323</v>
      </c>
      <c r="F867" s="45" t="str">
        <f>LOOKUP(E867,K!$A$1:$B$19)</f>
        <v>Nõo vald</v>
      </c>
      <c r="G867">
        <v>1351</v>
      </c>
      <c r="H867" s="1" t="s">
        <v>3800</v>
      </c>
      <c r="I867" t="s">
        <v>3799</v>
      </c>
      <c r="J867" s="30">
        <v>1978</v>
      </c>
      <c r="K867">
        <v>2</v>
      </c>
      <c r="L867" t="s">
        <v>3801</v>
      </c>
    </row>
    <row r="868" spans="1:12" x14ac:dyDescent="0.2">
      <c r="A868" s="37" t="str">
        <f t="shared" si="13"/>
        <v>09-8</v>
      </c>
      <c r="B868" s="30">
        <v>8</v>
      </c>
      <c r="C868" s="30">
        <v>1</v>
      </c>
      <c r="D868" s="43" t="str">
        <f>IF(C868=1,K!$D$1,IF(C868=2,K!$D$2,IF(C868=3,K!$D$3,IF(C868=4,K!$D$4,IF(C868=5,K!$D$5,IF(C868=6,K!$D$6))))))</f>
        <v>Maaparandus</v>
      </c>
      <c r="E868" s="11" t="s">
        <v>323</v>
      </c>
      <c r="F868" s="45" t="str">
        <f>LOOKUP(E868,K!$A$1:$B$19)</f>
        <v>Nõo vald</v>
      </c>
      <c r="G868">
        <v>1496</v>
      </c>
      <c r="H868" s="1" t="s">
        <v>3802</v>
      </c>
      <c r="I868" t="s">
        <v>3799</v>
      </c>
      <c r="J868" s="30">
        <v>1979</v>
      </c>
      <c r="K868">
        <v>6</v>
      </c>
      <c r="L868" t="s">
        <v>3801</v>
      </c>
    </row>
    <row r="869" spans="1:12" ht="25.5" x14ac:dyDescent="0.2">
      <c r="A869" s="37" t="str">
        <f t="shared" si="13"/>
        <v>13-8</v>
      </c>
      <c r="B869" s="30">
        <v>8</v>
      </c>
      <c r="C869" s="30">
        <v>2</v>
      </c>
      <c r="D869" s="43" t="str">
        <f>IF(C869=1,K!$D$1,IF(C869=2,K!$D$2,IF(C869=3,K!$D$3,IF(C869=4,K!$D$4,IF(C869=5,K!$D$5,IF(C869=6,K!$D$6))))))</f>
        <v xml:space="preserve">Maaparanduse rek </v>
      </c>
      <c r="E869" s="11" t="s">
        <v>327</v>
      </c>
      <c r="F869" s="45" t="str">
        <f>LOOKUP(E869,K!$A$1:$B$19)</f>
        <v>Rannu vald</v>
      </c>
      <c r="G869">
        <v>37</v>
      </c>
      <c r="H869" s="1" t="s">
        <v>4071</v>
      </c>
      <c r="I869" t="s">
        <v>4072</v>
      </c>
      <c r="J869" s="30">
        <v>1984</v>
      </c>
      <c r="K869">
        <v>3</v>
      </c>
      <c r="L869" t="s">
        <v>4073</v>
      </c>
    </row>
    <row r="870" spans="1:12" ht="25.5" x14ac:dyDescent="0.2">
      <c r="A870" s="37" t="str">
        <f t="shared" si="13"/>
        <v>13-8</v>
      </c>
      <c r="B870" s="30">
        <v>8</v>
      </c>
      <c r="C870" s="30">
        <v>2</v>
      </c>
      <c r="D870" s="43" t="str">
        <f>IF(C870=1,K!$D$1,IF(C870=2,K!$D$2,IF(C870=3,K!$D$3,IF(C870=4,K!$D$4,IF(C870=5,K!$D$5,IF(C870=6,K!$D$6))))))</f>
        <v xml:space="preserve">Maaparanduse rek </v>
      </c>
      <c r="E870" s="11" t="s">
        <v>327</v>
      </c>
      <c r="F870" s="45" t="str">
        <f>LOOKUP(E870,K!$A$1:$B$19)</f>
        <v>Rannu vald</v>
      </c>
      <c r="G870">
        <v>112</v>
      </c>
      <c r="H870" s="1" t="s">
        <v>4074</v>
      </c>
      <c r="I870" t="s">
        <v>4072</v>
      </c>
      <c r="J870" s="30">
        <v>1985</v>
      </c>
      <c r="K870">
        <v>1</v>
      </c>
      <c r="L870" t="s">
        <v>4073</v>
      </c>
    </row>
    <row r="871" spans="1:12" ht="25.5" x14ac:dyDescent="0.2">
      <c r="A871" s="37" t="str">
        <f t="shared" si="13"/>
        <v>13-8</v>
      </c>
      <c r="B871" s="30">
        <v>8</v>
      </c>
      <c r="C871" s="30">
        <v>2</v>
      </c>
      <c r="D871" s="43" t="str">
        <f>IF(C871=1,K!$D$1,IF(C871=2,K!$D$2,IF(C871=3,K!$D$3,IF(C871=4,K!$D$4,IF(C871=5,K!$D$5,IF(C871=6,K!$D$6))))))</f>
        <v xml:space="preserve">Maaparanduse rek </v>
      </c>
      <c r="E871" s="11" t="s">
        <v>327</v>
      </c>
      <c r="F871" s="45" t="str">
        <f>LOOKUP(E871,K!$A$1:$B$19)</f>
        <v>Rannu vald</v>
      </c>
      <c r="G871">
        <v>44</v>
      </c>
      <c r="H871" s="1" t="s">
        <v>4075</v>
      </c>
      <c r="I871" t="s">
        <v>4072</v>
      </c>
      <c r="J871" s="30">
        <v>1985</v>
      </c>
      <c r="K871">
        <v>1</v>
      </c>
      <c r="L871" t="s">
        <v>4073</v>
      </c>
    </row>
    <row r="872" spans="1:12" x14ac:dyDescent="0.2">
      <c r="A872" s="37" t="str">
        <f t="shared" si="13"/>
        <v>15-6</v>
      </c>
      <c r="B872" s="30">
        <v>6</v>
      </c>
      <c r="C872" s="30">
        <v>2</v>
      </c>
      <c r="D872" s="43" t="str">
        <f>IF(C872=1,K!$D$1,IF(C872=2,K!$D$2,IF(C872=3,K!$D$3,IF(C872=4,K!$D$4,IF(C872=5,K!$D$5,IF(C872=6,K!$D$6,IF(C872=7,K!$D$7)))))))</f>
        <v xml:space="preserve">Maaparanduse rek </v>
      </c>
      <c r="E872" s="11" t="s">
        <v>329</v>
      </c>
      <c r="F872" s="45" t="str">
        <f>LOOKUP(E872,K!$A$1:$B$19)</f>
        <v>Tartu vald</v>
      </c>
      <c r="G872">
        <v>54</v>
      </c>
      <c r="H872" s="1" t="s">
        <v>4723</v>
      </c>
      <c r="I872" s="28" t="s">
        <v>4715</v>
      </c>
      <c r="J872" s="30">
        <v>1989</v>
      </c>
      <c r="K872">
        <v>2</v>
      </c>
      <c r="L872" t="s">
        <v>4725</v>
      </c>
    </row>
    <row r="873" spans="1:12" ht="25.5" x14ac:dyDescent="0.2">
      <c r="A873" s="37" t="str">
        <f t="shared" si="13"/>
        <v>15-7</v>
      </c>
      <c r="B873" s="30">
        <v>7</v>
      </c>
      <c r="C873" s="30">
        <v>1</v>
      </c>
      <c r="D873" s="43" t="str">
        <f>IF(C873=1,K!$D$1,IF(C873=2,K!$D$2,IF(C873=3,K!$D$3,IF(C873=4,K!$D$4,IF(C873=5,K!$D$5,IF(C873=6,K!$D$6,IF(C873=7,K!$D$7)))))))</f>
        <v>Maaparandus</v>
      </c>
      <c r="E873" s="11" t="s">
        <v>329</v>
      </c>
      <c r="F873" s="45" t="str">
        <f>LOOKUP(E873,K!$A$1:$B$19)</f>
        <v>Tartu vald</v>
      </c>
      <c r="G873">
        <v>506</v>
      </c>
      <c r="H873" s="1" t="s">
        <v>4732</v>
      </c>
      <c r="I873" s="28" t="s">
        <v>4730</v>
      </c>
      <c r="J873" s="30">
        <v>1973</v>
      </c>
      <c r="K873">
        <v>2</v>
      </c>
      <c r="L873" t="s">
        <v>4727</v>
      </c>
    </row>
    <row r="874" spans="1:12" x14ac:dyDescent="0.2">
      <c r="A874" s="37" t="str">
        <f t="shared" si="13"/>
        <v>17-8</v>
      </c>
      <c r="B874" s="30">
        <v>8</v>
      </c>
      <c r="C874" s="30">
        <v>1</v>
      </c>
      <c r="D874" s="43" t="str">
        <f>IF(C874=1,K!$D$1,IF(C874=2,K!$D$2,IF(C874=3,K!$D$3,IF(C874=4,K!$D$4,IF(C874=5,K!$D$5,IF(C874=6,K!$D$6,IF(C874=7,K!$D$7)))))))</f>
        <v>Maaparandus</v>
      </c>
      <c r="E874" s="11" t="s">
        <v>331</v>
      </c>
      <c r="F874" s="45" t="str">
        <f>LOOKUP(E874,K!$A$1:$B$19)</f>
        <v xml:space="preserve">Vara vald </v>
      </c>
      <c r="G874">
        <v>159</v>
      </c>
      <c r="H874" s="28" t="s">
        <v>4844</v>
      </c>
      <c r="I874" s="28" t="s">
        <v>4838</v>
      </c>
      <c r="J874" s="30">
        <v>1969</v>
      </c>
      <c r="K874">
        <v>2</v>
      </c>
      <c r="L874" t="s">
        <v>4841</v>
      </c>
    </row>
    <row r="875" spans="1:12" x14ac:dyDescent="0.2">
      <c r="A875" s="37" t="str">
        <f t="shared" si="13"/>
        <v>17-8</v>
      </c>
      <c r="B875" s="30">
        <v>8</v>
      </c>
      <c r="C875" s="30">
        <v>6</v>
      </c>
      <c r="D875" s="43" t="str">
        <f>IF(C875=1,K!$D$1,IF(C875=2,K!$D$2,IF(C875=3,K!$D$3,IF(C875=4,K!$D$4,IF(C875=5,K!$D$5,IF(C875=6,K!$D$6,IF(C875=7,K!$D$7)))))))</f>
        <v>Kultuurtehnikaprojektid</v>
      </c>
      <c r="E875" s="11" t="s">
        <v>331</v>
      </c>
      <c r="F875" s="45" t="str">
        <f>LOOKUP(E875,K!$A$1:$B$19)</f>
        <v xml:space="preserve">Vara vald </v>
      </c>
      <c r="G875">
        <v>281</v>
      </c>
      <c r="H875" s="28" t="s">
        <v>4845</v>
      </c>
      <c r="I875" s="28" t="s">
        <v>4838</v>
      </c>
      <c r="J875" s="30">
        <v>1971</v>
      </c>
      <c r="K875">
        <v>2</v>
      </c>
      <c r="L875" t="s">
        <v>4846</v>
      </c>
    </row>
    <row r="876" spans="1:12" x14ac:dyDescent="0.2">
      <c r="A876" s="37" t="str">
        <f t="shared" si="13"/>
        <v>17-8</v>
      </c>
      <c r="B876" s="30">
        <v>8</v>
      </c>
      <c r="C876" s="30">
        <v>2</v>
      </c>
      <c r="D876" s="43" t="str">
        <f>IF(C876=1,K!$D$1,IF(C876=2,K!$D$2,IF(C876=3,K!$D$3,IF(C876=4,K!$D$4,IF(C876=5,K!$D$5,IF(C876=6,K!$D$6,IF(C876=7,K!$D$7)))))))</f>
        <v xml:space="preserve">Maaparanduse rek </v>
      </c>
      <c r="E876" s="11" t="s">
        <v>331</v>
      </c>
      <c r="F876" s="45" t="str">
        <f>LOOKUP(E876,K!$A$1:$B$19)</f>
        <v xml:space="preserve">Vara vald </v>
      </c>
      <c r="G876">
        <v>30</v>
      </c>
      <c r="H876" s="28" t="s">
        <v>4848</v>
      </c>
      <c r="I876" s="28" t="s">
        <v>4838</v>
      </c>
      <c r="J876" s="30">
        <v>1991</v>
      </c>
      <c r="K876">
        <v>2</v>
      </c>
      <c r="L876">
        <v>1232871</v>
      </c>
    </row>
    <row r="877" spans="1:12" x14ac:dyDescent="0.2">
      <c r="A877" s="37" t="str">
        <f t="shared" si="13"/>
        <v>17-8</v>
      </c>
      <c r="B877" s="30">
        <v>8</v>
      </c>
      <c r="C877" s="30">
        <v>2</v>
      </c>
      <c r="D877" s="43" t="str">
        <f>IF(C877=1,K!$D$1,IF(C877=2,K!$D$2,IF(C877=3,K!$D$3,IF(C877=4,K!$D$4,IF(C877=5,K!$D$5,IF(C877=6,K!$D$6,IF(C877=7,K!$D$7)))))))</f>
        <v xml:space="preserve">Maaparanduse rek </v>
      </c>
      <c r="E877" s="11" t="s">
        <v>331</v>
      </c>
      <c r="F877" s="45" t="str">
        <f>LOOKUP(E877,K!$A$1:$B$19)</f>
        <v xml:space="preserve">Vara vald </v>
      </c>
      <c r="G877">
        <v>34</v>
      </c>
      <c r="H877" s="28" t="s">
        <v>4847</v>
      </c>
      <c r="I877" s="28" t="s">
        <v>4838</v>
      </c>
      <c r="J877" s="30">
        <v>1990</v>
      </c>
      <c r="K877">
        <v>6</v>
      </c>
      <c r="L877">
        <v>1232871</v>
      </c>
    </row>
    <row r="878" spans="1:12" ht="25.5" x14ac:dyDescent="0.2">
      <c r="A878" s="37" t="str">
        <f t="shared" si="13"/>
        <v>19-8</v>
      </c>
      <c r="B878" s="30">
        <v>8</v>
      </c>
      <c r="C878" s="30">
        <v>1</v>
      </c>
      <c r="D878" s="50" t="str">
        <f>IF(C878=1,K!$D$1,IF(C878=2,K!$D$2,IF(C878=3,K!$D$3,IF(C878=4,K!$D$4,IF(C878=5,K!$D$5,IF(C878=6,K!$D$6,IF(C878=7,K!$D$7)))))))</f>
        <v>Maaparandus</v>
      </c>
      <c r="E878" s="11" t="s">
        <v>333</v>
      </c>
      <c r="F878" s="51" t="str">
        <f>LOOKUP(E878,K!$A$1:$B$19)</f>
        <v>Ülenurme vald</v>
      </c>
      <c r="G878">
        <v>119</v>
      </c>
      <c r="H878" s="34" t="s">
        <v>5145</v>
      </c>
      <c r="I878" s="28" t="s">
        <v>5136</v>
      </c>
      <c r="J878" s="30">
        <v>1987</v>
      </c>
      <c r="K878">
        <v>1</v>
      </c>
      <c r="L878" t="s">
        <v>5138</v>
      </c>
    </row>
    <row r="879" spans="1:12" ht="25.5" x14ac:dyDescent="0.2">
      <c r="A879" s="37" t="str">
        <f t="shared" si="13"/>
        <v>19-8</v>
      </c>
      <c r="B879" s="30">
        <v>8</v>
      </c>
      <c r="C879" s="30">
        <v>1</v>
      </c>
      <c r="D879" s="50" t="str">
        <f>IF(C879=1,K!$D$1,IF(C879=2,K!$D$2,IF(C879=3,K!$D$3,IF(C879=4,K!$D$4,IF(C879=5,K!$D$5,IF(C879=6,K!$D$6,IF(C879=7,K!$D$7)))))))</f>
        <v>Maaparandus</v>
      </c>
      <c r="E879" s="11" t="s">
        <v>333</v>
      </c>
      <c r="F879" s="51" t="str">
        <f>LOOKUP(E879,K!$A$1:$B$19)</f>
        <v>Ülenurme vald</v>
      </c>
      <c r="G879">
        <v>1442</v>
      </c>
      <c r="H879" s="34" t="s">
        <v>5146</v>
      </c>
      <c r="I879" s="28" t="s">
        <v>5136</v>
      </c>
      <c r="J879" s="30">
        <v>1979</v>
      </c>
      <c r="K879">
        <v>3</v>
      </c>
      <c r="L879">
        <v>75065</v>
      </c>
    </row>
    <row r="880" spans="1:12" x14ac:dyDescent="0.2">
      <c r="A880" s="38" t="str">
        <f t="shared" si="13"/>
        <v>01-7</v>
      </c>
      <c r="B880" s="30">
        <v>7</v>
      </c>
      <c r="C880" s="30">
        <v>1</v>
      </c>
      <c r="D880" s="31" t="str">
        <f>IF(C880=1,K!$D$1,IF(C880=2,K!$D$2,IF(C880=3,K!$D$3,IF(C880=4,K!$D$4,IF(C880=5,K!$D$5,IF(C880=6,K!$D$6))))))</f>
        <v>Maaparandus</v>
      </c>
      <c r="E880" s="32" t="s">
        <v>291</v>
      </c>
      <c r="F880" s="33" t="str">
        <f>LOOKUP(E880,K!$A$1:$B$19)</f>
        <v>Alatskivi vald</v>
      </c>
      <c r="G880" s="30">
        <v>5</v>
      </c>
      <c r="H880" s="34" t="s">
        <v>1663</v>
      </c>
      <c r="I880" s="34" t="s">
        <v>1658</v>
      </c>
      <c r="J880" s="30">
        <v>1964</v>
      </c>
      <c r="K880" s="30">
        <v>2</v>
      </c>
      <c r="L880" s="34" t="s">
        <v>1664</v>
      </c>
    </row>
    <row r="881" spans="1:12" x14ac:dyDescent="0.2">
      <c r="A881" s="38" t="str">
        <f t="shared" si="13"/>
        <v>01-7</v>
      </c>
      <c r="B881" s="30">
        <v>7</v>
      </c>
      <c r="C881" s="30">
        <v>1</v>
      </c>
      <c r="D881" s="31" t="str">
        <f>IF(C881=1,K!$D$1,IF(C881=2,K!$D$2,IF(C881=3,K!$D$3,IF(C881=4,K!$D$4,IF(C881=5,K!$D$5,IF(C881=6,K!$D$6))))))</f>
        <v>Maaparandus</v>
      </c>
      <c r="E881" s="32" t="s">
        <v>291</v>
      </c>
      <c r="F881" s="33" t="str">
        <f>LOOKUP(E881,K!$A$1:$B$19)</f>
        <v>Alatskivi vald</v>
      </c>
      <c r="G881" s="30">
        <v>4</v>
      </c>
      <c r="H881" s="34" t="s">
        <v>1663</v>
      </c>
      <c r="I881" s="34" t="s">
        <v>1665</v>
      </c>
      <c r="J881" s="30">
        <v>1964</v>
      </c>
      <c r="K881" s="30">
        <v>0</v>
      </c>
      <c r="L881" s="34" t="s">
        <v>1664</v>
      </c>
    </row>
    <row r="882" spans="1:12" x14ac:dyDescent="0.2">
      <c r="A882" s="38" t="str">
        <f t="shared" si="13"/>
        <v>01-7</v>
      </c>
      <c r="B882" s="30">
        <v>7</v>
      </c>
      <c r="C882" s="30">
        <v>1</v>
      </c>
      <c r="D882" s="31" t="str">
        <f>IF(C882=1,K!$D$1,IF(C882=2,K!$D$2,IF(C882=3,K!$D$3,IF(C882=4,K!$D$4,IF(C882=5,K!$D$5,IF(C882=6,K!$D$6))))))</f>
        <v>Maaparandus</v>
      </c>
      <c r="E882" s="32" t="s">
        <v>291</v>
      </c>
      <c r="F882" s="33" t="str">
        <f>LOOKUP(E882,K!$A$1:$B$19)</f>
        <v>Alatskivi vald</v>
      </c>
      <c r="G882" s="30">
        <v>7</v>
      </c>
      <c r="H882" s="34" t="s">
        <v>1663</v>
      </c>
      <c r="I882" s="34" t="s">
        <v>1665</v>
      </c>
      <c r="J882" s="30">
        <v>1963</v>
      </c>
      <c r="K882" s="30">
        <v>1</v>
      </c>
      <c r="L882" s="34" t="s">
        <v>1664</v>
      </c>
    </row>
    <row r="883" spans="1:12" x14ac:dyDescent="0.2">
      <c r="A883" s="38" t="str">
        <f t="shared" si="13"/>
        <v>01-7</v>
      </c>
      <c r="B883" s="30">
        <v>7</v>
      </c>
      <c r="C883" s="30">
        <v>2</v>
      </c>
      <c r="D883" s="31" t="str">
        <f>IF(C883=1,K!$D$1,IF(C883=2,K!$D$2,IF(C883=3,K!$D$3,IF(C883=4,K!$D$4,IF(C883=5,K!$D$5,IF(C883=6,K!$D$6))))))</f>
        <v xml:space="preserve">Maaparanduse rek </v>
      </c>
      <c r="E883" s="32" t="s">
        <v>291</v>
      </c>
      <c r="F883" s="33" t="str">
        <f>LOOKUP(E883,K!$A$1:$B$19)</f>
        <v>Alatskivi vald</v>
      </c>
      <c r="G883" s="30">
        <v>922</v>
      </c>
      <c r="H883" s="34" t="s">
        <v>1666</v>
      </c>
      <c r="I883" s="34" t="s">
        <v>1665</v>
      </c>
      <c r="J883" s="30">
        <v>1975</v>
      </c>
      <c r="K883" s="30">
        <v>1</v>
      </c>
      <c r="L883" s="34" t="s">
        <v>1667</v>
      </c>
    </row>
    <row r="884" spans="1:12" x14ac:dyDescent="0.2">
      <c r="A884" s="38" t="str">
        <f t="shared" si="13"/>
        <v>03-7</v>
      </c>
      <c r="B884" s="30">
        <v>7</v>
      </c>
      <c r="C884" s="30">
        <v>1</v>
      </c>
      <c r="D884" s="17" t="str">
        <f>IF(C884=1,K!$D$1,IF(C884=2,K!$D$2,IF(C884=3,K!$D$3,IF(C884=4,K!$D$4,IF(C884=5,K!$D$5,IF(C884=6,K!$D$6))))))</f>
        <v>Maaparandus</v>
      </c>
      <c r="E884" s="11" t="s">
        <v>317</v>
      </c>
      <c r="F884" s="18" t="str">
        <f>LOOKUP(E884,K!$A$1:$B$19)</f>
        <v>Kambja vald</v>
      </c>
      <c r="G884" s="30">
        <v>628</v>
      </c>
      <c r="H884" s="39" t="s">
        <v>1866</v>
      </c>
      <c r="I884" s="30" t="s">
        <v>1867</v>
      </c>
      <c r="J884" s="30">
        <v>1973</v>
      </c>
      <c r="K884" s="30">
        <v>4</v>
      </c>
      <c r="L884" s="30" t="s">
        <v>1868</v>
      </c>
    </row>
    <row r="885" spans="1:12" ht="25.5" x14ac:dyDescent="0.2">
      <c r="A885" s="38" t="str">
        <f t="shared" si="13"/>
        <v>03-7</v>
      </c>
      <c r="B885" s="30">
        <v>7</v>
      </c>
      <c r="C885" s="30">
        <v>2</v>
      </c>
      <c r="D885" s="17" t="str">
        <f>IF(C885=1,K!$D$1,IF(C885=2,K!$D$2,IF(C885=3,K!$D$3,IF(C885=4,K!$D$4,IF(C885=5,K!$D$5,IF(C885=6,K!$D$6))))))</f>
        <v xml:space="preserve">Maaparanduse rek </v>
      </c>
      <c r="E885" s="11" t="s">
        <v>317</v>
      </c>
      <c r="F885" s="18" t="str">
        <f>LOOKUP(E885,K!$A$1:$B$19)</f>
        <v>Kambja vald</v>
      </c>
      <c r="G885" s="30">
        <v>111</v>
      </c>
      <c r="H885" s="39" t="s">
        <v>1869</v>
      </c>
      <c r="I885" s="30" t="s">
        <v>1867</v>
      </c>
      <c r="J885" s="30">
        <v>1983</v>
      </c>
      <c r="K885" s="30">
        <v>1</v>
      </c>
      <c r="L885" s="30" t="s">
        <v>1870</v>
      </c>
    </row>
    <row r="886" spans="1:12" ht="25.5" x14ac:dyDescent="0.2">
      <c r="A886" s="38" t="str">
        <f t="shared" ref="A886:A949" si="14">CONCATENATE(E886,"-",B886)</f>
        <v>02-7</v>
      </c>
      <c r="B886" s="30">
        <v>7</v>
      </c>
      <c r="C886" s="30">
        <v>1</v>
      </c>
      <c r="D886" s="17" t="str">
        <f>IF(C886=1,K!$D$1,IF(C886=2,K!$D$2,IF(C886=3,K!$D$3,IF(C886=4,K!$D$4,IF(C886=5,K!$D$5,IF(C886=6,K!$D$6))))))</f>
        <v>Maaparandus</v>
      </c>
      <c r="E886" s="11" t="s">
        <v>294</v>
      </c>
      <c r="F886" s="18" t="str">
        <f>LOOKUP(E886,K!$A$1:$B$19)</f>
        <v>Haaslava vald</v>
      </c>
      <c r="G886" s="30">
        <v>948</v>
      </c>
      <c r="H886" s="1" t="s">
        <v>1982</v>
      </c>
      <c r="I886" s="30" t="s">
        <v>1981</v>
      </c>
      <c r="J886" s="30">
        <v>1975</v>
      </c>
      <c r="K886" s="30">
        <v>1</v>
      </c>
      <c r="L886" t="s">
        <v>1983</v>
      </c>
    </row>
    <row r="887" spans="1:12" ht="25.5" x14ac:dyDescent="0.2">
      <c r="A887" s="38" t="str">
        <f t="shared" si="14"/>
        <v>02-7</v>
      </c>
      <c r="B887" s="30">
        <v>7</v>
      </c>
      <c r="C887" s="30">
        <v>1</v>
      </c>
      <c r="D887" s="17" t="str">
        <f>IF(C887=1,K!$D$1,IF(C887=2,K!$D$2,IF(C887=3,K!$D$3,IF(C887=4,K!$D$4,IF(C887=5,K!$D$5,IF(C887=6,K!$D$6))))))</f>
        <v>Maaparandus</v>
      </c>
      <c r="E887" s="11" t="s">
        <v>294</v>
      </c>
      <c r="F887" s="18" t="str">
        <f>LOOKUP(E887,K!$A$1:$B$19)</f>
        <v>Haaslava vald</v>
      </c>
      <c r="G887" s="30">
        <v>947</v>
      </c>
      <c r="H887" s="1" t="s">
        <v>1984</v>
      </c>
      <c r="I887" s="30" t="s">
        <v>1981</v>
      </c>
      <c r="J887" s="30">
        <v>1975</v>
      </c>
      <c r="K887" s="30">
        <v>2</v>
      </c>
      <c r="L887" t="s">
        <v>1983</v>
      </c>
    </row>
    <row r="888" spans="1:12" ht="25.5" x14ac:dyDescent="0.2">
      <c r="A888" s="37" t="str">
        <f t="shared" si="14"/>
        <v>08-7</v>
      </c>
      <c r="B888" s="30">
        <v>7</v>
      </c>
      <c r="C888" s="30">
        <v>5</v>
      </c>
      <c r="D888" s="17" t="str">
        <f>IF(C888=1,K!$D$1,IF(C888=2,K!$D$2,IF(C888=3,K!$D$3,IF(C888=4,K!$D$4,IF(C888=5,K!$D$5,IF(C888=6,K!$D$6))))))</f>
        <v>Muud maap.ehit.projektid</v>
      </c>
      <c r="E888" s="11" t="s">
        <v>322</v>
      </c>
      <c r="F888" s="18" t="str">
        <f>LOOKUP(E888,K!$A$1:$B$19)</f>
        <v>Mäksa vald</v>
      </c>
      <c r="G888" s="30">
        <v>1165</v>
      </c>
      <c r="H888" s="30" t="s">
        <v>2349</v>
      </c>
      <c r="I888" s="39" t="s">
        <v>2350</v>
      </c>
      <c r="J888" s="30">
        <v>1977</v>
      </c>
      <c r="K888">
        <v>1</v>
      </c>
      <c r="L888" s="30">
        <v>72027</v>
      </c>
    </row>
    <row r="889" spans="1:12" ht="25.5" x14ac:dyDescent="0.2">
      <c r="A889" s="37" t="str">
        <f t="shared" si="14"/>
        <v>08-7</v>
      </c>
      <c r="B889" s="30">
        <v>7</v>
      </c>
      <c r="C889" s="30">
        <v>1</v>
      </c>
      <c r="D889" s="17" t="str">
        <f>IF(C889=1,K!$D$1,IF(C889=2,K!$D$2,IF(C889=3,K!$D$3,IF(C889=4,K!$D$4,IF(C889=5,K!$D$5,IF(C889=6,K!$D$6))))))</f>
        <v>Maaparandus</v>
      </c>
      <c r="E889" s="11" t="s">
        <v>322</v>
      </c>
      <c r="F889" s="18" t="str">
        <f>LOOKUP(E889,K!$A$1:$B$19)</f>
        <v>Mäksa vald</v>
      </c>
      <c r="G889" s="30">
        <v>876</v>
      </c>
      <c r="H889" s="30" t="s">
        <v>2353</v>
      </c>
      <c r="I889" s="39" t="s">
        <v>2350</v>
      </c>
      <c r="J889" s="30">
        <v>1975</v>
      </c>
      <c r="K889" s="30">
        <v>1</v>
      </c>
      <c r="L889" s="30">
        <v>72027</v>
      </c>
    </row>
    <row r="890" spans="1:12" ht="25.5" x14ac:dyDescent="0.2">
      <c r="A890" s="37" t="str">
        <f t="shared" si="14"/>
        <v>08-7</v>
      </c>
      <c r="B890" s="30">
        <v>7</v>
      </c>
      <c r="C890" s="30">
        <v>1</v>
      </c>
      <c r="D890" s="17" t="str">
        <f>IF(C890=1,K!$D$1,IF(C890=2,K!$D$2,IF(C890=3,K!$D$3,IF(C890=4,K!$D$4,IF(C890=5,K!$D$5,IF(C890=6,K!$D$6))))))</f>
        <v>Maaparandus</v>
      </c>
      <c r="E890" s="11" t="s">
        <v>322</v>
      </c>
      <c r="F890" s="18" t="str">
        <f>LOOKUP(E890,K!$A$1:$B$19)</f>
        <v>Mäksa vald</v>
      </c>
      <c r="G890" s="30">
        <v>875</v>
      </c>
      <c r="H890" s="30" t="s">
        <v>2354</v>
      </c>
      <c r="I890" s="39" t="s">
        <v>2350</v>
      </c>
      <c r="J890" s="30">
        <v>1975</v>
      </c>
      <c r="K890">
        <v>2</v>
      </c>
      <c r="L890" s="30">
        <v>72027</v>
      </c>
    </row>
    <row r="891" spans="1:12" ht="25.5" x14ac:dyDescent="0.2">
      <c r="A891" s="37" t="str">
        <f t="shared" si="14"/>
        <v>08-7</v>
      </c>
      <c r="B891" s="30">
        <v>7</v>
      </c>
      <c r="C891" s="30">
        <v>5</v>
      </c>
      <c r="D891" s="17" t="str">
        <f>IF(C891=1,K!$D$1,IF(C891=2,K!$D$2,IF(C891=3,K!$D$3,IF(C891=4,K!$D$4,IF(C891=5,K!$D$5,IF(C891=6,K!$D$6))))))</f>
        <v>Muud maap.ehit.projektid</v>
      </c>
      <c r="E891" s="11" t="s">
        <v>322</v>
      </c>
      <c r="F891" s="18" t="str">
        <f>LOOKUP(E891,K!$A$1:$B$19)</f>
        <v>Mäksa vald</v>
      </c>
      <c r="G891" s="30">
        <v>1008</v>
      </c>
      <c r="H891" s="30" t="s">
        <v>2355</v>
      </c>
      <c r="I891" s="39" t="s">
        <v>2350</v>
      </c>
      <c r="J891" s="30">
        <v>1976</v>
      </c>
      <c r="K891" s="30">
        <v>1</v>
      </c>
      <c r="L891" s="30">
        <v>72027</v>
      </c>
    </row>
    <row r="892" spans="1:12" x14ac:dyDescent="0.2">
      <c r="A892" s="37" t="str">
        <f t="shared" si="14"/>
        <v>18-7</v>
      </c>
      <c r="B892" s="30">
        <v>7</v>
      </c>
      <c r="C892" s="30">
        <v>1</v>
      </c>
      <c r="D892" s="17" t="str">
        <f>IF(C892=1,K!$D$1,IF(C892=2,K!$D$2,IF(C892=3,K!$D$3,IF(C892=4,K!$D$4,IF(C892=5,K!$D$5,IF(C892=6,K!$D$6))))))</f>
        <v>Maaparandus</v>
      </c>
      <c r="E892" s="11" t="s">
        <v>332</v>
      </c>
      <c r="F892" s="18" t="str">
        <f>LOOKUP(E892,K!$A$1:$B$19)</f>
        <v>Võnnu vald</v>
      </c>
      <c r="G892" s="30">
        <v>2</v>
      </c>
      <c r="H892" s="30" t="s">
        <v>2570</v>
      </c>
      <c r="I892" s="39" t="s">
        <v>2563</v>
      </c>
      <c r="J892" s="30">
        <v>1959</v>
      </c>
      <c r="K892" s="30">
        <v>2</v>
      </c>
    </row>
    <row r="893" spans="1:12" x14ac:dyDescent="0.2">
      <c r="A893" s="37" t="str">
        <f t="shared" si="14"/>
        <v>18-7</v>
      </c>
      <c r="B893" s="30">
        <v>7</v>
      </c>
      <c r="C893" s="30">
        <v>1</v>
      </c>
      <c r="D893" s="17" t="str">
        <f>IF(C893=1,K!$D$1,IF(C893=2,K!$D$2,IF(C893=3,K!$D$3,IF(C893=4,K!$D$4,IF(C893=5,K!$D$5,IF(C893=6,K!$D$6))))))</f>
        <v>Maaparandus</v>
      </c>
      <c r="E893" s="11" t="s">
        <v>332</v>
      </c>
      <c r="F893" s="18" t="str">
        <f>LOOKUP(E893,K!$A$1:$B$19)</f>
        <v>Võnnu vald</v>
      </c>
      <c r="G893" s="30">
        <v>36</v>
      </c>
      <c r="H893" s="30" t="s">
        <v>2571</v>
      </c>
      <c r="I893" s="39" t="s">
        <v>2563</v>
      </c>
      <c r="J893" s="30">
        <v>1958</v>
      </c>
      <c r="K893">
        <v>1</v>
      </c>
    </row>
    <row r="894" spans="1:12" ht="25.5" x14ac:dyDescent="0.2">
      <c r="A894" s="37" t="str">
        <f t="shared" si="14"/>
        <v>18-7</v>
      </c>
      <c r="B894" s="30">
        <v>7</v>
      </c>
      <c r="C894" s="30">
        <v>1</v>
      </c>
      <c r="D894" s="17" t="str">
        <f>IF(C894=1,K!$D$1,IF(C894=2,K!$D$2,IF(C894=3,K!$D$3,IF(C894=4,K!$D$4,IF(C894=5,K!$D$5,IF(C894=6,K!$D$6))))))</f>
        <v>Maaparandus</v>
      </c>
      <c r="E894" s="11" t="s">
        <v>332</v>
      </c>
      <c r="F894" s="18" t="str">
        <f>LOOKUP(E894,K!$A$1:$B$19)</f>
        <v>Võnnu vald</v>
      </c>
      <c r="G894" s="30">
        <v>77</v>
      </c>
      <c r="H894" s="30" t="s">
        <v>2572</v>
      </c>
      <c r="I894" s="39" t="s">
        <v>2563</v>
      </c>
      <c r="J894" s="30">
        <v>1965</v>
      </c>
      <c r="K894" s="30">
        <v>2</v>
      </c>
      <c r="L894" t="s">
        <v>2566</v>
      </c>
    </row>
    <row r="895" spans="1:12" ht="25.5" x14ac:dyDescent="0.2">
      <c r="A895" s="37" t="str">
        <f t="shared" si="14"/>
        <v>18-7</v>
      </c>
      <c r="B895" s="30">
        <v>7</v>
      </c>
      <c r="C895" s="30">
        <v>1</v>
      </c>
      <c r="D895" s="17" t="str">
        <f>IF(C895=1,K!$D$1,IF(C895=2,K!$D$2,IF(C895=3,K!$D$3,IF(C895=4,K!$D$4,IF(C895=5,K!$D$5,IF(C895=6,K!$D$6))))))</f>
        <v>Maaparandus</v>
      </c>
      <c r="E895" s="11" t="s">
        <v>332</v>
      </c>
      <c r="F895" s="18" t="str">
        <f>LOOKUP(E895,K!$A$1:$B$19)</f>
        <v>Võnnu vald</v>
      </c>
      <c r="G895" s="30">
        <v>106</v>
      </c>
      <c r="H895" s="30" t="s">
        <v>2573</v>
      </c>
      <c r="I895" s="39" t="s">
        <v>2563</v>
      </c>
      <c r="J895" s="30">
        <v>1966</v>
      </c>
      <c r="K895">
        <v>0</v>
      </c>
      <c r="L895" t="s">
        <v>2565</v>
      </c>
    </row>
    <row r="896" spans="1:12" ht="25.5" x14ac:dyDescent="0.2">
      <c r="A896" s="37" t="str">
        <f t="shared" si="14"/>
        <v>18-7</v>
      </c>
      <c r="B896" s="30">
        <v>7</v>
      </c>
      <c r="C896" s="30">
        <v>1</v>
      </c>
      <c r="D896" s="17" t="str">
        <f>IF(C896=1,K!$D$1,IF(C896=2,K!$D$2,IF(C896=3,K!$D$3,IF(C896=4,K!$D$4,IF(C896=5,K!$D$5,IF(C896=6,K!$D$6))))))</f>
        <v>Maaparandus</v>
      </c>
      <c r="E896" s="11" t="s">
        <v>332</v>
      </c>
      <c r="F896" s="18" t="str">
        <f>LOOKUP(E896,K!$A$1:$B$19)</f>
        <v>Võnnu vald</v>
      </c>
      <c r="G896" s="30">
        <v>66</v>
      </c>
      <c r="H896" s="30" t="s">
        <v>2574</v>
      </c>
      <c r="I896" s="39" t="s">
        <v>2563</v>
      </c>
      <c r="J896" s="30">
        <v>1960</v>
      </c>
      <c r="K896" s="30">
        <v>1</v>
      </c>
      <c r="L896" s="30">
        <v>5157</v>
      </c>
    </row>
    <row r="897" spans="1:12" ht="25.5" x14ac:dyDescent="0.2">
      <c r="A897" s="37" t="str">
        <f t="shared" si="14"/>
        <v>18-7</v>
      </c>
      <c r="B897" s="30">
        <v>7</v>
      </c>
      <c r="C897" s="30">
        <v>1</v>
      </c>
      <c r="D897" s="17" t="str">
        <f>IF(C897=1,K!$D$1,IF(C897=2,K!$D$2,IF(C897=3,K!$D$3,IF(C897=4,K!$D$4,IF(C897=5,K!$D$5,IF(C897=6,K!$D$6))))))</f>
        <v>Maaparandus</v>
      </c>
      <c r="E897" s="11" t="s">
        <v>332</v>
      </c>
      <c r="F897" s="18" t="str">
        <f>LOOKUP(E897,K!$A$1:$B$19)</f>
        <v>Võnnu vald</v>
      </c>
      <c r="G897" s="30">
        <v>100</v>
      </c>
      <c r="H897" s="30" t="s">
        <v>2584</v>
      </c>
      <c r="I897" s="39" t="s">
        <v>2563</v>
      </c>
      <c r="J897" s="30">
        <v>1961</v>
      </c>
      <c r="K897" s="30">
        <v>2</v>
      </c>
      <c r="L897" t="s">
        <v>2576</v>
      </c>
    </row>
    <row r="898" spans="1:12" ht="25.5" x14ac:dyDescent="0.2">
      <c r="A898" s="37" t="str">
        <f t="shared" si="14"/>
        <v>18-7</v>
      </c>
      <c r="B898" s="30">
        <v>7</v>
      </c>
      <c r="C898" s="30">
        <v>1</v>
      </c>
      <c r="D898" s="17" t="str">
        <f>IF(C898=1,K!$D$1,IF(C898=2,K!$D$2,IF(C898=3,K!$D$3,IF(C898=4,K!$D$4,IF(C898=5,K!$D$5,IF(C898=6,K!$D$6))))))</f>
        <v>Maaparandus</v>
      </c>
      <c r="E898" s="11" t="s">
        <v>332</v>
      </c>
      <c r="F898" s="18" t="str">
        <f>LOOKUP(E898,K!$A$1:$B$19)</f>
        <v>Võnnu vald</v>
      </c>
      <c r="G898" s="30">
        <v>95</v>
      </c>
      <c r="H898" s="30" t="s">
        <v>2585</v>
      </c>
      <c r="I898" s="39" t="s">
        <v>2563</v>
      </c>
      <c r="J898" s="30">
        <v>1960</v>
      </c>
      <c r="K898">
        <v>1</v>
      </c>
      <c r="L898" t="s">
        <v>2576</v>
      </c>
    </row>
    <row r="899" spans="1:12" x14ac:dyDescent="0.2">
      <c r="A899" s="37" t="str">
        <f t="shared" si="14"/>
        <v>18-7</v>
      </c>
      <c r="B899" s="30">
        <v>7</v>
      </c>
      <c r="C899" s="30">
        <v>1</v>
      </c>
      <c r="D899" s="17" t="str">
        <f>IF(C899=1,K!$D$1,IF(C899=2,K!$D$2,IF(C899=3,K!$D$3,IF(C899=4,K!$D$4,IF(C899=5,K!$D$5,IF(C899=6,K!$D$6))))))</f>
        <v>Maaparandus</v>
      </c>
      <c r="E899" s="11" t="s">
        <v>332</v>
      </c>
      <c r="F899" s="18" t="str">
        <f>LOOKUP(E899,K!$A$1:$B$19)</f>
        <v>Võnnu vald</v>
      </c>
      <c r="G899" s="30">
        <v>35</v>
      </c>
      <c r="H899" s="30" t="s">
        <v>2586</v>
      </c>
      <c r="I899" s="39" t="s">
        <v>2582</v>
      </c>
      <c r="J899" s="30">
        <v>1958</v>
      </c>
      <c r="K899" s="30">
        <v>1</v>
      </c>
      <c r="L899" t="s">
        <v>2583</v>
      </c>
    </row>
    <row r="900" spans="1:12" ht="25.5" x14ac:dyDescent="0.2">
      <c r="A900" s="37" t="str">
        <f t="shared" si="14"/>
        <v>18-7</v>
      </c>
      <c r="B900" s="30">
        <v>7</v>
      </c>
      <c r="C900" s="30">
        <v>1</v>
      </c>
      <c r="D900" s="17" t="str">
        <f>IF(C900=1,K!$D$1,IF(C900=2,K!$D$2,IF(C900=3,K!$D$3,IF(C900=4,K!$D$4,IF(C900=5,K!$D$5,IF(C900=6,K!$D$6))))))</f>
        <v>Maaparandus</v>
      </c>
      <c r="E900" s="11" t="s">
        <v>332</v>
      </c>
      <c r="F900" s="18" t="str">
        <f>LOOKUP(E900,K!$A$1:$B$19)</f>
        <v>Võnnu vald</v>
      </c>
      <c r="G900" s="30">
        <v>88</v>
      </c>
      <c r="H900" s="30" t="s">
        <v>2587</v>
      </c>
      <c r="I900" s="39" t="s">
        <v>2582</v>
      </c>
      <c r="J900" s="30">
        <v>1960</v>
      </c>
      <c r="K900">
        <v>1</v>
      </c>
      <c r="L900" t="s">
        <v>2588</v>
      </c>
    </row>
    <row r="901" spans="1:12" ht="25.5" x14ac:dyDescent="0.2">
      <c r="A901" s="37" t="str">
        <f t="shared" si="14"/>
        <v>18-7</v>
      </c>
      <c r="B901" s="30">
        <v>7</v>
      </c>
      <c r="C901" s="30">
        <v>2</v>
      </c>
      <c r="D901" s="17" t="str">
        <f>IF(C901=1,K!$D$1,IF(C901=2,K!$D$2,IF(C901=3,K!$D$3,IF(C901=4,K!$D$4,IF(C901=5,K!$D$5,IF(C901=6,K!$D$6))))))</f>
        <v xml:space="preserve">Maaparanduse rek </v>
      </c>
      <c r="E901" s="11" t="s">
        <v>332</v>
      </c>
      <c r="F901" s="18" t="str">
        <f>LOOKUP(E901,K!$A$1:$B$19)</f>
        <v>Võnnu vald</v>
      </c>
      <c r="G901" s="30">
        <v>196</v>
      </c>
      <c r="H901" s="30" t="s">
        <v>2589</v>
      </c>
      <c r="I901" s="39" t="s">
        <v>2582</v>
      </c>
      <c r="J901" s="30">
        <v>1987</v>
      </c>
      <c r="K901" s="30">
        <v>1</v>
      </c>
      <c r="L901" s="30">
        <v>1233841</v>
      </c>
    </row>
    <row r="902" spans="1:12" ht="25.5" x14ac:dyDescent="0.2">
      <c r="A902" s="37" t="str">
        <f t="shared" si="14"/>
        <v>06-7</v>
      </c>
      <c r="B902" s="30">
        <v>7</v>
      </c>
      <c r="C902" s="30">
        <v>6</v>
      </c>
      <c r="D902" s="17" t="str">
        <f>IF(C902=1,K!$D$1,IF(C902=2,K!$D$2,IF(C902=3,K!$D$3,IF(C902=4,K!$D$4,IF(C902=5,K!$D$5,IF(C902=6,K!$D$6))))))</f>
        <v>Kultuurtehnikaprojektid</v>
      </c>
      <c r="E902" s="11" t="s">
        <v>320</v>
      </c>
      <c r="F902" s="18" t="str">
        <f>LOOKUP(E902,K!$A$1:$B$19)</f>
        <v>Luunja vald</v>
      </c>
      <c r="G902" s="30">
        <v>11</v>
      </c>
      <c r="H902" s="34" t="s">
        <v>2817</v>
      </c>
      <c r="I902" s="28" t="s">
        <v>2814</v>
      </c>
      <c r="J902" s="30">
        <v>1985</v>
      </c>
      <c r="K902" s="30">
        <v>2</v>
      </c>
      <c r="L902" t="s">
        <v>2818</v>
      </c>
    </row>
    <row r="903" spans="1:12" ht="25.5" x14ac:dyDescent="0.2">
      <c r="A903" s="37" t="str">
        <f t="shared" si="14"/>
        <v>06-7</v>
      </c>
      <c r="B903" s="30">
        <v>7</v>
      </c>
      <c r="C903" s="30">
        <v>6</v>
      </c>
      <c r="D903" s="17" t="str">
        <f>IF(C903=1,K!$D$1,IF(C903=2,K!$D$2,IF(C903=3,K!$D$3,IF(C903=4,K!$D$4,IF(C903=5,K!$D$5,IF(C903=6,K!$D$6))))))</f>
        <v>Kultuurtehnikaprojektid</v>
      </c>
      <c r="E903" s="11" t="s">
        <v>320</v>
      </c>
      <c r="F903" s="18" t="str">
        <f>LOOKUP(E903,K!$A$1:$B$19)</f>
        <v>Luunja vald</v>
      </c>
      <c r="G903" s="30">
        <v>1145</v>
      </c>
      <c r="H903" s="34" t="s">
        <v>2819</v>
      </c>
      <c r="I903" t="s">
        <v>2814</v>
      </c>
      <c r="J903" s="30">
        <v>1977</v>
      </c>
      <c r="K903">
        <v>1</v>
      </c>
      <c r="L903" t="s">
        <v>2820</v>
      </c>
    </row>
    <row r="904" spans="1:12" ht="25.5" x14ac:dyDescent="0.2">
      <c r="A904" s="37" t="str">
        <f t="shared" si="14"/>
        <v>06-7</v>
      </c>
      <c r="B904" s="30">
        <v>7</v>
      </c>
      <c r="C904" s="30">
        <v>2</v>
      </c>
      <c r="D904" s="17" t="str">
        <f>IF(C904=1,K!$D$1,IF(C904=2,K!$D$2,IF(C904=3,K!$D$3,IF(C904=4,K!$D$4,IF(C904=5,K!$D$5,IF(C904=6,K!$D$6))))))</f>
        <v xml:space="preserve">Maaparanduse rek </v>
      </c>
      <c r="E904" s="11" t="s">
        <v>320</v>
      </c>
      <c r="F904" s="18" t="str">
        <f>LOOKUP(E904,K!$A$1:$B$19)</f>
        <v>Luunja vald</v>
      </c>
      <c r="G904" s="30">
        <v>997</v>
      </c>
      <c r="H904" s="34" t="s">
        <v>2823</v>
      </c>
      <c r="I904" s="28" t="s">
        <v>2814</v>
      </c>
      <c r="J904" s="30">
        <v>1976</v>
      </c>
      <c r="K904" s="30">
        <v>4</v>
      </c>
      <c r="L904" s="30">
        <v>72031</v>
      </c>
    </row>
    <row r="905" spans="1:12" ht="25.5" x14ac:dyDescent="0.2">
      <c r="A905" s="37" t="str">
        <f t="shared" si="14"/>
        <v>06-7</v>
      </c>
      <c r="B905" s="30">
        <v>7</v>
      </c>
      <c r="C905" s="30">
        <v>2</v>
      </c>
      <c r="D905" s="17" t="str">
        <f>IF(C905=1,K!$D$1,IF(C905=2,K!$D$2,IF(C905=3,K!$D$3,IF(C905=4,K!$D$4,IF(C905=5,K!$D$5,IF(C905=6,K!$D$6))))))</f>
        <v xml:space="preserve">Maaparanduse rek </v>
      </c>
      <c r="E905" s="11" t="s">
        <v>320</v>
      </c>
      <c r="F905" s="18" t="str">
        <f>LOOKUP(E905,K!$A$1:$B$19)</f>
        <v>Luunja vald</v>
      </c>
      <c r="G905" s="30">
        <v>855</v>
      </c>
      <c r="H905" s="34" t="s">
        <v>2824</v>
      </c>
      <c r="I905" t="s">
        <v>2814</v>
      </c>
      <c r="J905" s="30">
        <v>1975</v>
      </c>
      <c r="K905">
        <v>4</v>
      </c>
      <c r="L905">
        <v>72031</v>
      </c>
    </row>
    <row r="906" spans="1:12" ht="25.5" x14ac:dyDescent="0.2">
      <c r="A906" s="37" t="str">
        <f t="shared" si="14"/>
        <v>14-7</v>
      </c>
      <c r="B906" s="30">
        <v>7</v>
      </c>
      <c r="C906" s="30">
        <v>1</v>
      </c>
      <c r="D906" s="43" t="str">
        <f>IF(C906=1,K!$D$1,IF(C906=2,K!$D$2,IF(C906=3,K!$D$3,IF(C906=4,K!$D$4,IF(C906=5,K!$D$5,IF(C906=6,K!$D$6))))))</f>
        <v>Maaparandus</v>
      </c>
      <c r="E906" s="11" t="s">
        <v>328</v>
      </c>
      <c r="F906" s="18" t="str">
        <f>LOOKUP(E906,K!$A$1:$B$19)</f>
        <v>Rõngu vald</v>
      </c>
      <c r="G906">
        <v>81</v>
      </c>
      <c r="H906" s="1" t="s">
        <v>3314</v>
      </c>
      <c r="I906" s="28" t="s">
        <v>3310</v>
      </c>
      <c r="J906" s="30">
        <v>1961</v>
      </c>
      <c r="K906">
        <v>0</v>
      </c>
      <c r="L906" t="s">
        <v>3315</v>
      </c>
    </row>
    <row r="907" spans="1:12" ht="25.5" x14ac:dyDescent="0.2">
      <c r="A907" s="37" t="str">
        <f t="shared" si="14"/>
        <v>14-7</v>
      </c>
      <c r="B907" s="30">
        <v>7</v>
      </c>
      <c r="C907" s="30">
        <v>6</v>
      </c>
      <c r="D907" s="43" t="str">
        <f>IF(C907=1,K!$D$1,IF(C907=2,K!$D$2,IF(C907=3,K!$D$3,IF(C907=4,K!$D$4,IF(C907=5,K!$D$5,IF(C907=6,K!$D$6))))))</f>
        <v>Kultuurtehnikaprojektid</v>
      </c>
      <c r="E907" s="11" t="s">
        <v>328</v>
      </c>
      <c r="F907" s="18" t="str">
        <f>LOOKUP(E907,K!$A$1:$B$19)</f>
        <v>Rõngu vald</v>
      </c>
      <c r="G907">
        <v>117</v>
      </c>
      <c r="H907" s="1" t="s">
        <v>3316</v>
      </c>
      <c r="I907" s="28" t="s">
        <v>3310</v>
      </c>
      <c r="J907" s="30">
        <v>1987</v>
      </c>
      <c r="K907" s="30">
        <v>1</v>
      </c>
      <c r="L907" t="s">
        <v>3317</v>
      </c>
    </row>
    <row r="908" spans="1:12" ht="25.5" x14ac:dyDescent="0.2">
      <c r="A908" s="37" t="str">
        <f t="shared" si="14"/>
        <v>14-7</v>
      </c>
      <c r="B908" s="30">
        <v>7</v>
      </c>
      <c r="C908" s="30">
        <v>1</v>
      </c>
      <c r="D908" s="43" t="str">
        <f>IF(C908=1,K!$D$1,IF(C908=2,K!$D$2,IF(C908=3,K!$D$3,IF(C908=4,K!$D$4,IF(C908=5,K!$D$5,IF(C908=6,K!$D$6))))))</f>
        <v>Maaparandus</v>
      </c>
      <c r="E908" s="11" t="s">
        <v>328</v>
      </c>
      <c r="F908" s="18" t="str">
        <f>LOOKUP(E908,K!$A$1:$B$19)</f>
        <v>Rõngu vald</v>
      </c>
      <c r="G908">
        <v>105</v>
      </c>
      <c r="H908" s="1" t="s">
        <v>3318</v>
      </c>
      <c r="I908" s="28" t="s">
        <v>3310</v>
      </c>
      <c r="J908" s="30">
        <v>1963</v>
      </c>
      <c r="K908">
        <v>2</v>
      </c>
      <c r="L908" t="s">
        <v>3315</v>
      </c>
    </row>
    <row r="909" spans="1:12" ht="25.5" x14ac:dyDescent="0.2">
      <c r="A909" s="37" t="str">
        <f t="shared" si="14"/>
        <v>14-7</v>
      </c>
      <c r="B909" s="30">
        <v>7</v>
      </c>
      <c r="C909" s="30">
        <v>1</v>
      </c>
      <c r="D909" s="43" t="str">
        <f>IF(C909=1,K!$D$1,IF(C909=2,K!$D$2,IF(C909=3,K!$D$3,IF(C909=4,K!$D$4,IF(C909=5,K!$D$5,IF(C909=6,K!$D$6))))))</f>
        <v>Maaparandus</v>
      </c>
      <c r="E909" s="11" t="s">
        <v>328</v>
      </c>
      <c r="F909" s="18" t="str">
        <f>LOOKUP(E909,K!$A$1:$B$19)</f>
        <v>Rõngu vald</v>
      </c>
      <c r="G909">
        <v>250</v>
      </c>
      <c r="H909" s="1" t="s">
        <v>3319</v>
      </c>
      <c r="I909" s="28" t="s">
        <v>3310</v>
      </c>
      <c r="J909" s="30">
        <v>1971</v>
      </c>
      <c r="K909" s="30">
        <v>1</v>
      </c>
      <c r="L909" t="s">
        <v>3320</v>
      </c>
    </row>
    <row r="910" spans="1:12" ht="25.5" x14ac:dyDescent="0.2">
      <c r="A910" s="37" t="str">
        <f t="shared" si="14"/>
        <v>14-7</v>
      </c>
      <c r="B910" s="30">
        <v>7</v>
      </c>
      <c r="C910" s="30">
        <v>2</v>
      </c>
      <c r="D910" s="43" t="str">
        <f>IF(C910=1,K!$D$1,IF(C910=2,K!$D$2,IF(C910=3,K!$D$3,IF(C910=4,K!$D$4,IF(C910=5,K!$D$5,IF(C910=6,K!$D$6))))))</f>
        <v xml:space="preserve">Maaparanduse rek </v>
      </c>
      <c r="E910" s="11" t="s">
        <v>328</v>
      </c>
      <c r="F910" s="18" t="str">
        <f>LOOKUP(E910,K!$A$1:$B$19)</f>
        <v>Rõngu vald</v>
      </c>
      <c r="G910">
        <v>57</v>
      </c>
      <c r="H910" s="1" t="s">
        <v>3326</v>
      </c>
      <c r="I910" s="28" t="s">
        <v>3310</v>
      </c>
      <c r="J910" s="30">
        <v>1988</v>
      </c>
      <c r="K910">
        <v>3</v>
      </c>
      <c r="L910">
        <v>1236851</v>
      </c>
    </row>
    <row r="911" spans="1:12" ht="25.5" x14ac:dyDescent="0.2">
      <c r="A911" s="37" t="str">
        <f t="shared" si="14"/>
        <v>14-7</v>
      </c>
      <c r="B911" s="30">
        <v>7</v>
      </c>
      <c r="C911" s="30">
        <v>2</v>
      </c>
      <c r="D911" s="43" t="str">
        <f>IF(C911=1,K!$D$1,IF(C911=2,K!$D$2,IF(C911=3,K!$D$3,IF(C911=4,K!$D$4,IF(C911=5,K!$D$5,IF(C911=6,K!$D$6))))))</f>
        <v xml:space="preserve">Maaparanduse rek </v>
      </c>
      <c r="E911" s="11" t="s">
        <v>328</v>
      </c>
      <c r="F911" s="18" t="str">
        <f>LOOKUP(E911,K!$A$1:$B$19)</f>
        <v>Rõngu vald</v>
      </c>
      <c r="G911">
        <v>181</v>
      </c>
      <c r="H911" s="1" t="s">
        <v>3327</v>
      </c>
      <c r="I911" s="28" t="s">
        <v>3310</v>
      </c>
      <c r="J911" s="30">
        <v>1987</v>
      </c>
      <c r="K911" s="30">
        <v>0</v>
      </c>
      <c r="L911">
        <v>1236851</v>
      </c>
    </row>
    <row r="912" spans="1:12" ht="25.5" x14ac:dyDescent="0.2">
      <c r="A912" s="37" t="str">
        <f t="shared" si="14"/>
        <v>14-7</v>
      </c>
      <c r="B912" s="30">
        <v>7</v>
      </c>
      <c r="C912" s="30">
        <v>2</v>
      </c>
      <c r="D912" s="43" t="str">
        <f>IF(C912=1,K!$D$1,IF(C912=2,K!$D$2,IF(C912=3,K!$D$3,IF(C912=4,K!$D$4,IF(C912=5,K!$D$5,IF(C912=6,K!$D$6))))))</f>
        <v xml:space="preserve">Maaparanduse rek </v>
      </c>
      <c r="E912" s="11" t="s">
        <v>328</v>
      </c>
      <c r="F912" s="18" t="str">
        <f>LOOKUP(E912,K!$A$1:$B$19)</f>
        <v>Rõngu vald</v>
      </c>
      <c r="G912">
        <v>180</v>
      </c>
      <c r="H912" s="1" t="s">
        <v>3328</v>
      </c>
      <c r="I912" s="28" t="s">
        <v>3310</v>
      </c>
      <c r="J912" s="30">
        <v>1987</v>
      </c>
      <c r="K912">
        <v>1</v>
      </c>
      <c r="L912">
        <v>1236851</v>
      </c>
    </row>
    <row r="913" spans="1:12" ht="25.5" x14ac:dyDescent="0.2">
      <c r="A913" s="37" t="str">
        <f t="shared" si="14"/>
        <v>05-7</v>
      </c>
      <c r="B913" s="30">
        <v>7</v>
      </c>
      <c r="C913" s="30">
        <v>1</v>
      </c>
      <c r="D913" s="43" t="str">
        <f>IF(C913=1,K!$D$1,IF(C913=2,K!$D$2,IF(C913=3,K!$D$3,IF(C913=4,K!$D$4,IF(C913=5,K!$D$5,IF(C913=6,K!$D$6))))))</f>
        <v>Maaparandus</v>
      </c>
      <c r="E913" s="11" t="s">
        <v>319</v>
      </c>
      <c r="F913" s="45" t="str">
        <f>LOOKUP(E913,K!$A$1:$B$19)</f>
        <v xml:space="preserve">Laeva vald </v>
      </c>
      <c r="G913">
        <v>18</v>
      </c>
      <c r="H913" s="40" t="s">
        <v>3632</v>
      </c>
      <c r="I913" t="s">
        <v>3629</v>
      </c>
      <c r="J913" s="30">
        <v>1958</v>
      </c>
      <c r="K913">
        <v>1</v>
      </c>
      <c r="L913">
        <v>5712</v>
      </c>
    </row>
    <row r="914" spans="1:12" ht="25.5" x14ac:dyDescent="0.2">
      <c r="A914" s="37" t="str">
        <f t="shared" si="14"/>
        <v>05-7</v>
      </c>
      <c r="B914" s="30">
        <v>7</v>
      </c>
      <c r="C914" s="30">
        <v>1</v>
      </c>
      <c r="D914" s="43" t="str">
        <f>IF(C914=1,K!$D$1,IF(C914=2,K!$D$2,IF(C914=3,K!$D$3,IF(C914=4,K!$D$4,IF(C914=5,K!$D$5,IF(C914=6,K!$D$6))))))</f>
        <v>Maaparandus</v>
      </c>
      <c r="E914" s="11" t="s">
        <v>319</v>
      </c>
      <c r="F914" s="45" t="str">
        <f>LOOKUP(E914,K!$A$1:$B$19)</f>
        <v xml:space="preserve">Laeva vald </v>
      </c>
      <c r="G914">
        <v>37</v>
      </c>
      <c r="H914" s="40" t="s">
        <v>3633</v>
      </c>
      <c r="I914" t="s">
        <v>3629</v>
      </c>
      <c r="J914" s="30">
        <v>1959</v>
      </c>
      <c r="K914">
        <v>2</v>
      </c>
      <c r="L914" t="s">
        <v>3636</v>
      </c>
    </row>
    <row r="915" spans="1:12" ht="25.5" x14ac:dyDescent="0.2">
      <c r="A915" s="37" t="str">
        <f t="shared" si="14"/>
        <v>05-7</v>
      </c>
      <c r="B915" s="30">
        <v>7</v>
      </c>
      <c r="C915" s="30">
        <v>1</v>
      </c>
      <c r="D915" s="43" t="str">
        <f>IF(C915=1,K!$D$1,IF(C915=2,K!$D$2,IF(C915=3,K!$D$3,IF(C915=4,K!$D$4,IF(C915=5,K!$D$5,IF(C915=6,K!$D$6))))))</f>
        <v>Maaparandus</v>
      </c>
      <c r="E915" s="11" t="s">
        <v>319</v>
      </c>
      <c r="F915" s="45" t="str">
        <f>LOOKUP(E915,K!$A$1:$B$19)</f>
        <v xml:space="preserve">Laeva vald </v>
      </c>
      <c r="G915">
        <v>87</v>
      </c>
      <c r="H915" s="40" t="s">
        <v>3634</v>
      </c>
      <c r="I915" t="s">
        <v>3629</v>
      </c>
      <c r="J915" s="30">
        <v>1961</v>
      </c>
      <c r="K915">
        <v>1</v>
      </c>
      <c r="L915" t="s">
        <v>3635</v>
      </c>
    </row>
    <row r="916" spans="1:12" ht="25.5" x14ac:dyDescent="0.2">
      <c r="A916" s="37" t="str">
        <f t="shared" si="14"/>
        <v>05-7</v>
      </c>
      <c r="B916" s="30">
        <v>7</v>
      </c>
      <c r="C916" s="30">
        <v>1</v>
      </c>
      <c r="D916" s="43" t="str">
        <f>IF(C916=1,K!$D$1,IF(C916=2,K!$D$2,IF(C916=3,K!$D$3,IF(C916=4,K!$D$4,IF(C916=5,K!$D$5,IF(C916=6,K!$D$6))))))</f>
        <v>Maaparandus</v>
      </c>
      <c r="E916" s="11" t="s">
        <v>319</v>
      </c>
      <c r="F916" s="45" t="str">
        <f>LOOKUP(E916,K!$A$1:$B$19)</f>
        <v xml:space="preserve">Laeva vald </v>
      </c>
      <c r="G916">
        <v>1019</v>
      </c>
      <c r="H916" s="40" t="s">
        <v>3637</v>
      </c>
      <c r="I916" t="s">
        <v>3629</v>
      </c>
      <c r="J916" s="30">
        <v>1976</v>
      </c>
      <c r="K916">
        <v>2</v>
      </c>
      <c r="L916">
        <v>74336</v>
      </c>
    </row>
    <row r="917" spans="1:12" x14ac:dyDescent="0.2">
      <c r="A917" s="37" t="str">
        <f t="shared" si="14"/>
        <v>12-7</v>
      </c>
      <c r="B917" s="30">
        <v>7</v>
      </c>
      <c r="C917" s="30">
        <v>1</v>
      </c>
      <c r="D917" s="43" t="str">
        <f>IF(C917=1,K!$D$1,IF(C917=2,K!$D$2,IF(C917=3,K!$D$3,IF(C917=4,K!$D$4,IF(C917=5,K!$D$5,IF(C917=6,K!$D$6))))))</f>
        <v>Maaparandus</v>
      </c>
      <c r="E917" s="11" t="s">
        <v>326</v>
      </c>
      <c r="F917" s="45" t="str">
        <f>LOOKUP(E917,K!$A$1:$B$19)</f>
        <v>Puhja vald</v>
      </c>
      <c r="G917">
        <v>636</v>
      </c>
      <c r="H917" s="40" t="s">
        <v>3652</v>
      </c>
      <c r="I917" t="s">
        <v>1628</v>
      </c>
      <c r="J917" s="30">
        <v>1973</v>
      </c>
      <c r="K917">
        <v>2</v>
      </c>
      <c r="L917">
        <v>70381</v>
      </c>
    </row>
    <row r="918" spans="1:12" ht="25.5" x14ac:dyDescent="0.2">
      <c r="A918" s="37" t="str">
        <f t="shared" si="14"/>
        <v>12-7</v>
      </c>
      <c r="B918" s="30">
        <v>7</v>
      </c>
      <c r="C918" s="30">
        <v>2</v>
      </c>
      <c r="D918" s="43" t="str">
        <f>IF(C918=1,K!$D$1,IF(C918=2,K!$D$2,IF(C918=3,K!$D$3,IF(C918=4,K!$D$4,IF(C918=5,K!$D$5,IF(C918=6,K!$D$6))))))</f>
        <v xml:space="preserve">Maaparanduse rek </v>
      </c>
      <c r="E918" s="11" t="s">
        <v>326</v>
      </c>
      <c r="F918" s="45" t="str">
        <f>LOOKUP(E918,K!$A$1:$B$19)</f>
        <v>Puhja vald</v>
      </c>
      <c r="G918">
        <v>11</v>
      </c>
      <c r="H918" s="40" t="s">
        <v>3654</v>
      </c>
      <c r="I918" t="s">
        <v>1628</v>
      </c>
      <c r="J918" s="30">
        <v>2000</v>
      </c>
      <c r="K918">
        <v>1</v>
      </c>
      <c r="L918" t="s">
        <v>3655</v>
      </c>
    </row>
    <row r="919" spans="1:12" x14ac:dyDescent="0.2">
      <c r="A919" s="37" t="str">
        <f t="shared" si="14"/>
        <v>12-7</v>
      </c>
      <c r="B919" s="30">
        <v>7</v>
      </c>
      <c r="C919" s="30">
        <v>2</v>
      </c>
      <c r="D919" s="43" t="str">
        <f>IF(C919=1,K!$D$1,IF(C919=2,K!$D$2,IF(C919=3,K!$D$3,IF(C919=4,K!$D$4,IF(C919=5,K!$D$5,IF(C919=6,K!$D$6))))))</f>
        <v xml:space="preserve">Maaparanduse rek </v>
      </c>
      <c r="E919" s="11" t="s">
        <v>326</v>
      </c>
      <c r="F919" s="45" t="str">
        <f>LOOKUP(E919,K!$A$1:$B$19)</f>
        <v>Puhja vald</v>
      </c>
      <c r="G919">
        <v>11</v>
      </c>
      <c r="H919" s="40" t="s">
        <v>3653</v>
      </c>
      <c r="I919" t="s">
        <v>1628</v>
      </c>
      <c r="J919" s="30">
        <v>1997</v>
      </c>
      <c r="K919">
        <v>1</v>
      </c>
    </row>
    <row r="920" spans="1:12" x14ac:dyDescent="0.2">
      <c r="A920" s="37" t="str">
        <f t="shared" si="14"/>
        <v>12-7</v>
      </c>
      <c r="B920" s="30">
        <v>7</v>
      </c>
      <c r="C920" s="30">
        <v>6</v>
      </c>
      <c r="D920" s="43" t="str">
        <f>IF(C920=1,K!$D$1,IF(C920=2,K!$D$2,IF(C920=3,K!$D$3,IF(C920=4,K!$D$4,IF(C920=5,K!$D$5,IF(C920=6,K!$D$6))))))</f>
        <v>Kultuurtehnikaprojektid</v>
      </c>
      <c r="E920" s="11" t="s">
        <v>326</v>
      </c>
      <c r="F920" s="45" t="str">
        <f>LOOKUP(E920,K!$A$1:$B$19)</f>
        <v>Puhja vald</v>
      </c>
      <c r="G920">
        <v>63</v>
      </c>
      <c r="H920" s="40" t="s">
        <v>3656</v>
      </c>
      <c r="I920" t="s">
        <v>1628</v>
      </c>
      <c r="J920" s="30">
        <v>1981</v>
      </c>
      <c r="K920">
        <v>1</v>
      </c>
      <c r="L920" t="s">
        <v>3657</v>
      </c>
    </row>
    <row r="921" spans="1:12" ht="25.5" x14ac:dyDescent="0.2">
      <c r="A921" s="37" t="str">
        <f t="shared" si="14"/>
        <v>09-7</v>
      </c>
      <c r="B921" s="30">
        <v>7</v>
      </c>
      <c r="C921" s="30">
        <v>1</v>
      </c>
      <c r="D921" s="43" t="str">
        <f>IF(C921=1,K!$D$1,IF(C921=2,K!$D$2,IF(C921=3,K!$D$3,IF(C921=4,K!$D$4,IF(C921=5,K!$D$5,IF(C921=6,K!$D$6))))))</f>
        <v>Maaparandus</v>
      </c>
      <c r="E921" s="11" t="s">
        <v>323</v>
      </c>
      <c r="F921" s="45" t="str">
        <f>LOOKUP(E921,K!$A$1:$B$19)</f>
        <v>Nõo vald</v>
      </c>
      <c r="G921">
        <v>73</v>
      </c>
      <c r="H921" s="1" t="s">
        <v>3796</v>
      </c>
      <c r="I921" t="s">
        <v>3793</v>
      </c>
      <c r="J921" s="30">
        <v>1968</v>
      </c>
      <c r="K921">
        <v>2</v>
      </c>
      <c r="L921" t="s">
        <v>3797</v>
      </c>
    </row>
    <row r="922" spans="1:12" ht="25.5" x14ac:dyDescent="0.2">
      <c r="A922" s="37" t="str">
        <f t="shared" si="14"/>
        <v>13-7</v>
      </c>
      <c r="B922" s="30">
        <v>7</v>
      </c>
      <c r="C922" s="30">
        <v>1</v>
      </c>
      <c r="D922" s="43" t="str">
        <f>IF(C922=1,K!$D$1,IF(C922=2,K!$D$2,IF(C922=3,K!$D$3,IF(C922=4,K!$D$4,IF(C922=5,K!$D$5,IF(C922=6,K!$D$6))))))</f>
        <v>Maaparandus</v>
      </c>
      <c r="E922" s="11" t="s">
        <v>327</v>
      </c>
      <c r="F922" s="45" t="str">
        <f>LOOKUP(E922,K!$A$1:$B$19)</f>
        <v>Rannu vald</v>
      </c>
      <c r="G922">
        <v>71</v>
      </c>
      <c r="H922" s="1" t="s">
        <v>4065</v>
      </c>
      <c r="I922" t="s">
        <v>4066</v>
      </c>
      <c r="J922" s="30">
        <v>1966</v>
      </c>
      <c r="K922">
        <v>1</v>
      </c>
      <c r="L922" t="s">
        <v>4055</v>
      </c>
    </row>
    <row r="923" spans="1:12" ht="25.5" x14ac:dyDescent="0.2">
      <c r="A923" s="37" t="str">
        <f t="shared" si="14"/>
        <v>13-7</v>
      </c>
      <c r="B923" s="30">
        <v>7</v>
      </c>
      <c r="C923" s="30">
        <v>6</v>
      </c>
      <c r="D923" s="43" t="str">
        <f>IF(C923=1,K!$D$1,IF(C923=2,K!$D$2,IF(C923=3,K!$D$3,IF(C923=4,K!$D$4,IF(C923=5,K!$D$5,IF(C923=6,K!$D$6))))))</f>
        <v>Kultuurtehnikaprojektid</v>
      </c>
      <c r="E923" s="11" t="s">
        <v>327</v>
      </c>
      <c r="F923" s="45" t="str">
        <f>LOOKUP(E923,K!$A$1:$B$19)</f>
        <v>Rannu vald</v>
      </c>
      <c r="G923">
        <v>58</v>
      </c>
      <c r="H923" s="1" t="s">
        <v>4067</v>
      </c>
      <c r="I923" t="s">
        <v>4066</v>
      </c>
      <c r="J923" s="30">
        <v>1980</v>
      </c>
      <c r="K923">
        <v>1</v>
      </c>
      <c r="L923" t="s">
        <v>4068</v>
      </c>
    </row>
    <row r="924" spans="1:12" ht="25.5" x14ac:dyDescent="0.2">
      <c r="A924" s="37" t="str">
        <f t="shared" si="14"/>
        <v>15-7</v>
      </c>
      <c r="B924" s="30">
        <v>7</v>
      </c>
      <c r="C924" s="30">
        <v>1</v>
      </c>
      <c r="D924" s="43" t="str">
        <f>IF(C924=1,K!$D$1,IF(C924=2,K!$D$2,IF(C924=3,K!$D$3,IF(C924=4,K!$D$4,IF(C924=5,K!$D$5,IF(C924=6,K!$D$6,IF(C924=7,K!$D$7)))))))</f>
        <v>Maaparandus</v>
      </c>
      <c r="E924" s="11" t="s">
        <v>329</v>
      </c>
      <c r="F924" s="45" t="str">
        <f>LOOKUP(E924,K!$A$1:$B$19)</f>
        <v>Tartu vald</v>
      </c>
      <c r="G924">
        <v>673</v>
      </c>
      <c r="H924" s="1" t="s">
        <v>4732</v>
      </c>
      <c r="I924" s="28" t="s">
        <v>4730</v>
      </c>
      <c r="J924" s="30">
        <v>1974</v>
      </c>
      <c r="K924">
        <v>2</v>
      </c>
      <c r="L924" t="s">
        <v>4727</v>
      </c>
    </row>
    <row r="925" spans="1:12" ht="25.5" x14ac:dyDescent="0.2">
      <c r="A925" s="37" t="str">
        <f t="shared" si="14"/>
        <v>15-8</v>
      </c>
      <c r="B925" s="30">
        <v>8</v>
      </c>
      <c r="C925" s="30">
        <v>1</v>
      </c>
      <c r="D925" s="43" t="str">
        <f>IF(C925=1,K!$D$1,IF(C925=2,K!$D$2,IF(C925=3,K!$D$3,IF(C925=4,K!$D$4,IF(C925=5,K!$D$5,IF(C925=6,K!$D$6,IF(C925=7,K!$D$7)))))))</f>
        <v>Maaparandus</v>
      </c>
      <c r="E925" s="11" t="s">
        <v>329</v>
      </c>
      <c r="F925" s="45" t="str">
        <f>LOOKUP(E925,K!$A$1:$B$19)</f>
        <v>Tartu vald</v>
      </c>
      <c r="G925">
        <v>106</v>
      </c>
      <c r="H925" s="1" t="s">
        <v>4738</v>
      </c>
      <c r="I925" s="28" t="s">
        <v>2775</v>
      </c>
      <c r="J925" s="30">
        <v>1963</v>
      </c>
      <c r="K925">
        <v>1</v>
      </c>
      <c r="L925" t="s">
        <v>4737</v>
      </c>
    </row>
    <row r="926" spans="1:12" x14ac:dyDescent="0.2">
      <c r="A926" s="37" t="str">
        <f t="shared" si="14"/>
        <v>17-7</v>
      </c>
      <c r="B926" s="30">
        <v>7</v>
      </c>
      <c r="C926" s="30">
        <v>1</v>
      </c>
      <c r="D926" s="43" t="str">
        <f>IF(C926=1,K!$D$1,IF(C926=2,K!$D$2,IF(C926=3,K!$D$3,IF(C926=4,K!$D$4,IF(C926=5,K!$D$5,IF(C926=6,K!$D$6,IF(C926=7,K!$D$7)))))))</f>
        <v>Maaparandus</v>
      </c>
      <c r="E926" s="11" t="s">
        <v>331</v>
      </c>
      <c r="F926" s="45" t="str">
        <f>LOOKUP(E926,K!$A$1:$B$19)</f>
        <v xml:space="preserve">Vara vald </v>
      </c>
      <c r="G926">
        <v>703</v>
      </c>
      <c r="H926" s="28" t="s">
        <v>4834</v>
      </c>
      <c r="I926" s="28" t="s">
        <v>1628</v>
      </c>
      <c r="J926" s="30">
        <v>1974</v>
      </c>
      <c r="K926">
        <v>4</v>
      </c>
      <c r="L926">
        <v>72181</v>
      </c>
    </row>
    <row r="927" spans="1:12" x14ac:dyDescent="0.2">
      <c r="A927" s="37" t="str">
        <f t="shared" si="14"/>
        <v>17-7</v>
      </c>
      <c r="B927" s="30">
        <v>7</v>
      </c>
      <c r="C927" s="30">
        <v>1</v>
      </c>
      <c r="D927" s="43" t="str">
        <f>IF(C927=1,K!$D$1,IF(C927=2,K!$D$2,IF(C927=3,K!$D$3,IF(C927=4,K!$D$4,IF(C927=5,K!$D$5,IF(C927=6,K!$D$6,IF(C927=7,K!$D$7)))))))</f>
        <v>Maaparandus</v>
      </c>
      <c r="E927" s="11" t="s">
        <v>331</v>
      </c>
      <c r="F927" s="45" t="str">
        <f>LOOKUP(E927,K!$A$1:$B$19)</f>
        <v xml:space="preserve">Vara vald </v>
      </c>
      <c r="G927">
        <v>1173</v>
      </c>
      <c r="H927" s="28" t="s">
        <v>4834</v>
      </c>
      <c r="I927" s="28" t="s">
        <v>1628</v>
      </c>
      <c r="J927" s="30">
        <v>1977</v>
      </c>
      <c r="K927">
        <v>1</v>
      </c>
      <c r="L927">
        <v>76269</v>
      </c>
    </row>
    <row r="928" spans="1:12" x14ac:dyDescent="0.2">
      <c r="A928" s="37" t="str">
        <f t="shared" si="14"/>
        <v>17-7</v>
      </c>
      <c r="B928" s="30">
        <v>7</v>
      </c>
      <c r="C928" s="30">
        <v>6</v>
      </c>
      <c r="D928" s="43" t="str">
        <f>IF(C928=1,K!$D$1,IF(C928=2,K!$D$2,IF(C928=3,K!$D$3,IF(C928=4,K!$D$4,IF(C928=5,K!$D$5,IF(C928=6,K!$D$6,IF(C928=7,K!$D$7)))))))</f>
        <v>Kultuurtehnikaprojektid</v>
      </c>
      <c r="E928" s="11" t="s">
        <v>331</v>
      </c>
      <c r="F928" s="45" t="str">
        <f>LOOKUP(E928,K!$A$1:$B$19)</f>
        <v xml:space="preserve">Vara vald </v>
      </c>
      <c r="G928">
        <v>11</v>
      </c>
      <c r="H928" s="28" t="s">
        <v>4835</v>
      </c>
      <c r="I928" s="28" t="s">
        <v>1628</v>
      </c>
      <c r="J928" s="30">
        <v>1991</v>
      </c>
      <c r="K928">
        <v>3</v>
      </c>
      <c r="L928" t="s">
        <v>4836</v>
      </c>
    </row>
    <row r="929" spans="1:12" x14ac:dyDescent="0.2">
      <c r="A929" s="37" t="str">
        <f t="shared" si="14"/>
        <v>17-7</v>
      </c>
      <c r="B929" s="30">
        <v>7</v>
      </c>
      <c r="C929" s="30">
        <v>1</v>
      </c>
      <c r="D929" s="43" t="str">
        <f>IF(C929=1,K!$D$1,IF(C929=2,K!$D$2,IF(C929=3,K!$D$3,IF(C929=4,K!$D$4,IF(C929=5,K!$D$5,IF(C929=6,K!$D$6,IF(C929=7,K!$D$7)))))))</f>
        <v>Maaparandus</v>
      </c>
      <c r="E929" s="11" t="s">
        <v>331</v>
      </c>
      <c r="F929" s="45" t="str">
        <f>LOOKUP(E929,K!$A$1:$B$19)</f>
        <v xml:space="preserve">Vara vald </v>
      </c>
      <c r="G929">
        <v>5</v>
      </c>
      <c r="H929" s="28" t="s">
        <v>4837</v>
      </c>
      <c r="I929" s="28" t="s">
        <v>1628</v>
      </c>
      <c r="J929" s="30">
        <v>1961</v>
      </c>
      <c r="K929">
        <v>2</v>
      </c>
    </row>
    <row r="930" spans="1:12" x14ac:dyDescent="0.2">
      <c r="A930" s="37" t="str">
        <f t="shared" si="14"/>
        <v>19-7</v>
      </c>
      <c r="B930" s="30">
        <v>7</v>
      </c>
      <c r="C930" s="30">
        <v>1</v>
      </c>
      <c r="D930" s="50" t="str">
        <f>IF(C930=1,K!$D$1,IF(C930=2,K!$D$2,IF(C930=3,K!$D$3,IF(C930=4,K!$D$4,IF(C930=5,K!$D$5,IF(C930=6,K!$D$6,IF(C930=7,K!$D$7)))))))</f>
        <v>Maaparandus</v>
      </c>
      <c r="E930" s="11" t="s">
        <v>333</v>
      </c>
      <c r="F930" s="51" t="str">
        <f>LOOKUP(E930,K!$A$1:$B$19)</f>
        <v>Ülenurme vald</v>
      </c>
      <c r="G930">
        <v>1294</v>
      </c>
      <c r="H930" s="34" t="s">
        <v>5143</v>
      </c>
      <c r="I930" s="28" t="s">
        <v>5136</v>
      </c>
      <c r="J930" s="30">
        <v>1978</v>
      </c>
      <c r="K930">
        <v>3</v>
      </c>
    </row>
    <row r="931" spans="1:12" ht="25.5" x14ac:dyDescent="0.2">
      <c r="A931" s="37" t="str">
        <f t="shared" si="14"/>
        <v>19-7</v>
      </c>
      <c r="B931" s="30">
        <v>7</v>
      </c>
      <c r="C931" s="30">
        <v>1</v>
      </c>
      <c r="D931" s="50" t="str">
        <f>IF(C931=1,K!$D$1,IF(C931=2,K!$D$2,IF(C931=3,K!$D$3,IF(C931=4,K!$D$4,IF(C931=5,K!$D$5,IF(C931=6,K!$D$6,IF(C931=7,K!$D$7)))))))</f>
        <v>Maaparandus</v>
      </c>
      <c r="E931" s="11" t="s">
        <v>333</v>
      </c>
      <c r="F931" s="51" t="str">
        <f>LOOKUP(E931,K!$A$1:$B$19)</f>
        <v>Ülenurme vald</v>
      </c>
      <c r="G931">
        <v>1147</v>
      </c>
      <c r="H931" s="34" t="s">
        <v>5142</v>
      </c>
      <c r="I931" s="28" t="s">
        <v>5141</v>
      </c>
      <c r="J931" s="30">
        <v>1977</v>
      </c>
      <c r="K931">
        <v>1</v>
      </c>
    </row>
    <row r="932" spans="1:12" ht="25.5" x14ac:dyDescent="0.2">
      <c r="A932" s="37" t="str">
        <f t="shared" si="14"/>
        <v>19-7</v>
      </c>
      <c r="B932" s="30">
        <v>7</v>
      </c>
      <c r="C932" s="30">
        <v>6</v>
      </c>
      <c r="D932" s="50" t="str">
        <f>IF(C932=1,K!$D$1,IF(C932=2,K!$D$2,IF(C932=3,K!$D$3,IF(C932=4,K!$D$4,IF(C932=5,K!$D$5,IF(C932=6,K!$D$6,IF(C932=7,K!$D$7)))))))</f>
        <v>Kultuurtehnikaprojektid</v>
      </c>
      <c r="E932" s="11" t="s">
        <v>333</v>
      </c>
      <c r="F932" s="51" t="str">
        <f>LOOKUP(E932,K!$A$1:$B$19)</f>
        <v>Ülenurme vald</v>
      </c>
      <c r="G932">
        <v>19</v>
      </c>
      <c r="H932" s="34" t="s">
        <v>5144</v>
      </c>
      <c r="I932" s="28" t="s">
        <v>5136</v>
      </c>
      <c r="J932" s="30">
        <v>1986</v>
      </c>
      <c r="K932">
        <v>5</v>
      </c>
      <c r="L932" t="s">
        <v>5140</v>
      </c>
    </row>
    <row r="933" spans="1:12" ht="25.5" x14ac:dyDescent="0.2">
      <c r="A933" s="37" t="str">
        <f t="shared" si="14"/>
        <v>04-7</v>
      </c>
      <c r="B933" s="30">
        <v>7</v>
      </c>
      <c r="C933" s="30">
        <v>2</v>
      </c>
      <c r="D933" s="50" t="str">
        <f>IF(C933=1,K!$D$1,IF(C933=2,K!$D$2,IF(C933=3,K!$D$3,IF(C933=4,K!$D$4,IF(C933=5,K!$D$5,IF(C933=6,K!$D$6,IF(C933=7,K!$D$7)))))))</f>
        <v xml:space="preserve">Maaparanduse rek </v>
      </c>
      <c r="E933" s="25" t="s">
        <v>318</v>
      </c>
      <c r="F933" s="51" t="str">
        <f>LOOKUP(E933,K!$A$1:$B$19)</f>
        <v>Konguta vald</v>
      </c>
      <c r="G933">
        <v>541</v>
      </c>
      <c r="H933" s="34" t="s">
        <v>5747</v>
      </c>
      <c r="I933" s="28" t="s">
        <v>1628</v>
      </c>
      <c r="J933" s="30">
        <v>1973</v>
      </c>
      <c r="K933">
        <v>1</v>
      </c>
      <c r="L933" s="28" t="s">
        <v>5748</v>
      </c>
    </row>
    <row r="934" spans="1:12" ht="25.5" x14ac:dyDescent="0.2">
      <c r="A934" s="37" t="str">
        <f t="shared" si="14"/>
        <v>04-7</v>
      </c>
      <c r="B934" s="30">
        <v>7</v>
      </c>
      <c r="C934" s="30">
        <v>1</v>
      </c>
      <c r="D934" s="50" t="str">
        <f>IF(C934=1,K!$D$1,IF(C934=2,K!$D$2,IF(C934=3,K!$D$3,IF(C934=4,K!$D$4,IF(C934=5,K!$D$5,IF(C934=6,K!$D$6,IF(C934=7,K!$D$7)))))))</f>
        <v>Maaparandus</v>
      </c>
      <c r="E934" s="25" t="s">
        <v>318</v>
      </c>
      <c r="F934" s="51" t="str">
        <f>LOOKUP(E934,K!$A$1:$B$19)</f>
        <v>Konguta vald</v>
      </c>
      <c r="G934">
        <v>60</v>
      </c>
      <c r="H934" s="34" t="s">
        <v>5749</v>
      </c>
      <c r="I934" s="28" t="s">
        <v>1628</v>
      </c>
      <c r="J934" s="30">
        <v>1960</v>
      </c>
      <c r="K934">
        <v>1</v>
      </c>
      <c r="L934" s="28" t="s">
        <v>5750</v>
      </c>
    </row>
    <row r="935" spans="1:12" x14ac:dyDescent="0.2">
      <c r="A935" s="38" t="str">
        <f t="shared" si="14"/>
        <v>01-6</v>
      </c>
      <c r="B935" s="30">
        <v>6</v>
      </c>
      <c r="C935" s="30">
        <v>1</v>
      </c>
      <c r="D935" s="31" t="str">
        <f>IF(C935=1,K!$D$1,IF(C935=2,K!$D$2,IF(C935=3,K!$D$3,IF(C935=4,K!$D$4,IF(C935=5,K!$D$5,IF(C935=6,K!$D$6))))))</f>
        <v>Maaparandus</v>
      </c>
      <c r="E935" s="35" t="s">
        <v>291</v>
      </c>
      <c r="F935" s="33" t="str">
        <f>LOOKUP(E935,K!$A$1:$B$19)</f>
        <v>Alatskivi vald</v>
      </c>
      <c r="G935" s="30">
        <v>75</v>
      </c>
      <c r="H935" s="34" t="s">
        <v>1648</v>
      </c>
      <c r="I935" s="34" t="s">
        <v>1647</v>
      </c>
      <c r="J935" s="30">
        <v>1970</v>
      </c>
      <c r="K935" s="30">
        <v>1</v>
      </c>
      <c r="L935" s="34" t="s">
        <v>1649</v>
      </c>
    </row>
    <row r="936" spans="1:12" x14ac:dyDescent="0.2">
      <c r="A936" s="38" t="str">
        <f t="shared" si="14"/>
        <v>01-6</v>
      </c>
      <c r="B936" s="30">
        <v>6</v>
      </c>
      <c r="C936" s="30">
        <v>1</v>
      </c>
      <c r="D936" s="31" t="str">
        <f>IF(C936=1,K!$D$1,IF(C936=2,K!$D$2,IF(C936=3,K!$D$3,IF(C936=4,K!$D$4,IF(C936=5,K!$D$5,IF(C936=6,K!$D$6))))))</f>
        <v>Maaparandus</v>
      </c>
      <c r="E936" s="35" t="s">
        <v>291</v>
      </c>
      <c r="F936" s="33" t="str">
        <f>LOOKUP(E936,K!$A$1:$B$19)</f>
        <v>Alatskivi vald</v>
      </c>
      <c r="G936" s="30">
        <v>6</v>
      </c>
      <c r="H936" s="34" t="s">
        <v>1655</v>
      </c>
      <c r="I936" s="34" t="s">
        <v>1647</v>
      </c>
      <c r="J936" s="30">
        <v>1963</v>
      </c>
      <c r="K936" s="30">
        <v>1</v>
      </c>
      <c r="L936" s="34" t="s">
        <v>1654</v>
      </c>
    </row>
    <row r="937" spans="1:12" x14ac:dyDescent="0.2">
      <c r="A937" s="38" t="str">
        <f t="shared" si="14"/>
        <v>01-6</v>
      </c>
      <c r="B937" s="30">
        <v>6</v>
      </c>
      <c r="C937" s="30">
        <v>1</v>
      </c>
      <c r="D937" s="31" t="str">
        <f>IF(C937=1,K!$D$1,IF(C937=2,K!$D$2,IF(C937=3,K!$D$3,IF(C937=4,K!$D$4,IF(C937=5,K!$D$5,IF(C937=6,K!$D$6))))))</f>
        <v>Maaparandus</v>
      </c>
      <c r="E937" s="35" t="s">
        <v>291</v>
      </c>
      <c r="F937" s="33" t="str">
        <f>LOOKUP(E937,K!$A$1:$B$19)</f>
        <v>Alatskivi vald</v>
      </c>
      <c r="G937" s="30">
        <v>3</v>
      </c>
      <c r="H937" s="34" t="s">
        <v>1655</v>
      </c>
      <c r="I937" s="34" t="s">
        <v>1647</v>
      </c>
      <c r="J937" s="30">
        <v>1964</v>
      </c>
      <c r="K937" s="30">
        <v>4</v>
      </c>
      <c r="L937" s="34" t="s">
        <v>1654</v>
      </c>
    </row>
    <row r="938" spans="1:12" x14ac:dyDescent="0.2">
      <c r="A938" s="38" t="str">
        <f t="shared" si="14"/>
        <v>03-6</v>
      </c>
      <c r="B938" s="30">
        <v>6</v>
      </c>
      <c r="C938" s="30">
        <v>1</v>
      </c>
      <c r="D938" s="17" t="str">
        <f>IF(C938=1,K!$D$1,IF(C938=2,K!$D$2,IF(C938=3,K!$D$3,IF(C938=4,K!$D$4,IF(C938=5,K!$D$5,IF(C938=6,K!$D$6))))))</f>
        <v>Maaparandus</v>
      </c>
      <c r="E938" s="11" t="s">
        <v>317</v>
      </c>
      <c r="F938" s="18" t="str">
        <f>LOOKUP(E938,K!$A$1:$B$19)</f>
        <v>Kambja vald</v>
      </c>
      <c r="G938" s="30">
        <v>459</v>
      </c>
      <c r="H938" s="39" t="s">
        <v>1864</v>
      </c>
      <c r="I938" s="30" t="s">
        <v>1863</v>
      </c>
      <c r="J938" s="30">
        <v>1972</v>
      </c>
      <c r="K938">
        <v>3</v>
      </c>
      <c r="L938" t="s">
        <v>1865</v>
      </c>
    </row>
    <row r="939" spans="1:12" ht="25.5" x14ac:dyDescent="0.2">
      <c r="A939" s="38" t="str">
        <f t="shared" si="14"/>
        <v>02-6</v>
      </c>
      <c r="B939" s="30">
        <v>6</v>
      </c>
      <c r="C939" s="30">
        <v>1</v>
      </c>
      <c r="D939" s="17" t="str">
        <f>IF(C939=1,K!$D$1,IF(C939=2,K!$D$2,IF(C939=3,K!$D$3,IF(C939=4,K!$D$4,IF(C939=5,K!$D$5,IF(C939=6,K!$D$6))))))</f>
        <v>Maaparandus</v>
      </c>
      <c r="E939" s="11" t="s">
        <v>294</v>
      </c>
      <c r="F939" s="18" t="str">
        <f>LOOKUP(E939,K!$A$1:$B$19)</f>
        <v>Haaslava vald</v>
      </c>
      <c r="G939" s="30">
        <v>46</v>
      </c>
      <c r="H939" s="39" t="s">
        <v>1972</v>
      </c>
      <c r="I939" s="30" t="s">
        <v>1971</v>
      </c>
      <c r="J939" s="30">
        <v>1964</v>
      </c>
      <c r="K939" s="30">
        <v>1</v>
      </c>
      <c r="L939" t="s">
        <v>1973</v>
      </c>
    </row>
    <row r="940" spans="1:12" ht="25.5" x14ac:dyDescent="0.2">
      <c r="A940" s="38" t="str">
        <f t="shared" si="14"/>
        <v>02-6</v>
      </c>
      <c r="B940" s="30">
        <v>6</v>
      </c>
      <c r="C940" s="30">
        <v>2</v>
      </c>
      <c r="D940" s="17" t="str">
        <f>IF(C940=1,K!$D$1,IF(C940=2,K!$D$2,IF(C940=3,K!$D$3,IF(C940=4,K!$D$4,IF(C940=5,K!$D$5,IF(C940=6,K!$D$6))))))</f>
        <v xml:space="preserve">Maaparanduse rek </v>
      </c>
      <c r="E940" s="11" t="s">
        <v>294</v>
      </c>
      <c r="F940" s="18" t="str">
        <f>LOOKUP(E940,K!$A$1:$B$19)</f>
        <v>Haaslava vald</v>
      </c>
      <c r="G940" s="30">
        <v>89</v>
      </c>
      <c r="H940" s="39" t="s">
        <v>1974</v>
      </c>
      <c r="I940" s="30" t="s">
        <v>1971</v>
      </c>
      <c r="J940" s="30">
        <v>1985</v>
      </c>
      <c r="K940" s="30">
        <v>2</v>
      </c>
    </row>
    <row r="941" spans="1:12" ht="25.5" x14ac:dyDescent="0.2">
      <c r="A941" s="38" t="str">
        <f t="shared" si="14"/>
        <v>07-6</v>
      </c>
      <c r="B941" s="30">
        <v>6</v>
      </c>
      <c r="C941" s="30">
        <v>1</v>
      </c>
      <c r="D941" s="17" t="str">
        <f>IF(C941=1,K!$D$1,IF(C941=2,K!$D$2,IF(C941=3,K!$D$3,IF(C941=4,K!$D$4,IF(C941=5,K!$D$5,IF(C941=6,K!$D$6))))))</f>
        <v>Maaparandus</v>
      </c>
      <c r="E941" s="11" t="s">
        <v>321</v>
      </c>
      <c r="F941" s="18" t="str">
        <f>LOOKUP(E941,K!$A$1:$B$19)</f>
        <v>Meeksi vald</v>
      </c>
      <c r="G941" s="30">
        <v>46</v>
      </c>
      <c r="H941" s="40" t="s">
        <v>2075</v>
      </c>
      <c r="I941" s="30" t="s">
        <v>2074</v>
      </c>
      <c r="J941" s="30">
        <v>1970</v>
      </c>
      <c r="K941" s="30">
        <v>2</v>
      </c>
      <c r="L941" s="30" t="s">
        <v>2076</v>
      </c>
    </row>
    <row r="942" spans="1:12" ht="25.5" x14ac:dyDescent="0.2">
      <c r="A942" s="38" t="str">
        <f t="shared" si="14"/>
        <v>07-6</v>
      </c>
      <c r="B942" s="30">
        <v>6</v>
      </c>
      <c r="C942" s="30">
        <v>2</v>
      </c>
      <c r="D942" s="17" t="str">
        <f>IF(C942=1,K!$D$1,IF(C942=2,K!$D$2,IF(C942=3,K!$D$3,IF(C942=4,K!$D$4,IF(C942=5,K!$D$5,IF(C942=6,K!$D$6))))))</f>
        <v xml:space="preserve">Maaparanduse rek </v>
      </c>
      <c r="E942" s="11" t="s">
        <v>321</v>
      </c>
      <c r="F942" s="18" t="str">
        <f>LOOKUP(E942,K!$A$1:$B$19)</f>
        <v>Meeksi vald</v>
      </c>
      <c r="G942" s="30">
        <v>177</v>
      </c>
      <c r="H942" s="40" t="s">
        <v>2088</v>
      </c>
      <c r="I942" s="30" t="s">
        <v>2074</v>
      </c>
      <c r="J942" s="30">
        <v>1987</v>
      </c>
      <c r="K942" s="30">
        <v>3</v>
      </c>
      <c r="L942" s="30">
        <v>1205823</v>
      </c>
    </row>
    <row r="943" spans="1:12" ht="25.5" x14ac:dyDescent="0.2">
      <c r="A943" s="37" t="str">
        <f t="shared" si="14"/>
        <v>08-6</v>
      </c>
      <c r="B943" s="30">
        <v>6</v>
      </c>
      <c r="C943" s="30">
        <v>6</v>
      </c>
      <c r="D943" s="17" t="str">
        <f>IF(C943=1,K!$D$1,IF(C943=2,K!$D$2,IF(C943=3,K!$D$3,IF(C943=4,K!$D$4,IF(C943=5,K!$D$5,IF(C943=6,K!$D$6))))))</f>
        <v>Kultuurtehnikaprojektid</v>
      </c>
      <c r="E943" s="11" t="s">
        <v>322</v>
      </c>
      <c r="F943" s="18" t="str">
        <f>LOOKUP(E943,K!$A$1:$B$19)</f>
        <v>Mäksa vald</v>
      </c>
      <c r="G943" s="30">
        <v>34</v>
      </c>
      <c r="H943" s="30" t="s">
        <v>2341</v>
      </c>
      <c r="I943" s="39" t="s">
        <v>2337</v>
      </c>
      <c r="J943" s="30">
        <v>1981</v>
      </c>
      <c r="K943">
        <v>2</v>
      </c>
      <c r="L943" t="s">
        <v>2342</v>
      </c>
    </row>
    <row r="944" spans="1:12" ht="25.5" x14ac:dyDescent="0.2">
      <c r="A944" s="37" t="str">
        <f t="shared" si="14"/>
        <v>08-6</v>
      </c>
      <c r="B944" s="30">
        <v>6</v>
      </c>
      <c r="C944" s="30">
        <v>1</v>
      </c>
      <c r="D944" s="17" t="str">
        <f>IF(C944=1,K!$D$1,IF(C944=2,K!$D$2,IF(C944=3,K!$D$3,IF(C944=4,K!$D$4,IF(C944=5,K!$D$5,IF(C944=6,K!$D$6))))))</f>
        <v>Maaparandus</v>
      </c>
      <c r="E944" s="11" t="s">
        <v>322</v>
      </c>
      <c r="F944" s="18" t="str">
        <f>LOOKUP(E944,K!$A$1:$B$19)</f>
        <v>Mäksa vald</v>
      </c>
      <c r="G944" s="30">
        <v>53</v>
      </c>
      <c r="H944" s="30" t="s">
        <v>2348</v>
      </c>
      <c r="I944" s="39" t="s">
        <v>2337</v>
      </c>
      <c r="J944" s="30">
        <v>1967</v>
      </c>
      <c r="K944" s="30">
        <v>2</v>
      </c>
      <c r="L944" t="s">
        <v>2344</v>
      </c>
    </row>
    <row r="945" spans="1:13" ht="25.5" x14ac:dyDescent="0.2">
      <c r="A945" s="37" t="str">
        <f t="shared" si="14"/>
        <v>18-6</v>
      </c>
      <c r="B945" s="30">
        <v>6</v>
      </c>
      <c r="C945" s="30">
        <v>2</v>
      </c>
      <c r="D945" s="17" t="str">
        <f>IF(C945=1,K!$D$1,IF(C945=2,K!$D$2,IF(C945=3,K!$D$3,IF(C945=4,K!$D$4,IF(C945=5,K!$D$5,IF(C945=6,K!$D$6))))))</f>
        <v xml:space="preserve">Maaparanduse rek </v>
      </c>
      <c r="E945" s="11" t="s">
        <v>332</v>
      </c>
      <c r="F945" s="18" t="str">
        <f>LOOKUP(E945,K!$A$1:$B$19)</f>
        <v>Võnnu vald</v>
      </c>
      <c r="G945" s="30">
        <v>36</v>
      </c>
      <c r="H945" s="30" t="s">
        <v>2595</v>
      </c>
      <c r="I945" s="39" t="s">
        <v>2563</v>
      </c>
      <c r="J945" s="30">
        <v>1990</v>
      </c>
      <c r="K945">
        <v>1</v>
      </c>
      <c r="L945" s="30">
        <v>1233851</v>
      </c>
    </row>
    <row r="946" spans="1:13" ht="25.5" x14ac:dyDescent="0.2">
      <c r="A946" s="37" t="str">
        <f t="shared" si="14"/>
        <v>18-6</v>
      </c>
      <c r="B946" s="30">
        <v>6</v>
      </c>
      <c r="C946" s="30">
        <v>2</v>
      </c>
      <c r="D946" s="17" t="str">
        <f>IF(C946=1,K!$D$1,IF(C946=2,K!$D$2,IF(C946=3,K!$D$3,IF(C946=4,K!$D$4,IF(C946=5,K!$D$5,IF(C946=6,K!$D$6))))))</f>
        <v xml:space="preserve">Maaparanduse rek </v>
      </c>
      <c r="E946" s="11" t="s">
        <v>332</v>
      </c>
      <c r="F946" s="18" t="str">
        <f>LOOKUP(E946,K!$A$1:$B$19)</f>
        <v>Võnnu vald</v>
      </c>
      <c r="G946" s="30">
        <v>47</v>
      </c>
      <c r="H946" s="30" t="s">
        <v>2596</v>
      </c>
      <c r="I946" s="39" t="s">
        <v>2563</v>
      </c>
      <c r="J946" s="30">
        <v>1989</v>
      </c>
      <c r="K946" s="30">
        <v>2</v>
      </c>
      <c r="L946" s="30">
        <v>1233851</v>
      </c>
    </row>
    <row r="947" spans="1:13" ht="25.5" x14ac:dyDescent="0.2">
      <c r="A947" s="37" t="str">
        <f t="shared" si="14"/>
        <v>06-6</v>
      </c>
      <c r="B947" s="30">
        <v>6</v>
      </c>
      <c r="C947" s="30">
        <v>2</v>
      </c>
      <c r="D947" s="17" t="str">
        <f>IF(C947=1,K!$D$1,IF(C947=2,K!$D$2,IF(C947=3,K!$D$3,IF(C947=4,K!$D$4,IF(C947=5,K!$D$5,IF(C947=6,K!$D$6))))))</f>
        <v xml:space="preserve">Maaparanduse rek </v>
      </c>
      <c r="E947" s="11" t="s">
        <v>320</v>
      </c>
      <c r="F947" s="18" t="str">
        <f>LOOKUP(E947,K!$A$1:$B$19)</f>
        <v>Luunja vald</v>
      </c>
      <c r="G947" s="30">
        <v>50</v>
      </c>
      <c r="H947" s="34" t="s">
        <v>2812</v>
      </c>
      <c r="I947" t="s">
        <v>2807</v>
      </c>
      <c r="J947" s="30">
        <v>1982</v>
      </c>
      <c r="K947">
        <v>2</v>
      </c>
      <c r="L947" t="s">
        <v>2811</v>
      </c>
    </row>
    <row r="948" spans="1:13" ht="25.5" x14ac:dyDescent="0.2">
      <c r="A948" s="37" t="str">
        <f t="shared" si="14"/>
        <v>04-6</v>
      </c>
      <c r="B948" s="30">
        <v>6</v>
      </c>
      <c r="C948" s="30">
        <v>1</v>
      </c>
      <c r="D948" s="43" t="str">
        <f>IF(C948=1,K!$D$1,IF(C948=2,K!$D$2,IF(C948=3,K!$D$3,IF(C948=4,K!$D$4,IF(C948=5,K!$D$5,IF(C948=6,K!$D$6))))))</f>
        <v>Maaparandus</v>
      </c>
      <c r="E948" s="11" t="s">
        <v>318</v>
      </c>
      <c r="F948" s="18" t="str">
        <f>LOOKUP(E948,K!$A$1:$B$19)</f>
        <v>Konguta vald</v>
      </c>
      <c r="G948">
        <v>48</v>
      </c>
      <c r="H948" s="30" t="s">
        <v>3037</v>
      </c>
      <c r="I948" t="s">
        <v>3030</v>
      </c>
      <c r="J948" s="30">
        <v>1961</v>
      </c>
      <c r="K948" s="30">
        <v>1</v>
      </c>
      <c r="L948" s="30">
        <v>9720</v>
      </c>
    </row>
    <row r="949" spans="1:13" ht="25.5" x14ac:dyDescent="0.2">
      <c r="A949" s="37" t="str">
        <f t="shared" si="14"/>
        <v>04-6</v>
      </c>
      <c r="B949" s="30">
        <v>6</v>
      </c>
      <c r="C949" s="30">
        <v>1</v>
      </c>
      <c r="D949" s="43" t="str">
        <f>IF(C949=1,K!$D$1,IF(C949=2,K!$D$2,IF(C949=3,K!$D$3,IF(C949=4,K!$D$4,IF(C949=5,K!$D$5,IF(C949=6,K!$D$6))))))</f>
        <v>Maaparandus</v>
      </c>
      <c r="E949" s="11" t="s">
        <v>318</v>
      </c>
      <c r="F949" s="18" t="str">
        <f>LOOKUP(E949,K!$A$1:$B$19)</f>
        <v>Konguta vald</v>
      </c>
      <c r="G949">
        <v>55</v>
      </c>
      <c r="H949" s="39" t="s">
        <v>3038</v>
      </c>
      <c r="I949" t="s">
        <v>3030</v>
      </c>
      <c r="J949" s="30">
        <v>1963</v>
      </c>
      <c r="K949">
        <v>2</v>
      </c>
      <c r="L949" s="30">
        <v>9720</v>
      </c>
    </row>
    <row r="950" spans="1:13" ht="25.5" x14ac:dyDescent="0.2">
      <c r="A950" s="37" t="str">
        <f t="shared" ref="A950:A1013" si="15">CONCATENATE(E950,"-",B950)</f>
        <v>14-6</v>
      </c>
      <c r="B950" s="30">
        <v>6</v>
      </c>
      <c r="C950" s="30">
        <v>2</v>
      </c>
      <c r="D950" s="43" t="str">
        <f>IF(C950=1,K!$D$1,IF(C950=2,K!$D$2,IF(C950=3,K!$D$3,IF(C950=4,K!$D$4,IF(C950=5,K!$D$5,IF(C950=6,K!$D$6))))))</f>
        <v xml:space="preserve">Maaparanduse rek </v>
      </c>
      <c r="E950" s="11" t="s">
        <v>328</v>
      </c>
      <c r="F950" s="18" t="str">
        <f>LOOKUP(E950,K!$A$1:$B$19)</f>
        <v>Rõngu vald</v>
      </c>
      <c r="G950">
        <v>68</v>
      </c>
      <c r="H950" s="1" t="s">
        <v>3305</v>
      </c>
      <c r="I950" s="28" t="s">
        <v>3304</v>
      </c>
      <c r="J950" s="30">
        <v>1986</v>
      </c>
      <c r="K950">
        <v>2</v>
      </c>
      <c r="L950">
        <v>1236781</v>
      </c>
    </row>
    <row r="951" spans="1:13" ht="25.5" x14ac:dyDescent="0.2">
      <c r="A951" s="37" t="str">
        <f t="shared" si="15"/>
        <v>14-6</v>
      </c>
      <c r="B951" s="30">
        <v>6</v>
      </c>
      <c r="C951" s="30">
        <v>2</v>
      </c>
      <c r="D951" s="43" t="str">
        <f>IF(C951=1,K!$D$1,IF(C951=2,K!$D$2,IF(C951=3,K!$D$3,IF(C951=4,K!$D$4,IF(C951=5,K!$D$5,IF(C951=6,K!$D$6))))))</f>
        <v xml:space="preserve">Maaparanduse rek </v>
      </c>
      <c r="E951" s="11" t="s">
        <v>328</v>
      </c>
      <c r="F951" s="18" t="str">
        <f>LOOKUP(E951,K!$A$1:$B$19)</f>
        <v>Rõngu vald</v>
      </c>
      <c r="G951">
        <v>64</v>
      </c>
      <c r="H951" s="1" t="s">
        <v>3308</v>
      </c>
      <c r="I951" s="28" t="s">
        <v>3304</v>
      </c>
      <c r="J951" s="30">
        <v>1985</v>
      </c>
      <c r="K951" s="30">
        <v>1</v>
      </c>
      <c r="L951">
        <v>1236781</v>
      </c>
    </row>
    <row r="952" spans="1:13" ht="25.5" x14ac:dyDescent="0.2">
      <c r="A952" s="37" t="str">
        <f t="shared" si="15"/>
        <v>05-6</v>
      </c>
      <c r="B952" s="30">
        <v>6</v>
      </c>
      <c r="C952" s="30">
        <v>1</v>
      </c>
      <c r="D952" s="43" t="str">
        <f>IF(C952=1,K!$D$1,IF(C952=2,K!$D$2,IF(C952=3,K!$D$3,IF(C952=4,K!$D$4,IF(C952=5,K!$D$5,IF(C952=6,K!$D$6))))))</f>
        <v>Maaparandus</v>
      </c>
      <c r="E952" s="11" t="s">
        <v>319</v>
      </c>
      <c r="F952" s="45" t="str">
        <f>LOOKUP(E952,K!$A$1:$B$19)</f>
        <v xml:space="preserve">Laeva vald </v>
      </c>
      <c r="G952">
        <v>66</v>
      </c>
      <c r="H952" s="1" t="s">
        <v>3622</v>
      </c>
      <c r="I952" t="s">
        <v>3617</v>
      </c>
      <c r="J952" s="30">
        <v>1989</v>
      </c>
      <c r="K952">
        <v>1</v>
      </c>
      <c r="L952" t="s">
        <v>3618</v>
      </c>
    </row>
    <row r="953" spans="1:13" x14ac:dyDescent="0.2">
      <c r="A953" s="37" t="str">
        <f t="shared" si="15"/>
        <v>12-6</v>
      </c>
      <c r="B953" s="30">
        <v>6</v>
      </c>
      <c r="C953" s="30">
        <v>1</v>
      </c>
      <c r="D953" s="43" t="str">
        <f>IF(C953=1,K!$D$1,IF(C953=2,K!$D$2,IF(C953=3,K!$D$3,IF(C953=4,K!$D$4,IF(C953=5,K!$D$5,IF(C953=6,K!$D$6))))))</f>
        <v>Maaparandus</v>
      </c>
      <c r="E953" s="11" t="s">
        <v>326</v>
      </c>
      <c r="F953" s="45" t="str">
        <f>LOOKUP(E953,K!$A$1:$B$19)</f>
        <v>Puhja vald</v>
      </c>
      <c r="G953">
        <v>793</v>
      </c>
      <c r="H953" s="40" t="s">
        <v>3646</v>
      </c>
      <c r="I953" t="s">
        <v>3647</v>
      </c>
      <c r="J953" s="30">
        <v>1974</v>
      </c>
      <c r="K953">
        <v>4</v>
      </c>
      <c r="L953">
        <v>71053</v>
      </c>
    </row>
    <row r="954" spans="1:13" x14ac:dyDescent="0.2">
      <c r="A954" s="37" t="str">
        <f t="shared" si="15"/>
        <v>12-6</v>
      </c>
      <c r="B954" s="30">
        <v>6</v>
      </c>
      <c r="C954" s="30">
        <v>1</v>
      </c>
      <c r="D954" s="43" t="str">
        <f>IF(C954=1,K!$D$1,IF(C954=2,K!$D$2,IF(C954=3,K!$D$3,IF(C954=4,K!$D$4,IF(C954=5,K!$D$5,IF(C954=6,K!$D$6))))))</f>
        <v>Maaparandus</v>
      </c>
      <c r="E954" s="11" t="s">
        <v>326</v>
      </c>
      <c r="F954" s="45" t="str">
        <f>LOOKUP(E954,K!$A$1:$B$19)</f>
        <v>Puhja vald</v>
      </c>
      <c r="G954">
        <v>637</v>
      </c>
      <c r="H954" s="40" t="s">
        <v>3648</v>
      </c>
      <c r="I954" t="s">
        <v>3647</v>
      </c>
      <c r="J954" s="30">
        <v>1973</v>
      </c>
      <c r="K954">
        <v>1</v>
      </c>
      <c r="L954">
        <v>71053</v>
      </c>
    </row>
    <row r="955" spans="1:13" x14ac:dyDescent="0.2">
      <c r="A955" s="37" t="str">
        <f t="shared" si="15"/>
        <v>09-6</v>
      </c>
      <c r="B955" s="30">
        <v>6</v>
      </c>
      <c r="C955" s="30">
        <v>1</v>
      </c>
      <c r="D955" s="43" t="str">
        <f>IF(C955=1,K!$D$1,IF(C955=2,K!$D$2,IF(C955=3,K!$D$3,IF(C955=4,K!$D$4,IF(C955=5,K!$D$5,IF(C955=6,K!$D$6))))))</f>
        <v>Maaparandus</v>
      </c>
      <c r="E955" s="25" t="s">
        <v>323</v>
      </c>
      <c r="F955" s="45" t="str">
        <f>LOOKUP(E955,K!$A$1:$B$19)</f>
        <v>Nõo vald</v>
      </c>
      <c r="G955">
        <v>91</v>
      </c>
      <c r="H955" s="26" t="s">
        <v>3789</v>
      </c>
      <c r="I955" s="28" t="s">
        <v>1842</v>
      </c>
      <c r="J955" s="30">
        <v>1969</v>
      </c>
      <c r="K955">
        <v>2</v>
      </c>
      <c r="L955" s="28" t="s">
        <v>3790</v>
      </c>
    </row>
    <row r="956" spans="1:13" x14ac:dyDescent="0.2">
      <c r="A956" s="37" t="str">
        <f t="shared" si="15"/>
        <v>09-6</v>
      </c>
      <c r="B956" s="30">
        <v>6</v>
      </c>
      <c r="C956" s="30">
        <v>1</v>
      </c>
      <c r="D956" s="43" t="str">
        <f>IF(C956=1,K!$D$1,IF(C956=2,K!$D$2,IF(C956=3,K!$D$3,IF(C956=4,K!$D$4,IF(C956=5,K!$D$5,IF(C956=6,K!$D$6))))))</f>
        <v>Maaparandus</v>
      </c>
      <c r="E956" s="25" t="s">
        <v>323</v>
      </c>
      <c r="F956" s="45" t="str">
        <f>LOOKUP(E956,K!$A$1:$B$19)</f>
        <v>Nõo vald</v>
      </c>
      <c r="G956">
        <v>77</v>
      </c>
      <c r="H956" s="26" t="s">
        <v>3791</v>
      </c>
      <c r="I956" s="28" t="s">
        <v>1842</v>
      </c>
      <c r="J956" s="30">
        <v>1970</v>
      </c>
      <c r="K956">
        <v>1</v>
      </c>
      <c r="L956" s="28" t="s">
        <v>3790</v>
      </c>
      <c r="M956" s="28" t="s">
        <v>4807</v>
      </c>
    </row>
    <row r="957" spans="1:13" x14ac:dyDescent="0.2">
      <c r="A957" s="37" t="str">
        <f t="shared" si="15"/>
        <v>13-6</v>
      </c>
      <c r="B957" s="30">
        <v>6</v>
      </c>
      <c r="C957" s="30">
        <v>2</v>
      </c>
      <c r="D957" s="43" t="str">
        <f>IF(C957=1,K!$D$1,IF(C957=2,K!$D$2,IF(C957=3,K!$D$3,IF(C957=4,K!$D$4,IF(C957=5,K!$D$5,IF(C957=6,K!$D$6))))))</f>
        <v xml:space="preserve">Maaparanduse rek </v>
      </c>
      <c r="E957" s="11" t="s">
        <v>327</v>
      </c>
      <c r="F957" s="45" t="str">
        <f>LOOKUP(E957,K!$A$1:$B$19)</f>
        <v>Rannu vald</v>
      </c>
      <c r="G957">
        <v>156</v>
      </c>
      <c r="H957" s="1" t="s">
        <v>4051</v>
      </c>
      <c r="I957" t="s">
        <v>4064</v>
      </c>
      <c r="J957" s="30">
        <v>1987</v>
      </c>
      <c r="K957">
        <v>1</v>
      </c>
      <c r="L957" t="s">
        <v>4052</v>
      </c>
    </row>
    <row r="958" spans="1:13" x14ac:dyDescent="0.2">
      <c r="A958" s="37" t="str">
        <f t="shared" si="15"/>
        <v>13-6</v>
      </c>
      <c r="B958" s="30">
        <v>6</v>
      </c>
      <c r="C958" s="30">
        <v>6</v>
      </c>
      <c r="D958" s="43" t="str">
        <f>IF(C958=1,K!$D$1,IF(C958=2,K!$D$2,IF(C958=3,K!$D$3,IF(C958=4,K!$D$4,IF(C958=5,K!$D$5,IF(C958=6,K!$D$6))))))</f>
        <v>Kultuurtehnikaprojektid</v>
      </c>
      <c r="E958" s="11" t="s">
        <v>327</v>
      </c>
      <c r="F958" s="45" t="str">
        <f>LOOKUP(E958,K!$A$1:$B$19)</f>
        <v>Rannu vald</v>
      </c>
      <c r="G958">
        <v>93</v>
      </c>
      <c r="H958" s="1" t="s">
        <v>4053</v>
      </c>
      <c r="I958" t="s">
        <v>4064</v>
      </c>
      <c r="J958" s="30">
        <v>1968</v>
      </c>
      <c r="K958">
        <v>1</v>
      </c>
    </row>
    <row r="959" spans="1:13" x14ac:dyDescent="0.2">
      <c r="A959" s="37" t="str">
        <f t="shared" si="15"/>
        <v>13-6</v>
      </c>
      <c r="B959" s="30">
        <v>6</v>
      </c>
      <c r="C959" s="30">
        <v>1</v>
      </c>
      <c r="D959" s="43" t="str">
        <f>IF(C959=1,K!$D$1,IF(C959=2,K!$D$2,IF(C959=3,K!$D$3,IF(C959=4,K!$D$4,IF(C959=5,K!$D$5,IF(C959=6,K!$D$6))))))</f>
        <v>Maaparandus</v>
      </c>
      <c r="E959" s="11" t="s">
        <v>327</v>
      </c>
      <c r="F959" s="45" t="str">
        <f>LOOKUP(E959,K!$A$1:$B$19)</f>
        <v>Rannu vald</v>
      </c>
      <c r="G959">
        <v>91</v>
      </c>
      <c r="H959" s="1" t="s">
        <v>4054</v>
      </c>
      <c r="I959" t="s">
        <v>4064</v>
      </c>
      <c r="J959" s="30">
        <v>1968</v>
      </c>
      <c r="K959">
        <v>1</v>
      </c>
      <c r="L959" t="s">
        <v>4055</v>
      </c>
    </row>
    <row r="960" spans="1:13" x14ac:dyDescent="0.2">
      <c r="A960" s="37" t="str">
        <f t="shared" si="15"/>
        <v>13-6</v>
      </c>
      <c r="B960" s="30">
        <v>6</v>
      </c>
      <c r="C960" s="30">
        <v>1</v>
      </c>
      <c r="D960" s="43" t="str">
        <f>IF(C960=1,K!$D$1,IF(C960=2,K!$D$2,IF(C960=3,K!$D$3,IF(C960=4,K!$D$4,IF(C960=5,K!$D$5,IF(C960=6,K!$D$6))))))</f>
        <v>Maaparandus</v>
      </c>
      <c r="E960" s="11" t="s">
        <v>327</v>
      </c>
      <c r="F960" s="45" t="str">
        <f>LOOKUP(E960,K!$A$1:$B$19)</f>
        <v>Rannu vald</v>
      </c>
      <c r="G960">
        <v>92</v>
      </c>
      <c r="H960" s="1" t="s">
        <v>4054</v>
      </c>
      <c r="I960" t="s">
        <v>4064</v>
      </c>
      <c r="J960" s="30">
        <v>1968</v>
      </c>
      <c r="K960">
        <v>0</v>
      </c>
      <c r="L960" t="s">
        <v>4055</v>
      </c>
    </row>
    <row r="961" spans="1:12" ht="25.5" x14ac:dyDescent="0.2">
      <c r="A961" s="37" t="str">
        <f t="shared" si="15"/>
        <v>15-8</v>
      </c>
      <c r="B961" s="30">
        <v>8</v>
      </c>
      <c r="C961" s="30">
        <v>2</v>
      </c>
      <c r="D961" s="43" t="str">
        <f>IF(C961=1,K!$D$1,IF(C961=2,K!$D$2,IF(C961=3,K!$D$3,IF(C961=4,K!$D$4,IF(C961=5,K!$D$5,IF(C961=6,K!$D$6,IF(C961=7,K!$D$7)))))))</f>
        <v xml:space="preserve">Maaparanduse rek </v>
      </c>
      <c r="E961" s="11" t="s">
        <v>329</v>
      </c>
      <c r="F961" s="45" t="str">
        <f>LOOKUP(E961,K!$A$1:$B$19)</f>
        <v>Tartu vald</v>
      </c>
      <c r="G961">
        <v>1</v>
      </c>
      <c r="H961" s="1" t="s">
        <v>4738</v>
      </c>
      <c r="I961" s="28" t="s">
        <v>2775</v>
      </c>
      <c r="J961" s="30">
        <v>1987</v>
      </c>
      <c r="K961">
        <v>4</v>
      </c>
      <c r="L961" t="s">
        <v>4739</v>
      </c>
    </row>
    <row r="962" spans="1:12" ht="25.5" x14ac:dyDescent="0.2">
      <c r="A962" s="37" t="str">
        <f t="shared" si="15"/>
        <v>15-9</v>
      </c>
      <c r="B962" s="30">
        <v>9</v>
      </c>
      <c r="C962" s="30">
        <v>1</v>
      </c>
      <c r="D962" s="43" t="str">
        <f>IF(C962=1,K!$D$1,IF(C962=2,K!$D$2,IF(C962=3,K!$D$3,IF(C962=4,K!$D$4,IF(C962=5,K!$D$5,IF(C962=6,K!$D$6,IF(C962=7,K!$D$7)))))))</f>
        <v>Maaparandus</v>
      </c>
      <c r="E962" s="11" t="s">
        <v>329</v>
      </c>
      <c r="F962" s="45" t="str">
        <f>LOOKUP(E962,K!$A$1:$B$19)</f>
        <v>Tartu vald</v>
      </c>
      <c r="G962">
        <v>140</v>
      </c>
      <c r="H962" s="1" t="s">
        <v>4749</v>
      </c>
      <c r="I962" s="28" t="s">
        <v>4741</v>
      </c>
      <c r="J962" s="30">
        <v>1969</v>
      </c>
      <c r="K962">
        <v>1</v>
      </c>
      <c r="L962" t="s">
        <v>4742</v>
      </c>
    </row>
    <row r="963" spans="1:12" ht="25.5" x14ac:dyDescent="0.2">
      <c r="A963" s="37" t="str">
        <f t="shared" si="15"/>
        <v>15-9</v>
      </c>
      <c r="B963" s="30">
        <v>9</v>
      </c>
      <c r="C963" s="30">
        <v>1</v>
      </c>
      <c r="D963" s="43" t="str">
        <f>IF(C963=1,K!$D$1,IF(C963=2,K!$D$2,IF(C963=3,K!$D$3,IF(C963=4,K!$D$4,IF(C963=5,K!$D$5,IF(C963=6,K!$D$6,IF(C963=7,K!$D$7)))))))</f>
        <v>Maaparandus</v>
      </c>
      <c r="E963" s="11" t="s">
        <v>329</v>
      </c>
      <c r="F963" s="45" t="str">
        <f>LOOKUP(E963,K!$A$1:$B$19)</f>
        <v>Tartu vald</v>
      </c>
      <c r="G963">
        <v>65</v>
      </c>
      <c r="H963" s="1" t="s">
        <v>4749</v>
      </c>
      <c r="I963" s="28" t="s">
        <v>4741</v>
      </c>
      <c r="J963" s="30">
        <v>1970</v>
      </c>
      <c r="K963">
        <v>3</v>
      </c>
      <c r="L963" t="s">
        <v>4742</v>
      </c>
    </row>
    <row r="964" spans="1:12" ht="25.5" x14ac:dyDescent="0.2">
      <c r="A964" s="37" t="str">
        <f t="shared" si="15"/>
        <v>15-9</v>
      </c>
      <c r="B964" s="30">
        <v>9</v>
      </c>
      <c r="C964" s="30">
        <v>1</v>
      </c>
      <c r="D964" s="43" t="str">
        <f>IF(C964=1,K!$D$1,IF(C964=2,K!$D$2,IF(C964=3,K!$D$3,IF(C964=4,K!$D$4,IF(C964=5,K!$D$5,IF(C964=6,K!$D$6,IF(C964=7,K!$D$7)))))))</f>
        <v>Maaparandus</v>
      </c>
      <c r="E964" s="11" t="s">
        <v>329</v>
      </c>
      <c r="F964" s="45" t="str">
        <f>LOOKUP(E964,K!$A$1:$B$19)</f>
        <v>Tartu vald</v>
      </c>
      <c r="G964">
        <v>64</v>
      </c>
      <c r="H964" s="1" t="s">
        <v>4749</v>
      </c>
      <c r="I964" s="28" t="s">
        <v>4741</v>
      </c>
      <c r="J964" s="30">
        <v>1970</v>
      </c>
      <c r="K964">
        <v>5</v>
      </c>
      <c r="L964" t="s">
        <v>4742</v>
      </c>
    </row>
    <row r="965" spans="1:12" x14ac:dyDescent="0.2">
      <c r="A965" s="37" t="str">
        <f t="shared" si="15"/>
        <v>17-6</v>
      </c>
      <c r="B965" s="30">
        <v>6</v>
      </c>
      <c r="C965" s="30">
        <v>1</v>
      </c>
      <c r="D965" s="43" t="str">
        <f>IF(C965=1,K!$D$1,IF(C965=2,K!$D$2,IF(C965=3,K!$D$3,IF(C965=4,K!$D$4,IF(C965=5,K!$D$5,IF(C965=6,K!$D$6,IF(C965=7,K!$D$7)))))))</f>
        <v>Maaparandus</v>
      </c>
      <c r="E965" s="25" t="s">
        <v>331</v>
      </c>
      <c r="F965" s="45" t="str">
        <f>LOOKUP(E965,K!$A$1:$B$19)</f>
        <v xml:space="preserve">Vara vald </v>
      </c>
      <c r="G965">
        <v>42</v>
      </c>
      <c r="H965" s="28" t="s">
        <v>4825</v>
      </c>
      <c r="I965" s="28" t="s">
        <v>4821</v>
      </c>
      <c r="J965" s="30">
        <v>1968</v>
      </c>
      <c r="K965">
        <v>2</v>
      </c>
      <c r="L965" s="28" t="s">
        <v>4824</v>
      </c>
    </row>
    <row r="966" spans="1:12" x14ac:dyDescent="0.2">
      <c r="A966" s="37" t="str">
        <f t="shared" si="15"/>
        <v>17-6</v>
      </c>
      <c r="B966" s="30">
        <v>6</v>
      </c>
      <c r="C966" s="30">
        <v>1</v>
      </c>
      <c r="D966" s="43" t="str">
        <f>IF(C966=1,K!$D$1,IF(C966=2,K!$D$2,IF(C966=3,K!$D$3,IF(C966=4,K!$D$4,IF(C966=5,K!$D$5,IF(C966=6,K!$D$6,IF(C966=7,K!$D$7)))))))</f>
        <v>Maaparandus</v>
      </c>
      <c r="E966" s="25" t="s">
        <v>331</v>
      </c>
      <c r="F966" s="45" t="str">
        <f>LOOKUP(E966,K!$A$1:$B$19)</f>
        <v xml:space="preserve">Vara vald </v>
      </c>
      <c r="G966">
        <v>1011</v>
      </c>
      <c r="H966" s="28" t="s">
        <v>4826</v>
      </c>
      <c r="I966" s="28" t="s">
        <v>4821</v>
      </c>
      <c r="J966" s="30">
        <v>1976</v>
      </c>
      <c r="K966">
        <v>1</v>
      </c>
      <c r="L966">
        <v>74366</v>
      </c>
    </row>
    <row r="967" spans="1:12" x14ac:dyDescent="0.2">
      <c r="A967" s="37" t="str">
        <f t="shared" si="15"/>
        <v>17-6</v>
      </c>
      <c r="B967" s="30">
        <v>6</v>
      </c>
      <c r="C967" s="30">
        <v>1</v>
      </c>
      <c r="D967" s="43" t="str">
        <f>IF(C967=1,K!$D$1,IF(C967=2,K!$D$2,IF(C967=3,K!$D$3,IF(C967=4,K!$D$4,IF(C967=5,K!$D$5,IF(C967=6,K!$D$6,IF(C967=7,K!$D$7)))))))</f>
        <v>Maaparandus</v>
      </c>
      <c r="E967" s="25" t="s">
        <v>331</v>
      </c>
      <c r="F967" s="45" t="str">
        <f>LOOKUP(E967,K!$A$1:$B$19)</f>
        <v xml:space="preserve">Vara vald </v>
      </c>
      <c r="G967">
        <v>1012</v>
      </c>
      <c r="H967" s="28" t="s">
        <v>4827</v>
      </c>
      <c r="I967" s="28" t="s">
        <v>4821</v>
      </c>
      <c r="J967" s="30">
        <v>1976</v>
      </c>
      <c r="K967">
        <v>1</v>
      </c>
      <c r="L967">
        <v>74366</v>
      </c>
    </row>
    <row r="968" spans="1:12" x14ac:dyDescent="0.2">
      <c r="A968" s="37" t="str">
        <f t="shared" si="15"/>
        <v>17-6</v>
      </c>
      <c r="B968" s="30">
        <v>6</v>
      </c>
      <c r="C968" s="30">
        <v>1</v>
      </c>
      <c r="D968" s="43" t="str">
        <f>IF(C968=1,K!$D$1,IF(C968=2,K!$D$2,IF(C968=3,K!$D$3,IF(C968=4,K!$D$4,IF(C968=5,K!$D$5,IF(C968=6,K!$D$6,IF(C968=7,K!$D$7)))))))</f>
        <v>Maaparandus</v>
      </c>
      <c r="E968" s="25" t="s">
        <v>331</v>
      </c>
      <c r="F968" s="45" t="str">
        <f>LOOKUP(E968,K!$A$1:$B$19)</f>
        <v xml:space="preserve">Vara vald </v>
      </c>
      <c r="G968">
        <v>534</v>
      </c>
      <c r="H968" s="28" t="s">
        <v>4828</v>
      </c>
      <c r="I968" s="28" t="s">
        <v>4821</v>
      </c>
      <c r="J968" s="30">
        <v>1973</v>
      </c>
      <c r="K968">
        <v>2</v>
      </c>
      <c r="L968">
        <v>70212</v>
      </c>
    </row>
    <row r="969" spans="1:12" x14ac:dyDescent="0.2">
      <c r="A969" s="37" t="str">
        <f t="shared" si="15"/>
        <v>17-6</v>
      </c>
      <c r="B969" s="30">
        <v>6</v>
      </c>
      <c r="C969" s="30">
        <v>1</v>
      </c>
      <c r="D969" s="43" t="str">
        <f>IF(C969=1,K!$D$1,IF(C969=2,K!$D$2,IF(C969=3,K!$D$3,IF(C969=4,K!$D$4,IF(C969=5,K!$D$5,IF(C969=6,K!$D$6,IF(C969=7,K!$D$7)))))))</f>
        <v>Maaparandus</v>
      </c>
      <c r="E969" s="25" t="s">
        <v>331</v>
      </c>
      <c r="F969" s="45" t="str">
        <f>LOOKUP(E969,K!$A$1:$B$19)</f>
        <v xml:space="preserve">Vara vald </v>
      </c>
      <c r="G969">
        <v>1172</v>
      </c>
      <c r="H969" s="28" t="s">
        <v>4829</v>
      </c>
      <c r="I969" s="28" t="s">
        <v>4821</v>
      </c>
      <c r="J969" s="30">
        <v>1977</v>
      </c>
      <c r="K969">
        <v>1</v>
      </c>
      <c r="L969">
        <v>74366</v>
      </c>
    </row>
    <row r="970" spans="1:12" x14ac:dyDescent="0.2">
      <c r="A970" s="38" t="str">
        <f t="shared" si="15"/>
        <v>01-5</v>
      </c>
      <c r="B970" s="30">
        <v>5</v>
      </c>
      <c r="C970" s="30">
        <v>1</v>
      </c>
      <c r="D970" s="31" t="str">
        <f>IF(C970=1,K!$D$1,IF(C970=2,K!$D$2,IF(C970=3,K!$D$3,IF(C970=4,K!$D$4,IF(C970=5,K!$D$5,IF(C970=6,K!$D$6))))))</f>
        <v>Maaparandus</v>
      </c>
      <c r="E970" s="32" t="s">
        <v>291</v>
      </c>
      <c r="F970" s="33" t="str">
        <f>LOOKUP(E970,K!$A$1:$B$19)</f>
        <v>Alatskivi vald</v>
      </c>
      <c r="G970" s="30">
        <v>8</v>
      </c>
      <c r="H970" s="34" t="s">
        <v>1639</v>
      </c>
      <c r="I970" s="34" t="s">
        <v>1640</v>
      </c>
      <c r="J970" s="30">
        <v>1980</v>
      </c>
      <c r="K970" s="30">
        <v>2</v>
      </c>
      <c r="L970" s="34" t="s">
        <v>1641</v>
      </c>
    </row>
    <row r="971" spans="1:12" x14ac:dyDescent="0.2">
      <c r="A971" s="38" t="str">
        <f t="shared" si="15"/>
        <v>01-5</v>
      </c>
      <c r="B971" s="30">
        <v>5</v>
      </c>
      <c r="C971" s="30">
        <v>1</v>
      </c>
      <c r="D971" s="31" t="str">
        <f>IF(C971=1,K!$D$1,IF(C971=2,K!$D$2,IF(C971=3,K!$D$3,IF(C971=4,K!$D$4,IF(C971=5,K!$D$5,IF(C971=6,K!$D$6))))))</f>
        <v>Maaparandus</v>
      </c>
      <c r="E971" s="32" t="s">
        <v>291</v>
      </c>
      <c r="F971" s="33" t="str">
        <f>LOOKUP(E971,K!$A$1:$B$19)</f>
        <v>Alatskivi vald</v>
      </c>
      <c r="G971" s="30">
        <v>1420</v>
      </c>
      <c r="H971" s="34" t="s">
        <v>1642</v>
      </c>
      <c r="I971" s="34" t="s">
        <v>1640</v>
      </c>
      <c r="J971" s="30">
        <v>1979</v>
      </c>
      <c r="K971" s="30">
        <v>3</v>
      </c>
      <c r="L971" s="34" t="s">
        <v>1641</v>
      </c>
    </row>
    <row r="972" spans="1:12" x14ac:dyDescent="0.2">
      <c r="A972" s="38" t="str">
        <f t="shared" si="15"/>
        <v>03-5</v>
      </c>
      <c r="B972" s="30">
        <v>5</v>
      </c>
      <c r="C972" s="30">
        <v>1</v>
      </c>
      <c r="D972" s="17" t="str">
        <f>IF(C972=1,K!$D$1,IF(C972=2,K!$D$2,IF(C972=3,K!$D$3,IF(C972=4,K!$D$4,IF(C972=5,K!$D$5,IF(C972=6,K!$D$6))))))</f>
        <v>Maaparandus</v>
      </c>
      <c r="E972" s="11" t="s">
        <v>317</v>
      </c>
      <c r="F972" s="18" t="str">
        <f>LOOKUP(E972,K!$A$1:$B$19)</f>
        <v>Kambja vald</v>
      </c>
      <c r="G972" s="30">
        <v>130</v>
      </c>
      <c r="H972" s="39" t="s">
        <v>1875</v>
      </c>
      <c r="I972" s="30" t="s">
        <v>1861</v>
      </c>
      <c r="J972" s="30">
        <v>1963</v>
      </c>
      <c r="K972" s="30">
        <v>1</v>
      </c>
      <c r="L972" s="30" t="s">
        <v>1862</v>
      </c>
    </row>
    <row r="973" spans="1:12" ht="25.5" x14ac:dyDescent="0.2">
      <c r="A973" s="38" t="str">
        <f t="shared" si="15"/>
        <v>02-5</v>
      </c>
      <c r="B973" s="30">
        <v>5</v>
      </c>
      <c r="C973" s="30">
        <v>6</v>
      </c>
      <c r="D973" s="17" t="str">
        <f>IF(C973=1,K!$D$1,IF(C973=2,K!$D$2,IF(C973=3,K!$D$3,IF(C973=4,K!$D$4,IF(C973=5,K!$D$5,IF(C973=6,K!$D$6))))))</f>
        <v>Kultuurtehnikaprojektid</v>
      </c>
      <c r="E973" s="11" t="s">
        <v>294</v>
      </c>
      <c r="F973" s="18" t="str">
        <f>LOOKUP(E973,K!$A$1:$B$19)</f>
        <v>Haaslava vald</v>
      </c>
      <c r="G973" s="30">
        <v>955</v>
      </c>
      <c r="H973" s="39" t="s">
        <v>1979</v>
      </c>
      <c r="I973" s="30" t="s">
        <v>194</v>
      </c>
      <c r="J973" s="30">
        <v>1976</v>
      </c>
      <c r="K973" s="30">
        <v>1</v>
      </c>
    </row>
    <row r="974" spans="1:12" ht="25.5" x14ac:dyDescent="0.2">
      <c r="A974" s="38" t="str">
        <f t="shared" si="15"/>
        <v>07-5</v>
      </c>
      <c r="B974" s="30">
        <v>5</v>
      </c>
      <c r="C974" s="30">
        <v>1</v>
      </c>
      <c r="D974" s="17" t="str">
        <f>IF(C974=1,K!$D$1,IF(C974=2,K!$D$2,IF(C974=3,K!$D$3,IF(C974=4,K!$D$4,IF(C974=5,K!$D$5,IF(C974=6,K!$D$6))))))</f>
        <v>Maaparandus</v>
      </c>
      <c r="E974" s="11" t="s">
        <v>321</v>
      </c>
      <c r="F974" s="18" t="str">
        <f>LOOKUP(E974,K!$A$1:$B$19)</f>
        <v>Meeksi vald</v>
      </c>
      <c r="G974" s="30">
        <v>116</v>
      </c>
      <c r="H974" s="40" t="s">
        <v>2068</v>
      </c>
      <c r="I974" s="30" t="s">
        <v>2064</v>
      </c>
      <c r="J974" s="30">
        <v>1980</v>
      </c>
      <c r="K974" s="30">
        <v>0</v>
      </c>
      <c r="L974" s="30" t="s">
        <v>2065</v>
      </c>
    </row>
    <row r="975" spans="1:12" ht="38.25" x14ac:dyDescent="0.2">
      <c r="A975" s="38" t="str">
        <f t="shared" si="15"/>
        <v>07-5</v>
      </c>
      <c r="B975" s="30">
        <v>5</v>
      </c>
      <c r="C975" s="30">
        <v>1</v>
      </c>
      <c r="D975" s="17" t="str">
        <f>IF(C975=1,K!$D$1,IF(C975=2,K!$D$2,IF(C975=3,K!$D$3,IF(C975=4,K!$D$4,IF(C975=5,K!$D$5,IF(C975=6,K!$D$6))))))</f>
        <v>Maaparandus</v>
      </c>
      <c r="E975" s="11" t="s">
        <v>321</v>
      </c>
      <c r="F975" s="18" t="str">
        <f>LOOKUP(E975,K!$A$1:$B$19)</f>
        <v>Meeksi vald</v>
      </c>
      <c r="G975" s="30">
        <v>115</v>
      </c>
      <c r="H975" s="40" t="s">
        <v>2066</v>
      </c>
      <c r="I975" s="30" t="s">
        <v>2064</v>
      </c>
      <c r="J975" s="30">
        <v>1980</v>
      </c>
      <c r="K975" s="30">
        <v>0</v>
      </c>
      <c r="L975" t="s">
        <v>2067</v>
      </c>
    </row>
    <row r="976" spans="1:12" ht="25.5" x14ac:dyDescent="0.2">
      <c r="A976" s="38" t="str">
        <f t="shared" si="15"/>
        <v>07-5</v>
      </c>
      <c r="B976" s="30">
        <v>5</v>
      </c>
      <c r="C976" s="30">
        <v>1</v>
      </c>
      <c r="D976" s="17" t="str">
        <f>IF(C976=1,K!$D$1,IF(C976=2,K!$D$2,IF(C976=3,K!$D$3,IF(C976=4,K!$D$4,IF(C976=5,K!$D$5,IF(C976=6,K!$D$6))))))</f>
        <v>Maaparandus</v>
      </c>
      <c r="E976" s="11" t="s">
        <v>321</v>
      </c>
      <c r="F976" s="18" t="str">
        <f>LOOKUP(E976,K!$A$1:$B$19)</f>
        <v>Meeksi vald</v>
      </c>
      <c r="G976" s="30">
        <v>1507</v>
      </c>
      <c r="H976" s="40" t="s">
        <v>2069</v>
      </c>
      <c r="I976" s="30" t="s">
        <v>2064</v>
      </c>
      <c r="J976" s="30">
        <v>1979</v>
      </c>
      <c r="K976" s="30">
        <v>1</v>
      </c>
      <c r="L976" s="30" t="s">
        <v>2070</v>
      </c>
    </row>
    <row r="977" spans="1:12" ht="25.5" x14ac:dyDescent="0.2">
      <c r="A977" s="38" t="str">
        <f t="shared" si="15"/>
        <v>07-5</v>
      </c>
      <c r="B977" s="30">
        <v>5</v>
      </c>
      <c r="C977" s="30">
        <v>1</v>
      </c>
      <c r="D977" s="17" t="str">
        <f>IF(C977=1,K!$D$1,IF(C977=2,K!$D$2,IF(C977=3,K!$D$3,IF(C977=4,K!$D$4,IF(C977=5,K!$D$5,IF(C977=6,K!$D$6))))))</f>
        <v>Maaparandus</v>
      </c>
      <c r="E977" s="11" t="s">
        <v>321</v>
      </c>
      <c r="F977" s="18" t="str">
        <f>LOOKUP(E977,K!$A$1:$B$19)</f>
        <v>Meeksi vald</v>
      </c>
      <c r="G977" s="30">
        <v>1519</v>
      </c>
      <c r="H977" s="40" t="s">
        <v>2071</v>
      </c>
      <c r="I977" s="30" t="s">
        <v>2064</v>
      </c>
      <c r="J977" s="30">
        <v>1979</v>
      </c>
      <c r="K977" s="30">
        <v>2</v>
      </c>
      <c r="L977" s="30" t="s">
        <v>2072</v>
      </c>
    </row>
    <row r="978" spans="1:12" ht="25.5" x14ac:dyDescent="0.2">
      <c r="A978" s="37" t="str">
        <f t="shared" si="15"/>
        <v>08-5</v>
      </c>
      <c r="B978" s="30">
        <v>5</v>
      </c>
      <c r="C978" s="30">
        <v>1</v>
      </c>
      <c r="D978" s="17" t="str">
        <f>IF(C978=1,K!$D$1,IF(C978=2,K!$D$2,IF(C978=3,K!$D$3,IF(C978=4,K!$D$4,IF(C978=5,K!$D$5,IF(C978=6,K!$D$6))))))</f>
        <v>Maaparandus</v>
      </c>
      <c r="E978" s="11" t="s">
        <v>322</v>
      </c>
      <c r="F978" s="18" t="str">
        <f>LOOKUP(E978,K!$A$1:$B$19)</f>
        <v>Mäksa vald</v>
      </c>
      <c r="G978" s="30">
        <v>530</v>
      </c>
      <c r="H978" s="30" t="s">
        <v>2322</v>
      </c>
      <c r="I978" s="39" t="s">
        <v>2320</v>
      </c>
      <c r="J978" s="30">
        <v>1973</v>
      </c>
      <c r="K978" s="30">
        <v>3</v>
      </c>
      <c r="L978" t="s">
        <v>2321</v>
      </c>
    </row>
    <row r="979" spans="1:12" ht="25.5" x14ac:dyDescent="0.2">
      <c r="A979" s="37" t="str">
        <f t="shared" si="15"/>
        <v>08-5</v>
      </c>
      <c r="B979" s="30">
        <v>5</v>
      </c>
      <c r="C979" s="30">
        <v>6</v>
      </c>
      <c r="D979" s="17" t="str">
        <f>IF(C979=1,K!$D$1,IF(C979=2,K!$D$2,IF(C979=3,K!$D$3,IF(C979=4,K!$D$4,IF(C979=5,K!$D$5,IF(C979=6,K!$D$6))))))</f>
        <v>Kultuurtehnikaprojektid</v>
      </c>
      <c r="E979" s="11" t="s">
        <v>322</v>
      </c>
      <c r="F979" s="18" t="str">
        <f>LOOKUP(E979,K!$A$1:$B$19)</f>
        <v>Mäksa vald</v>
      </c>
      <c r="G979" s="30">
        <v>13</v>
      </c>
      <c r="H979" s="30" t="s">
        <v>2328</v>
      </c>
      <c r="I979" s="39" t="s">
        <v>2329</v>
      </c>
      <c r="J979" s="30">
        <v>1988</v>
      </c>
      <c r="K979">
        <v>1</v>
      </c>
      <c r="L979" t="s">
        <v>2330</v>
      </c>
    </row>
    <row r="980" spans="1:12" ht="25.5" x14ac:dyDescent="0.2">
      <c r="A980" s="37" t="str">
        <f t="shared" si="15"/>
        <v>08-5</v>
      </c>
      <c r="B980" s="30">
        <v>5</v>
      </c>
      <c r="C980" s="30">
        <v>6</v>
      </c>
      <c r="D980" s="17" t="str">
        <f>IF(C980=1,K!$D$1,IF(C980=2,K!$D$2,IF(C980=3,K!$D$3,IF(C980=4,K!$D$4,IF(C980=5,K!$D$5,IF(C980=6,K!$D$6))))))</f>
        <v>Kultuurtehnikaprojektid</v>
      </c>
      <c r="E980" s="11" t="s">
        <v>322</v>
      </c>
      <c r="F980" s="18" t="str">
        <f>LOOKUP(E980,K!$A$1:$B$19)</f>
        <v>Mäksa vald</v>
      </c>
      <c r="G980" s="30">
        <v>137</v>
      </c>
      <c r="H980" s="30" t="s">
        <v>2331</v>
      </c>
      <c r="I980" s="39" t="s">
        <v>2332</v>
      </c>
      <c r="J980" s="30">
        <v>1987</v>
      </c>
      <c r="K980" s="30">
        <v>2</v>
      </c>
      <c r="L980" t="s">
        <v>2333</v>
      </c>
    </row>
    <row r="981" spans="1:12" ht="25.5" x14ac:dyDescent="0.2">
      <c r="A981" s="37" t="str">
        <f t="shared" si="15"/>
        <v>18-5</v>
      </c>
      <c r="B981" s="30">
        <v>5</v>
      </c>
      <c r="C981" s="30">
        <v>1</v>
      </c>
      <c r="D981" s="17" t="str">
        <f>IF(C981=1,K!$D$1,IF(C981=2,K!$D$2,IF(C981=3,K!$D$3,IF(C981=4,K!$D$4,IF(C981=5,K!$D$5,IF(C981=6,K!$D$6))))))</f>
        <v>Maaparandus</v>
      </c>
      <c r="E981" s="11" t="s">
        <v>332</v>
      </c>
      <c r="F981" s="18" t="str">
        <f>LOOKUP(E981,K!$A$1:$B$19)</f>
        <v>Võnnu vald</v>
      </c>
      <c r="G981" s="30">
        <v>89</v>
      </c>
      <c r="H981" s="30" t="s">
        <v>2577</v>
      </c>
      <c r="I981" s="39" t="s">
        <v>2562</v>
      </c>
      <c r="J981" s="30">
        <v>1986</v>
      </c>
      <c r="K981">
        <v>4</v>
      </c>
      <c r="L981" s="30">
        <v>1233841</v>
      </c>
    </row>
    <row r="982" spans="1:12" ht="25.5" x14ac:dyDescent="0.2">
      <c r="A982" s="37" t="str">
        <f t="shared" si="15"/>
        <v>06-5</v>
      </c>
      <c r="B982" s="30">
        <v>5</v>
      </c>
      <c r="C982" s="30">
        <v>1</v>
      </c>
      <c r="D982" s="17" t="str">
        <f>IF(C982=1,K!$D$1,IF(C982=2,K!$D$2,IF(C982=3,K!$D$3,IF(C982=4,K!$D$4,IF(C982=5,K!$D$5,IF(C982=6,K!$D$6))))))</f>
        <v>Maaparandus</v>
      </c>
      <c r="E982" s="11" t="s">
        <v>320</v>
      </c>
      <c r="F982" s="18" t="str">
        <f>LOOKUP(E982,K!$A$1:$B$19)</f>
        <v>Luunja vald</v>
      </c>
      <c r="G982" s="30">
        <v>9</v>
      </c>
      <c r="H982" s="34" t="s">
        <v>2799</v>
      </c>
      <c r="I982" t="s">
        <v>2800</v>
      </c>
      <c r="J982" s="30">
        <v>1965</v>
      </c>
      <c r="K982">
        <v>1</v>
      </c>
      <c r="L982" t="s">
        <v>2801</v>
      </c>
    </row>
    <row r="983" spans="1:12" ht="25.5" x14ac:dyDescent="0.2">
      <c r="A983" s="37" t="str">
        <f t="shared" si="15"/>
        <v>06-5</v>
      </c>
      <c r="B983" s="30">
        <v>5</v>
      </c>
      <c r="C983" s="30">
        <v>6</v>
      </c>
      <c r="D983" s="17" t="str">
        <f>IF(C983=1,K!$D$1,IF(C983=2,K!$D$2,IF(C983=3,K!$D$3,IF(C983=4,K!$D$4,IF(C983=5,K!$D$5,IF(C983=6,K!$D$6))))))</f>
        <v>Kultuurtehnikaprojektid</v>
      </c>
      <c r="E983" s="11" t="s">
        <v>320</v>
      </c>
      <c r="F983" s="18" t="str">
        <f>LOOKUP(E983,K!$A$1:$B$19)</f>
        <v>Luunja vald</v>
      </c>
      <c r="G983" s="30">
        <v>11</v>
      </c>
      <c r="H983" s="34" t="s">
        <v>2804</v>
      </c>
      <c r="I983" s="28" t="s">
        <v>2800</v>
      </c>
      <c r="J983" s="30">
        <v>1983</v>
      </c>
      <c r="K983" s="30">
        <v>2</v>
      </c>
      <c r="L983" t="s">
        <v>2805</v>
      </c>
    </row>
    <row r="984" spans="1:12" ht="25.5" x14ac:dyDescent="0.2">
      <c r="A984" s="37" t="str">
        <f t="shared" si="15"/>
        <v>04-5</v>
      </c>
      <c r="B984" s="30">
        <v>5</v>
      </c>
      <c r="C984" s="30">
        <v>1</v>
      </c>
      <c r="D984" s="43" t="str">
        <f>IF(C984=1,K!$D$1,IF(C984=2,K!$D$2,IF(C984=3,K!$D$3,IF(C984=4,K!$D$4,IF(C984=5,K!$D$5,IF(C984=6,K!$D$6))))))</f>
        <v>Maaparandus</v>
      </c>
      <c r="E984" s="11" t="s">
        <v>318</v>
      </c>
      <c r="F984" s="18" t="str">
        <f>LOOKUP(E984,K!$A$1:$B$19)</f>
        <v>Konguta vald</v>
      </c>
      <c r="G984">
        <v>27</v>
      </c>
      <c r="H984" s="34" t="s">
        <v>2991</v>
      </c>
      <c r="I984" t="s">
        <v>2989</v>
      </c>
      <c r="J984" s="30">
        <v>1958</v>
      </c>
      <c r="K984">
        <v>1</v>
      </c>
    </row>
    <row r="985" spans="1:12" ht="25.5" x14ac:dyDescent="0.2">
      <c r="A985" s="37" t="str">
        <f t="shared" si="15"/>
        <v>04-5</v>
      </c>
      <c r="B985" s="30">
        <v>5</v>
      </c>
      <c r="C985" s="30">
        <v>1</v>
      </c>
      <c r="D985" s="43" t="str">
        <f>IF(C985=1,K!$D$1,IF(C985=2,K!$D$2,IF(C985=3,K!$D$3,IF(C985=4,K!$D$4,IF(C985=5,K!$D$5,IF(C985=6,K!$D$6))))))</f>
        <v>Maaparandus</v>
      </c>
      <c r="E985" s="11" t="s">
        <v>318</v>
      </c>
      <c r="F985" s="18" t="str">
        <f>LOOKUP(E985,K!$A$1:$B$19)</f>
        <v>Konguta vald</v>
      </c>
      <c r="G985">
        <v>28</v>
      </c>
      <c r="H985" s="34" t="s">
        <v>2992</v>
      </c>
      <c r="I985" t="s">
        <v>2989</v>
      </c>
      <c r="J985" s="30">
        <v>1958</v>
      </c>
      <c r="K985" s="30">
        <v>1</v>
      </c>
    </row>
    <row r="986" spans="1:12" x14ac:dyDescent="0.2">
      <c r="A986" s="37" t="str">
        <f t="shared" si="15"/>
        <v>04-5</v>
      </c>
      <c r="B986" s="30">
        <v>5</v>
      </c>
      <c r="C986" s="30">
        <v>1</v>
      </c>
      <c r="D986" s="43" t="str">
        <f>IF(C986=1,K!$D$1,IF(C986=2,K!$D$2,IF(C986=3,K!$D$3,IF(C986=4,K!$D$4,IF(C986=5,K!$D$5,IF(C986=6,K!$D$6))))))</f>
        <v>Maaparandus</v>
      </c>
      <c r="E986" s="11" t="s">
        <v>318</v>
      </c>
      <c r="F986" s="18" t="str">
        <f>LOOKUP(E986,K!$A$1:$B$19)</f>
        <v>Konguta vald</v>
      </c>
      <c r="G986">
        <v>136</v>
      </c>
      <c r="H986" s="34" t="s">
        <v>2993</v>
      </c>
      <c r="I986" t="s">
        <v>2989</v>
      </c>
      <c r="J986" s="30">
        <v>1970</v>
      </c>
      <c r="K986">
        <v>1</v>
      </c>
      <c r="L986" s="44">
        <v>68126</v>
      </c>
    </row>
    <row r="987" spans="1:12" ht="25.5" x14ac:dyDescent="0.2">
      <c r="A987" s="37" t="str">
        <f t="shared" si="15"/>
        <v>14-5</v>
      </c>
      <c r="B987" s="30">
        <v>5</v>
      </c>
      <c r="C987" s="30">
        <v>2</v>
      </c>
      <c r="D987" s="43" t="str">
        <f>IF(C987=1,K!$D$1,IF(C987=2,K!$D$2,IF(C987=3,K!$D$3,IF(C987=4,K!$D$4,IF(C987=5,K!$D$5,IF(C987=6,K!$D$6))))))</f>
        <v xml:space="preserve">Maaparanduse rek </v>
      </c>
      <c r="E987" s="11" t="s">
        <v>328</v>
      </c>
      <c r="F987" s="18" t="str">
        <f>LOOKUP(E987,K!$A$1:$B$19)</f>
        <v>Rõngu vald</v>
      </c>
      <c r="G987">
        <v>82</v>
      </c>
      <c r="H987" s="1" t="s">
        <v>3288</v>
      </c>
      <c r="I987" s="28" t="s">
        <v>3285</v>
      </c>
      <c r="J987" s="30">
        <v>1980</v>
      </c>
      <c r="K987" s="30">
        <v>4</v>
      </c>
      <c r="L987">
        <v>74339</v>
      </c>
    </row>
    <row r="988" spans="1:12" ht="25.5" x14ac:dyDescent="0.2">
      <c r="A988" s="37" t="str">
        <f t="shared" si="15"/>
        <v>14-5</v>
      </c>
      <c r="B988" s="30">
        <v>5</v>
      </c>
      <c r="C988" s="30">
        <v>2</v>
      </c>
      <c r="D988" s="43" t="str">
        <f>IF(C988=1,K!$D$1,IF(C988=2,K!$D$2,IF(C988=3,K!$D$3,IF(C988=4,K!$D$4,IF(C988=5,K!$D$5,IF(C988=6,K!$D$6))))))</f>
        <v xml:space="preserve">Maaparanduse rek </v>
      </c>
      <c r="E988" s="11" t="s">
        <v>328</v>
      </c>
      <c r="F988" s="18" t="str">
        <f>LOOKUP(E988,K!$A$1:$B$19)</f>
        <v>Rõngu vald</v>
      </c>
      <c r="G988" t="s">
        <v>3286</v>
      </c>
      <c r="H988" s="1" t="s">
        <v>3287</v>
      </c>
      <c r="I988" s="28" t="s">
        <v>3285</v>
      </c>
      <c r="J988" s="30">
        <v>1980</v>
      </c>
      <c r="K988">
        <v>0</v>
      </c>
      <c r="L988">
        <v>74339</v>
      </c>
    </row>
    <row r="989" spans="1:12" ht="25.5" x14ac:dyDescent="0.2">
      <c r="A989" s="37" t="str">
        <f t="shared" si="15"/>
        <v>14-5</v>
      </c>
      <c r="B989" s="30">
        <v>5</v>
      </c>
      <c r="C989" s="30">
        <v>2</v>
      </c>
      <c r="D989" s="43" t="str">
        <f>IF(C989=1,K!$D$1,IF(C989=2,K!$D$2,IF(C989=3,K!$D$3,IF(C989=4,K!$D$4,IF(C989=5,K!$D$5,IF(C989=6,K!$D$6))))))</f>
        <v xml:space="preserve">Maaparanduse rek </v>
      </c>
      <c r="E989" s="11" t="s">
        <v>328</v>
      </c>
      <c r="F989" s="18" t="str">
        <f>LOOKUP(E989,K!$A$1:$B$19)</f>
        <v>Rõngu vald</v>
      </c>
      <c r="G989">
        <v>1520</v>
      </c>
      <c r="H989" s="1" t="s">
        <v>3289</v>
      </c>
      <c r="I989" s="28" t="s">
        <v>3285</v>
      </c>
      <c r="J989" s="30">
        <v>1979</v>
      </c>
      <c r="K989" s="30">
        <v>2</v>
      </c>
      <c r="L989">
        <v>74339</v>
      </c>
    </row>
    <row r="990" spans="1:12" ht="25.5" x14ac:dyDescent="0.2">
      <c r="A990" s="37" t="str">
        <f t="shared" si="15"/>
        <v>14-5</v>
      </c>
      <c r="B990" s="30">
        <v>5</v>
      </c>
      <c r="C990" s="30">
        <v>1</v>
      </c>
      <c r="D990" s="43" t="str">
        <f>IF(C990=1,K!$D$1,IF(C990=2,K!$D$2,IF(C990=3,K!$D$3,IF(C990=4,K!$D$4,IF(C990=5,K!$D$5,IF(C990=6,K!$D$6))))))</f>
        <v>Maaparandus</v>
      </c>
      <c r="E990" s="11" t="s">
        <v>328</v>
      </c>
      <c r="F990" s="18" t="str">
        <f>LOOKUP(E990,K!$A$1:$B$19)</f>
        <v>Rõngu vald</v>
      </c>
      <c r="G990">
        <v>44</v>
      </c>
      <c r="H990" s="1" t="s">
        <v>3290</v>
      </c>
      <c r="I990" s="28" t="s">
        <v>3285</v>
      </c>
      <c r="J990" s="30">
        <v>1959</v>
      </c>
      <c r="K990">
        <v>1</v>
      </c>
    </row>
    <row r="991" spans="1:12" ht="25.5" x14ac:dyDescent="0.2">
      <c r="A991" s="37" t="str">
        <f t="shared" si="15"/>
        <v>14-5</v>
      </c>
      <c r="B991" s="30">
        <v>5</v>
      </c>
      <c r="C991" s="30">
        <v>1</v>
      </c>
      <c r="D991" s="43" t="str">
        <f>IF(C991=1,K!$D$1,IF(C991=2,K!$D$2,IF(C991=3,K!$D$3,IF(C991=4,K!$D$4,IF(C991=5,K!$D$5,IF(C991=6,K!$D$6))))))</f>
        <v>Maaparandus</v>
      </c>
      <c r="E991" s="11" t="s">
        <v>328</v>
      </c>
      <c r="F991" s="18" t="str">
        <f>LOOKUP(E991,K!$A$1:$B$19)</f>
        <v>Rõngu vald</v>
      </c>
      <c r="G991">
        <v>125</v>
      </c>
      <c r="H991" s="1" t="s">
        <v>3291</v>
      </c>
      <c r="I991" s="28" t="s">
        <v>3285</v>
      </c>
      <c r="J991" s="30">
        <v>1961</v>
      </c>
      <c r="K991" s="30">
        <v>1</v>
      </c>
      <c r="L991">
        <v>9721</v>
      </c>
    </row>
    <row r="992" spans="1:12" ht="25.5" x14ac:dyDescent="0.2">
      <c r="A992" s="37" t="str">
        <f t="shared" si="15"/>
        <v>14-5</v>
      </c>
      <c r="B992" s="30">
        <v>5</v>
      </c>
      <c r="C992" s="30">
        <v>1</v>
      </c>
      <c r="D992" s="43" t="str">
        <f>IF(C992=1,K!$D$1,IF(C992=2,K!$D$2,IF(C992=3,K!$D$3,IF(C992=4,K!$D$4,IF(C992=5,K!$D$5,IF(C992=6,K!$D$6))))))</f>
        <v>Maaparandus</v>
      </c>
      <c r="E992" s="11" t="s">
        <v>328</v>
      </c>
      <c r="F992" s="18" t="str">
        <f>LOOKUP(E992,K!$A$1:$B$19)</f>
        <v>Rõngu vald</v>
      </c>
      <c r="G992">
        <v>53</v>
      </c>
      <c r="H992" s="1" t="s">
        <v>3297</v>
      </c>
      <c r="I992" s="28" t="s">
        <v>3285</v>
      </c>
      <c r="J992" s="30">
        <v>1962</v>
      </c>
      <c r="K992">
        <v>1</v>
      </c>
      <c r="L992">
        <v>9721</v>
      </c>
    </row>
    <row r="993" spans="1:12" ht="25.5" x14ac:dyDescent="0.2">
      <c r="A993" s="37" t="str">
        <f t="shared" si="15"/>
        <v>14-5</v>
      </c>
      <c r="B993" s="30">
        <v>5</v>
      </c>
      <c r="C993" s="30">
        <v>1</v>
      </c>
      <c r="D993" s="43" t="str">
        <f>IF(C993=1,K!$D$1,IF(C993=2,K!$D$2,IF(C993=3,K!$D$3,IF(C993=4,K!$D$4,IF(C993=5,K!$D$5,IF(C993=6,K!$D$6))))))</f>
        <v>Maaparandus</v>
      </c>
      <c r="E993" s="11" t="s">
        <v>328</v>
      </c>
      <c r="F993" s="18" t="str">
        <f>LOOKUP(E993,K!$A$1:$B$19)</f>
        <v>Rõngu vald</v>
      </c>
      <c r="G993">
        <v>95</v>
      </c>
      <c r="H993" s="1" t="s">
        <v>3298</v>
      </c>
      <c r="I993" s="28" t="s">
        <v>3285</v>
      </c>
      <c r="J993" s="30">
        <v>1963</v>
      </c>
      <c r="K993" s="30">
        <v>1</v>
      </c>
      <c r="L993" t="s">
        <v>3293</v>
      </c>
    </row>
    <row r="994" spans="1:12" ht="25.5" x14ac:dyDescent="0.2">
      <c r="A994" s="37" t="str">
        <f t="shared" si="15"/>
        <v>05-5</v>
      </c>
      <c r="B994" s="30">
        <v>5</v>
      </c>
      <c r="C994" s="30">
        <v>1</v>
      </c>
      <c r="D994" s="43" t="str">
        <f>IF(C994=1,K!$D$1,IF(C994=2,K!$D$2,IF(C994=3,K!$D$3,IF(C994=4,K!$D$4,IF(C994=5,K!$D$5,IF(C994=6,K!$D$6))))))</f>
        <v>Maaparandus</v>
      </c>
      <c r="E994" s="11" t="s">
        <v>319</v>
      </c>
      <c r="F994" s="45" t="str">
        <f>LOOKUP(E994,K!$A$1:$B$19)</f>
        <v xml:space="preserve">Laeva vald </v>
      </c>
      <c r="G994">
        <v>9</v>
      </c>
      <c r="H994" s="40" t="s">
        <v>3594</v>
      </c>
      <c r="I994" t="s">
        <v>3592</v>
      </c>
      <c r="J994">
        <v>1964</v>
      </c>
      <c r="K994" s="30">
        <v>2</v>
      </c>
      <c r="L994" t="s">
        <v>3593</v>
      </c>
    </row>
    <row r="995" spans="1:12" x14ac:dyDescent="0.2">
      <c r="A995" s="37" t="str">
        <f t="shared" si="15"/>
        <v>12-5</v>
      </c>
      <c r="B995" s="30">
        <v>5</v>
      </c>
      <c r="C995" s="30">
        <v>1</v>
      </c>
      <c r="D995" s="43" t="str">
        <f>IF(C995=1,K!$D$1,IF(C995=2,K!$D$2,IF(C995=3,K!$D$3,IF(C995=4,K!$D$4,IF(C995=5,K!$D$5,IF(C995=6,K!$D$6))))))</f>
        <v>Maaparandus</v>
      </c>
      <c r="E995" s="11" t="s">
        <v>326</v>
      </c>
      <c r="F995" s="45" t="str">
        <f>LOOKUP(E995,K!$A$1:$B$19)</f>
        <v>Puhja vald</v>
      </c>
      <c r="G995">
        <v>1509</v>
      </c>
      <c r="H995" s="40" t="s">
        <v>3645</v>
      </c>
      <c r="I995" t="s">
        <v>3638</v>
      </c>
      <c r="J995" s="30">
        <v>1979</v>
      </c>
      <c r="K995">
        <v>2</v>
      </c>
      <c r="L995">
        <v>75086</v>
      </c>
    </row>
    <row r="996" spans="1:12" ht="25.5" x14ac:dyDescent="0.2">
      <c r="A996" s="37" t="str">
        <f t="shared" si="15"/>
        <v>09-5</v>
      </c>
      <c r="B996" s="30">
        <v>5</v>
      </c>
      <c r="C996" s="30">
        <v>1</v>
      </c>
      <c r="D996" s="43" t="str">
        <f>IF(C996=1,K!$D$1,IF(C996=2,K!$D$2,IF(C996=3,K!$D$3,IF(C996=4,K!$D$4,IF(C996=5,K!$D$5,IF(C996=6,K!$D$6))))))</f>
        <v>Maaparandus</v>
      </c>
      <c r="E996" s="11" t="s">
        <v>323</v>
      </c>
      <c r="F996" s="45" t="str">
        <f>LOOKUP(E996,K!$A$1:$B$19)</f>
        <v>Nõo vald</v>
      </c>
      <c r="G996">
        <v>77</v>
      </c>
      <c r="H996" s="1" t="s">
        <v>3786</v>
      </c>
      <c r="I996" t="s">
        <v>3784</v>
      </c>
      <c r="J996" s="30">
        <v>1963</v>
      </c>
      <c r="K996">
        <v>4</v>
      </c>
      <c r="L996" t="s">
        <v>3787</v>
      </c>
    </row>
    <row r="997" spans="1:12" ht="25.5" x14ac:dyDescent="0.2">
      <c r="A997" s="37" t="str">
        <f t="shared" si="15"/>
        <v>09-5</v>
      </c>
      <c r="B997" s="30">
        <v>5</v>
      </c>
      <c r="C997" s="30">
        <v>1</v>
      </c>
      <c r="D997" s="43" t="str">
        <f>IF(C997=1,K!$D$1,IF(C997=2,K!$D$2,IF(C997=3,K!$D$3,IF(C997=4,K!$D$4,IF(C997=5,K!$D$5,IF(C997=6,K!$D$6))))))</f>
        <v>Maaparandus</v>
      </c>
      <c r="E997" s="11" t="s">
        <v>323</v>
      </c>
      <c r="F997" s="45" t="str">
        <f>LOOKUP(E997,K!$A$1:$B$19)</f>
        <v>Nõo vald</v>
      </c>
      <c r="G997">
        <v>72</v>
      </c>
      <c r="H997" s="1" t="s">
        <v>3788</v>
      </c>
      <c r="I997" t="s">
        <v>3784</v>
      </c>
      <c r="J997" s="30">
        <v>1964</v>
      </c>
      <c r="K997">
        <v>1</v>
      </c>
      <c r="L997" t="s">
        <v>3787</v>
      </c>
    </row>
    <row r="998" spans="1:12" ht="25.5" x14ac:dyDescent="0.2">
      <c r="A998" s="37" t="str">
        <f t="shared" si="15"/>
        <v>13-5</v>
      </c>
      <c r="B998" s="30">
        <v>5</v>
      </c>
      <c r="C998" s="30">
        <v>1</v>
      </c>
      <c r="D998" s="43" t="str">
        <f>IF(C998=1,K!$D$1,IF(C998=2,K!$D$2,IF(C998=3,K!$D$3,IF(C998=4,K!$D$4,IF(C998=5,K!$D$5,IF(C998=6,K!$D$6))))))</f>
        <v>Maaparandus</v>
      </c>
      <c r="E998" s="11" t="s">
        <v>327</v>
      </c>
      <c r="F998" s="45" t="str">
        <f>LOOKUP(E998,K!$A$1:$B$19)</f>
        <v>Rannu vald</v>
      </c>
      <c r="G998">
        <v>135</v>
      </c>
      <c r="H998" s="1" t="s">
        <v>4034</v>
      </c>
      <c r="I998" t="s">
        <v>4035</v>
      </c>
      <c r="J998" s="30">
        <v>1970</v>
      </c>
      <c r="K998">
        <v>1</v>
      </c>
      <c r="L998">
        <v>68120</v>
      </c>
    </row>
    <row r="999" spans="1:12" ht="25.5" x14ac:dyDescent="0.2">
      <c r="A999" s="37" t="str">
        <f t="shared" si="15"/>
        <v>13-5</v>
      </c>
      <c r="B999" s="30">
        <v>5</v>
      </c>
      <c r="C999" s="30">
        <v>1</v>
      </c>
      <c r="D999" s="43" t="str">
        <f>IF(C999=1,K!$D$1,IF(C999=2,K!$D$2,IF(C999=3,K!$D$3,IF(C999=4,K!$D$4,IF(C999=5,K!$D$5,IF(C999=6,K!$D$6))))))</f>
        <v>Maaparandus</v>
      </c>
      <c r="E999" s="11" t="s">
        <v>327</v>
      </c>
      <c r="F999" s="45" t="str">
        <f>LOOKUP(E999,K!$A$1:$B$19)</f>
        <v>Rannu vald</v>
      </c>
      <c r="G999">
        <v>203</v>
      </c>
      <c r="H999" s="1" t="s">
        <v>4036</v>
      </c>
      <c r="I999" t="s">
        <v>4035</v>
      </c>
      <c r="J999" s="30">
        <v>1971</v>
      </c>
      <c r="K999">
        <v>2</v>
      </c>
      <c r="L999">
        <v>68120</v>
      </c>
    </row>
    <row r="1000" spans="1:12" x14ac:dyDescent="0.2">
      <c r="A1000" s="37" t="str">
        <f t="shared" si="15"/>
        <v>13-5</v>
      </c>
      <c r="B1000" s="30">
        <v>5</v>
      </c>
      <c r="C1000" s="30">
        <v>6</v>
      </c>
      <c r="D1000" s="43" t="str">
        <f>IF(C1000=1,K!$D$1,IF(C1000=2,K!$D$2,IF(C1000=3,K!$D$3,IF(C1000=4,K!$D$4,IF(C1000=5,K!$D$5,IF(C1000=6,K!$D$6))))))</f>
        <v>Kultuurtehnikaprojektid</v>
      </c>
      <c r="E1000" s="11" t="s">
        <v>327</v>
      </c>
      <c r="F1000" s="45" t="str">
        <f>LOOKUP(E1000,K!$A$1:$B$19)</f>
        <v>Rannu vald</v>
      </c>
      <c r="G1000">
        <v>46</v>
      </c>
      <c r="H1000" s="1" t="s">
        <v>4037</v>
      </c>
      <c r="I1000" t="s">
        <v>4035</v>
      </c>
      <c r="J1000" s="30">
        <v>1981</v>
      </c>
      <c r="K1000">
        <v>2</v>
      </c>
      <c r="L1000" t="s">
        <v>4038</v>
      </c>
    </row>
    <row r="1001" spans="1:12" ht="25.5" x14ac:dyDescent="0.2">
      <c r="A1001" s="37" t="str">
        <f t="shared" si="15"/>
        <v>15-9</v>
      </c>
      <c r="B1001" s="30">
        <v>9</v>
      </c>
      <c r="C1001" s="30">
        <v>2</v>
      </c>
      <c r="D1001" s="43" t="str">
        <f>IF(C1001=1,K!$D$1,IF(C1001=2,K!$D$2,IF(C1001=3,K!$D$3,IF(C1001=4,K!$D$4,IF(C1001=5,K!$D$5,IF(C1001=6,K!$D$6,IF(C1001=7,K!$D$7)))))))</f>
        <v xml:space="preserve">Maaparanduse rek </v>
      </c>
      <c r="E1001" s="11" t="s">
        <v>329</v>
      </c>
      <c r="F1001" s="45" t="str">
        <f>LOOKUP(E1001,K!$A$1:$B$19)</f>
        <v>Tartu vald</v>
      </c>
      <c r="G1001">
        <v>1494</v>
      </c>
      <c r="H1001" s="1" t="s">
        <v>4749</v>
      </c>
      <c r="I1001" s="28" t="s">
        <v>4741</v>
      </c>
      <c r="J1001" s="30">
        <v>1979</v>
      </c>
      <c r="K1001">
        <v>1</v>
      </c>
      <c r="L1001" t="s">
        <v>4750</v>
      </c>
    </row>
    <row r="1002" spans="1:12" ht="25.5" x14ac:dyDescent="0.2">
      <c r="A1002" s="37" t="str">
        <f t="shared" si="15"/>
        <v>15-9</v>
      </c>
      <c r="B1002" s="30">
        <v>9</v>
      </c>
      <c r="C1002" s="30">
        <v>2</v>
      </c>
      <c r="D1002" s="43" t="str">
        <f>IF(C1002=1,K!$D$1,IF(C1002=2,K!$D$2,IF(C1002=3,K!$D$3,IF(C1002=4,K!$D$4,IF(C1002=5,K!$D$5,IF(C1002=6,K!$D$6,IF(C1002=7,K!$D$7)))))))</f>
        <v xml:space="preserve">Maaparanduse rek </v>
      </c>
      <c r="E1002" s="11" t="s">
        <v>329</v>
      </c>
      <c r="F1002" s="45" t="str">
        <f>LOOKUP(E1002,K!$A$1:$B$19)</f>
        <v>Tartu vald</v>
      </c>
      <c r="G1002">
        <v>73</v>
      </c>
      <c r="H1002" s="1" t="s">
        <v>4749</v>
      </c>
      <c r="I1002" s="28" t="s">
        <v>4741</v>
      </c>
      <c r="J1002" s="30">
        <v>1980</v>
      </c>
      <c r="K1002">
        <v>1</v>
      </c>
      <c r="L1002" t="s">
        <v>4751</v>
      </c>
    </row>
    <row r="1003" spans="1:12" x14ac:dyDescent="0.2">
      <c r="A1003" s="37" t="str">
        <f t="shared" si="15"/>
        <v>17-5</v>
      </c>
      <c r="B1003" s="30">
        <v>5</v>
      </c>
      <c r="C1003" s="30">
        <v>1</v>
      </c>
      <c r="D1003" s="43" t="str">
        <f>IF(C1003=1,K!$D$1,IF(C1003=2,K!$D$2,IF(C1003=3,K!$D$3,IF(C1003=4,K!$D$4,IF(C1003=5,K!$D$5,IF(C1003=6,K!$D$6,IF(C1003=7,K!$D$7)))))))</f>
        <v>Maaparandus</v>
      </c>
      <c r="E1003" s="25" t="s">
        <v>331</v>
      </c>
      <c r="F1003" s="45" t="str">
        <f>LOOKUP(E1003,K!$A$1:$B$19)</f>
        <v xml:space="preserve">Vara vald </v>
      </c>
      <c r="G1003">
        <v>5</v>
      </c>
      <c r="H1003" s="28" t="s">
        <v>4814</v>
      </c>
      <c r="I1003" s="28" t="s">
        <v>4812</v>
      </c>
      <c r="J1003" s="30">
        <v>1963</v>
      </c>
      <c r="K1003">
        <v>1</v>
      </c>
      <c r="L1003" s="48" t="s">
        <v>4815</v>
      </c>
    </row>
    <row r="1004" spans="1:12" x14ac:dyDescent="0.2">
      <c r="A1004" s="37" t="str">
        <f t="shared" si="15"/>
        <v>17-5</v>
      </c>
      <c r="B1004" s="30">
        <v>5</v>
      </c>
      <c r="C1004" s="30">
        <v>6</v>
      </c>
      <c r="D1004" s="43" t="str">
        <f>IF(C1004=1,K!$D$1,IF(C1004=2,K!$D$2,IF(C1004=3,K!$D$3,IF(C1004=4,K!$D$4,IF(C1004=5,K!$D$5,IF(C1004=6,K!$D$6,IF(C1004=7,K!$D$7)))))))</f>
        <v>Kultuurtehnikaprojektid</v>
      </c>
      <c r="E1004" s="25" t="s">
        <v>331</v>
      </c>
      <c r="F1004" s="45" t="str">
        <f>LOOKUP(E1004,K!$A$1:$B$19)</f>
        <v xml:space="preserve">Vara vald </v>
      </c>
      <c r="G1004">
        <v>45</v>
      </c>
      <c r="H1004" s="28" t="s">
        <v>4816</v>
      </c>
      <c r="I1004" s="28" t="s">
        <v>4812</v>
      </c>
      <c r="J1004" s="30">
        <v>1968</v>
      </c>
      <c r="K1004">
        <v>1</v>
      </c>
    </row>
    <row r="1005" spans="1:12" x14ac:dyDescent="0.2">
      <c r="A1005" s="37" t="str">
        <f t="shared" si="15"/>
        <v>17-5</v>
      </c>
      <c r="B1005" s="30">
        <v>5</v>
      </c>
      <c r="C1005" s="30">
        <v>6</v>
      </c>
      <c r="D1005" s="43" t="str">
        <f>IF(C1005=1,K!$D$1,IF(C1005=2,K!$D$2,IF(C1005=3,K!$D$3,IF(C1005=4,K!$D$4,IF(C1005=5,K!$D$5,IF(C1005=6,K!$D$6,IF(C1005=7,K!$D$7)))))))</f>
        <v>Kultuurtehnikaprojektid</v>
      </c>
      <c r="E1005" s="25" t="s">
        <v>331</v>
      </c>
      <c r="F1005" s="45" t="str">
        <f>LOOKUP(E1005,K!$A$1:$B$19)</f>
        <v xml:space="preserve">Vara vald </v>
      </c>
      <c r="G1005">
        <v>537</v>
      </c>
      <c r="H1005" s="28" t="s">
        <v>4817</v>
      </c>
      <c r="I1005" s="28" t="s">
        <v>4812</v>
      </c>
      <c r="J1005" s="30">
        <v>1973</v>
      </c>
      <c r="K1005">
        <v>1</v>
      </c>
      <c r="L1005" s="28" t="s">
        <v>4818</v>
      </c>
    </row>
    <row r="1006" spans="1:12" x14ac:dyDescent="0.2">
      <c r="A1006" s="37" t="str">
        <f t="shared" si="15"/>
        <v>17-5</v>
      </c>
      <c r="B1006" s="30">
        <v>5</v>
      </c>
      <c r="C1006" s="30">
        <v>6</v>
      </c>
      <c r="D1006" s="43" t="str">
        <f>IF(C1006=1,K!$D$1,IF(C1006=2,K!$D$2,IF(C1006=3,K!$D$3,IF(C1006=4,K!$D$4,IF(C1006=5,K!$D$5,IF(C1006=6,K!$D$6,IF(C1006=7,K!$D$7)))))))</f>
        <v>Kultuurtehnikaprojektid</v>
      </c>
      <c r="E1006" s="25" t="s">
        <v>331</v>
      </c>
      <c r="F1006" s="45" t="str">
        <f>LOOKUP(E1006,K!$A$1:$B$19)</f>
        <v xml:space="preserve">Vara vald </v>
      </c>
      <c r="G1006">
        <v>33</v>
      </c>
      <c r="H1006" s="28" t="s">
        <v>4819</v>
      </c>
      <c r="I1006" s="28" t="s">
        <v>4812</v>
      </c>
      <c r="J1006" s="30">
        <v>1986</v>
      </c>
      <c r="K1006">
        <v>2</v>
      </c>
      <c r="L1006" t="s">
        <v>4820</v>
      </c>
    </row>
    <row r="1007" spans="1:12" ht="25.5" x14ac:dyDescent="0.2">
      <c r="A1007" s="37" t="str">
        <f t="shared" si="15"/>
        <v>19-5</v>
      </c>
      <c r="B1007" s="30">
        <v>5</v>
      </c>
      <c r="C1007" s="30">
        <v>1</v>
      </c>
      <c r="D1007" s="50" t="str">
        <f>IF(C1007=1,K!$D$1,IF(C1007=2,K!$D$2,IF(C1007=3,K!$D$3,IF(C1007=4,K!$D$4,IF(C1007=5,K!$D$5,IF(C1007=6,K!$D$6,IF(C1007=7,K!$D$7)))))))</f>
        <v>Maaparandus</v>
      </c>
      <c r="E1007" s="11" t="s">
        <v>333</v>
      </c>
      <c r="F1007" s="51" t="str">
        <f>LOOKUP(E1007,K!$A$1:$B$19)</f>
        <v>Ülenurme vald</v>
      </c>
      <c r="G1007">
        <v>18</v>
      </c>
      <c r="H1007" s="34" t="s">
        <v>5114</v>
      </c>
      <c r="I1007" s="28" t="s">
        <v>5115</v>
      </c>
      <c r="J1007" s="30">
        <v>1966</v>
      </c>
      <c r="K1007">
        <v>2</v>
      </c>
    </row>
    <row r="1008" spans="1:12" ht="25.5" x14ac:dyDescent="0.2">
      <c r="A1008" s="37" t="str">
        <f t="shared" si="15"/>
        <v>19-5</v>
      </c>
      <c r="B1008" s="30">
        <v>5</v>
      </c>
      <c r="C1008" s="30">
        <v>1</v>
      </c>
      <c r="D1008" s="50" t="str">
        <f>IF(C1008=1,K!$D$1,IF(C1008=2,K!$D$2,IF(C1008=3,K!$D$3,IF(C1008=4,K!$D$4,IF(C1008=5,K!$D$5,IF(C1008=6,K!$D$6,IF(C1008=7,K!$D$7)))))))</f>
        <v>Maaparandus</v>
      </c>
      <c r="E1008" s="11" t="s">
        <v>333</v>
      </c>
      <c r="F1008" s="51" t="str">
        <f>LOOKUP(E1008,K!$A$1:$B$19)</f>
        <v>Ülenurme vald</v>
      </c>
      <c r="G1008">
        <v>24</v>
      </c>
      <c r="H1008" s="34" t="s">
        <v>5116</v>
      </c>
      <c r="I1008" s="28" t="s">
        <v>5117</v>
      </c>
      <c r="J1008" s="30">
        <v>1963</v>
      </c>
      <c r="K1008">
        <v>1</v>
      </c>
    </row>
    <row r="1009" spans="1:12" ht="25.5" x14ac:dyDescent="0.2">
      <c r="A1009" s="37" t="str">
        <f t="shared" si="15"/>
        <v>19-5</v>
      </c>
      <c r="B1009" s="30">
        <v>5</v>
      </c>
      <c r="C1009" s="30">
        <v>1</v>
      </c>
      <c r="D1009" s="50" t="str">
        <f>IF(C1009=1,K!$D$1,IF(C1009=2,K!$D$2,IF(C1009=3,K!$D$3,IF(C1009=4,K!$D$4,IF(C1009=5,K!$D$5,IF(C1009=6,K!$D$6,IF(C1009=7,K!$D$7)))))))</f>
        <v>Maaparandus</v>
      </c>
      <c r="E1009" s="11" t="s">
        <v>333</v>
      </c>
      <c r="F1009" s="51" t="str">
        <f>LOOKUP(E1009,K!$A$1:$B$19)</f>
        <v>Ülenurme vald</v>
      </c>
      <c r="G1009">
        <v>52</v>
      </c>
      <c r="H1009" s="34" t="s">
        <v>5118</v>
      </c>
      <c r="I1009" s="28" t="s">
        <v>5117</v>
      </c>
      <c r="J1009" s="30">
        <v>1965</v>
      </c>
      <c r="K1009">
        <v>1</v>
      </c>
    </row>
    <row r="1010" spans="1:12" ht="25.5" x14ac:dyDescent="0.2">
      <c r="A1010" s="37" t="str">
        <f t="shared" si="15"/>
        <v>19-5</v>
      </c>
      <c r="B1010" s="30">
        <v>5</v>
      </c>
      <c r="C1010" s="30">
        <v>6</v>
      </c>
      <c r="D1010" s="50" t="str">
        <f>IF(C1010=1,K!$D$1,IF(C1010=2,K!$D$2,IF(C1010=3,K!$D$3,IF(C1010=4,K!$D$4,IF(C1010=5,K!$D$5,IF(C1010=6,K!$D$6,IF(C1010=7,K!$D$7)))))))</f>
        <v>Kultuurtehnikaprojektid</v>
      </c>
      <c r="E1010" s="11" t="s">
        <v>333</v>
      </c>
      <c r="F1010" s="51" t="str">
        <f>LOOKUP(E1010,K!$A$1:$B$19)</f>
        <v>Ülenurme vald</v>
      </c>
      <c r="G1010">
        <v>1148</v>
      </c>
      <c r="H1010" s="34" t="s">
        <v>5125</v>
      </c>
      <c r="J1010" s="30">
        <v>1977</v>
      </c>
      <c r="K1010">
        <v>1</v>
      </c>
      <c r="L1010" t="s">
        <v>5128</v>
      </c>
    </row>
    <row r="1011" spans="1:12" ht="25.5" x14ac:dyDescent="0.2">
      <c r="A1011" s="37" t="str">
        <f t="shared" si="15"/>
        <v>19-5</v>
      </c>
      <c r="B1011" s="30">
        <v>5</v>
      </c>
      <c r="C1011" s="30">
        <v>1</v>
      </c>
      <c r="D1011" s="50" t="str">
        <f>IF(C1011=1,K!$D$1,IF(C1011=2,K!$D$2,IF(C1011=3,K!$D$3,IF(C1011=4,K!$D$4,IF(C1011=5,K!$D$5,IF(C1011=6,K!$D$6,IF(C1011=7,K!$D$7)))))))</f>
        <v>Maaparandus</v>
      </c>
      <c r="E1011" s="11" t="s">
        <v>333</v>
      </c>
      <c r="F1011" s="51" t="str">
        <f>LOOKUP(E1011,K!$A$1:$B$19)</f>
        <v>Ülenurme vald</v>
      </c>
      <c r="G1011">
        <v>339</v>
      </c>
      <c r="H1011" s="34" t="s">
        <v>5126</v>
      </c>
      <c r="I1011" s="28" t="s">
        <v>5117</v>
      </c>
      <c r="J1011" s="30">
        <v>1972</v>
      </c>
      <c r="K1011">
        <v>1</v>
      </c>
      <c r="L1011">
        <v>70318</v>
      </c>
    </row>
    <row r="1012" spans="1:12" ht="25.5" x14ac:dyDescent="0.2">
      <c r="A1012" s="37" t="str">
        <f t="shared" si="15"/>
        <v>19-5</v>
      </c>
      <c r="B1012" s="30">
        <v>5</v>
      </c>
      <c r="C1012" s="30">
        <v>1</v>
      </c>
      <c r="D1012" s="50" t="str">
        <f>IF(C1012=1,K!$D$1,IF(C1012=2,K!$D$2,IF(C1012=3,K!$D$3,IF(C1012=4,K!$D$4,IF(C1012=5,K!$D$5,IF(C1012=6,K!$D$6,IF(C1012=7,K!$D$7)))))))</f>
        <v>Maaparandus</v>
      </c>
      <c r="E1012" s="11" t="s">
        <v>333</v>
      </c>
      <c r="F1012" s="51" t="str">
        <f>LOOKUP(E1012,K!$A$1:$B$19)</f>
        <v>Ülenurme vald</v>
      </c>
      <c r="G1012">
        <v>162</v>
      </c>
      <c r="H1012" s="34" t="s">
        <v>5127</v>
      </c>
      <c r="I1012" s="28" t="s">
        <v>5117</v>
      </c>
      <c r="J1012" s="30">
        <v>1971</v>
      </c>
      <c r="K1012">
        <v>1</v>
      </c>
      <c r="L1012">
        <v>70318</v>
      </c>
    </row>
    <row r="1013" spans="1:12" x14ac:dyDescent="0.2">
      <c r="A1013" s="37" t="str">
        <f t="shared" si="15"/>
        <v>17-5</v>
      </c>
      <c r="B1013" s="30">
        <v>5</v>
      </c>
      <c r="C1013" s="30">
        <v>1</v>
      </c>
      <c r="D1013" s="50" t="str">
        <f>IF(C1013=1,K!$D$1,IF(C1013=2,K!$D$2,IF(C1013=3,K!$D$3,IF(C1013=4,K!$D$4,IF(C1013=5,K!$D$5,IF(C1013=6,K!$D$6,IF(C1013=7,K!$D$7)))))))</f>
        <v>Maaparandus</v>
      </c>
      <c r="E1013" s="11" t="s">
        <v>331</v>
      </c>
      <c r="F1013" s="51" t="str">
        <f>LOOKUP(E1013,K!$A$1:$B$19)</f>
        <v xml:space="preserve">Vara vald </v>
      </c>
      <c r="G1013">
        <v>881</v>
      </c>
      <c r="H1013" s="30" t="s">
        <v>5759</v>
      </c>
      <c r="I1013" s="28" t="s">
        <v>4812</v>
      </c>
      <c r="J1013" s="30">
        <v>1975</v>
      </c>
      <c r="K1013">
        <v>1</v>
      </c>
      <c r="L1013" t="s">
        <v>5760</v>
      </c>
    </row>
    <row r="1014" spans="1:12" x14ac:dyDescent="0.2">
      <c r="A1014" s="37" t="str">
        <f t="shared" ref="A1014:A1077" si="16">CONCATENATE(E1014,"-",B1014)</f>
        <v>01-4</v>
      </c>
      <c r="B1014">
        <v>4</v>
      </c>
      <c r="C1014">
        <v>2</v>
      </c>
      <c r="D1014" s="17" t="str">
        <f>IF(C1014=1,K!$D$1,IF(C1014=2,K!$D$2,IF(C1014=3,K!$D$3,IF(C1014=4,K!$D$4,IF(C1014=5,K!$D$5,IF(C1014=6,K!$D$6))))))</f>
        <v xml:space="preserve">Maaparanduse rek </v>
      </c>
      <c r="E1014" s="25" t="s">
        <v>291</v>
      </c>
      <c r="F1014" s="18" t="str">
        <f>LOOKUP(E1014,K!$A$1:$B$19)</f>
        <v>Alatskivi vald</v>
      </c>
      <c r="G1014">
        <v>45</v>
      </c>
      <c r="H1014" s="34" t="s">
        <v>1608</v>
      </c>
      <c r="I1014" s="28" t="s">
        <v>1634</v>
      </c>
      <c r="J1014">
        <v>1961</v>
      </c>
      <c r="K1014">
        <v>1</v>
      </c>
      <c r="L1014" s="28" t="s">
        <v>1606</v>
      </c>
    </row>
    <row r="1015" spans="1:12" x14ac:dyDescent="0.2">
      <c r="A1015" s="37" t="str">
        <f t="shared" si="16"/>
        <v>01-4</v>
      </c>
      <c r="B1015">
        <v>4</v>
      </c>
      <c r="C1015">
        <v>2</v>
      </c>
      <c r="D1015" s="17" t="str">
        <f>IF(C1015=1,K!$D$1,IF(C1015=2,K!$D$2,IF(C1015=3,K!$D$3,IF(C1015=4,K!$D$4,IF(C1015=5,K!$D$5,IF(C1015=6,K!$D$6))))))</f>
        <v xml:space="preserve">Maaparanduse rek </v>
      </c>
      <c r="E1015" s="25" t="s">
        <v>291</v>
      </c>
      <c r="F1015" s="18" t="str">
        <f>LOOKUP(E1015,K!$A$1:$B$19)</f>
        <v>Alatskivi vald</v>
      </c>
      <c r="G1015">
        <v>114</v>
      </c>
      <c r="H1015" s="34" t="s">
        <v>1607</v>
      </c>
      <c r="I1015" s="28" t="s">
        <v>1634</v>
      </c>
      <c r="J1015">
        <v>1960</v>
      </c>
      <c r="K1015">
        <v>1</v>
      </c>
      <c r="L1015" s="28" t="s">
        <v>1606</v>
      </c>
    </row>
    <row r="1016" spans="1:12" x14ac:dyDescent="0.2">
      <c r="A1016" s="38" t="str">
        <f t="shared" si="16"/>
        <v>01-4</v>
      </c>
      <c r="B1016" s="30">
        <v>4</v>
      </c>
      <c r="C1016" s="30">
        <v>1</v>
      </c>
      <c r="D1016" s="31" t="str">
        <f>IF(C1016=1,K!$D$1,IF(C1016=2,K!$D$2,IF(C1016=3,K!$D$3,IF(C1016=4,K!$D$4,IF(C1016=5,K!$D$5,IF(C1016=6,K!$D$6))))))</f>
        <v>Maaparandus</v>
      </c>
      <c r="E1016" s="32" t="s">
        <v>291</v>
      </c>
      <c r="F1016" s="33" t="str">
        <f>LOOKUP(E1016,K!$A$1:$B$19)</f>
        <v>Alatskivi vald</v>
      </c>
      <c r="G1016" s="30">
        <v>53</v>
      </c>
      <c r="H1016" s="34" t="s">
        <v>1635</v>
      </c>
      <c r="I1016" s="34" t="s">
        <v>1634</v>
      </c>
      <c r="J1016" s="30">
        <v>1958</v>
      </c>
      <c r="K1016" s="30">
        <v>1</v>
      </c>
      <c r="L1016" s="30" t="s">
        <v>1631</v>
      </c>
    </row>
    <row r="1017" spans="1:12" x14ac:dyDescent="0.2">
      <c r="A1017" s="38" t="str">
        <f t="shared" si="16"/>
        <v>01-4</v>
      </c>
      <c r="B1017" s="30">
        <v>4</v>
      </c>
      <c r="C1017" s="30">
        <v>2</v>
      </c>
      <c r="D1017" s="31" t="str">
        <f>IF(C1017=1,K!$D$1,IF(C1017=2,K!$D$2,IF(C1017=3,K!$D$3,IF(C1017=4,K!$D$4,IF(C1017=5,K!$D$5,IF(C1017=6,K!$D$6))))))</f>
        <v xml:space="preserve">Maaparanduse rek </v>
      </c>
      <c r="E1017" s="32" t="s">
        <v>291</v>
      </c>
      <c r="F1017" s="33" t="str">
        <f>LOOKUP(E1017,K!$A$1:$B$19)</f>
        <v>Alatskivi vald</v>
      </c>
      <c r="G1017" s="30">
        <v>543</v>
      </c>
      <c r="H1017" s="34" t="s">
        <v>1637</v>
      </c>
      <c r="I1017" s="34" t="s">
        <v>1634</v>
      </c>
      <c r="J1017" s="30">
        <v>1973</v>
      </c>
      <c r="K1017" s="30">
        <v>1</v>
      </c>
      <c r="L1017" s="34" t="s">
        <v>1638</v>
      </c>
    </row>
    <row r="1018" spans="1:12" ht="25.5" x14ac:dyDescent="0.2">
      <c r="A1018" s="38" t="str">
        <f t="shared" si="16"/>
        <v>03-4</v>
      </c>
      <c r="B1018" s="30">
        <v>4</v>
      </c>
      <c r="C1018" s="30">
        <v>1</v>
      </c>
      <c r="D1018" s="17" t="str">
        <f>IF(C1018=1,K!$D$1,IF(C1018=2,K!$D$2,IF(C1018=3,K!$D$3,IF(C1018=4,K!$D$4,IF(C1018=5,K!$D$5,IF(C1018=6,K!$D$6))))))</f>
        <v>Maaparandus</v>
      </c>
      <c r="E1018" s="11" t="s">
        <v>317</v>
      </c>
      <c r="F1018" s="18" t="str">
        <f>LOOKUP(E1018,K!$A$1:$B$19)</f>
        <v>Kambja vald</v>
      </c>
      <c r="G1018" s="30">
        <v>39</v>
      </c>
      <c r="H1018" s="39" t="s">
        <v>1859</v>
      </c>
      <c r="I1018" s="30" t="s">
        <v>1856</v>
      </c>
      <c r="J1018" s="30">
        <v>1980</v>
      </c>
      <c r="K1018" s="30">
        <v>3</v>
      </c>
      <c r="L1018" s="30" t="s">
        <v>1860</v>
      </c>
    </row>
    <row r="1019" spans="1:12" ht="25.5" x14ac:dyDescent="0.2">
      <c r="A1019" s="38" t="str">
        <f t="shared" si="16"/>
        <v>02-4</v>
      </c>
      <c r="B1019" s="30">
        <v>4</v>
      </c>
      <c r="C1019" s="30">
        <v>1</v>
      </c>
      <c r="D1019" s="17" t="str">
        <f>IF(C1019=1,K!$D$1,IF(C1019=2,K!$D$2,IF(C1019=3,K!$D$3,IF(C1019=4,K!$D$4,IF(C1019=5,K!$D$5,IF(C1019=6,K!$D$6))))))</f>
        <v>Maaparandus</v>
      </c>
      <c r="E1019" s="11" t="s">
        <v>294</v>
      </c>
      <c r="F1019" s="18" t="str">
        <f>LOOKUP(E1019,K!$A$1:$B$19)</f>
        <v>Haaslava vald</v>
      </c>
      <c r="G1019" s="30">
        <v>38</v>
      </c>
      <c r="H1019" s="1" t="s">
        <v>1968</v>
      </c>
      <c r="I1019" s="30" t="s">
        <v>1966</v>
      </c>
      <c r="J1019" s="30">
        <v>1966</v>
      </c>
      <c r="K1019" s="30">
        <v>2</v>
      </c>
      <c r="L1019" t="s">
        <v>1969</v>
      </c>
    </row>
    <row r="1020" spans="1:12" ht="25.5" x14ac:dyDescent="0.2">
      <c r="A1020" s="38" t="str">
        <f t="shared" si="16"/>
        <v>07-4</v>
      </c>
      <c r="B1020" s="30">
        <v>4</v>
      </c>
      <c r="C1020" s="30">
        <v>1</v>
      </c>
      <c r="D1020" s="17" t="str">
        <f>IF(C1020=1,K!$D$1,IF(C1020=2,K!$D$2,IF(C1020=3,K!$D$3,IF(C1020=4,K!$D$4,IF(C1020=5,K!$D$5,IF(C1020=6,K!$D$6))))))</f>
        <v>Maaparandus</v>
      </c>
      <c r="E1020" s="11" t="s">
        <v>321</v>
      </c>
      <c r="F1020" s="18" t="str">
        <f>LOOKUP(E1020,K!$A$1:$B$19)</f>
        <v>Meeksi vald</v>
      </c>
      <c r="G1020" s="30">
        <v>59</v>
      </c>
      <c r="H1020" s="40" t="s">
        <v>2062</v>
      </c>
      <c r="I1020" s="30" t="s">
        <v>2060</v>
      </c>
      <c r="J1020" s="30">
        <v>1968</v>
      </c>
      <c r="K1020" s="30">
        <v>1</v>
      </c>
      <c r="L1020" t="s">
        <v>2061</v>
      </c>
    </row>
    <row r="1021" spans="1:12" ht="25.5" x14ac:dyDescent="0.2">
      <c r="A1021" s="37" t="str">
        <f t="shared" si="16"/>
        <v>08-4</v>
      </c>
      <c r="B1021" s="30">
        <v>4</v>
      </c>
      <c r="C1021" s="30">
        <v>1</v>
      </c>
      <c r="D1021" s="17" t="str">
        <f>IF(C1021=1,K!$D$1,IF(C1021=2,K!$D$2,IF(C1021=3,K!$D$3,IF(C1021=4,K!$D$4,IF(C1021=5,K!$D$5,IF(C1021=6,K!$D$6))))))</f>
        <v>Maaparandus</v>
      </c>
      <c r="E1021" s="11" t="s">
        <v>322</v>
      </c>
      <c r="F1021" s="18" t="str">
        <f>LOOKUP(E1021,K!$A$1:$B$19)</f>
        <v>Mäksa vald</v>
      </c>
      <c r="G1021" t="s">
        <v>2316</v>
      </c>
      <c r="H1021" s="30" t="s">
        <v>2317</v>
      </c>
      <c r="I1021" s="39" t="s">
        <v>2315</v>
      </c>
      <c r="J1021" s="30">
        <v>1969</v>
      </c>
      <c r="K1021">
        <v>2</v>
      </c>
      <c r="L1021">
        <v>67162</v>
      </c>
    </row>
    <row r="1022" spans="1:12" ht="25.5" x14ac:dyDescent="0.2">
      <c r="A1022" s="37" t="str">
        <f t="shared" si="16"/>
        <v>08-4</v>
      </c>
      <c r="B1022" s="30">
        <v>4</v>
      </c>
      <c r="C1022" s="30">
        <v>6</v>
      </c>
      <c r="D1022" s="17" t="str">
        <f>IF(C1022=1,K!$D$1,IF(C1022=2,K!$D$2,IF(C1022=3,K!$D$3,IF(C1022=4,K!$D$4,IF(C1022=5,K!$D$5,IF(C1022=6,K!$D$6))))))</f>
        <v>Kultuurtehnikaprojektid</v>
      </c>
      <c r="E1022" s="11" t="s">
        <v>322</v>
      </c>
      <c r="F1022" s="18" t="str">
        <f>LOOKUP(E1022,K!$A$1:$B$19)</f>
        <v>Mäksa vald</v>
      </c>
      <c r="G1022" s="30">
        <v>1455</v>
      </c>
      <c r="H1022" s="30" t="s">
        <v>2318</v>
      </c>
      <c r="I1022" s="39" t="s">
        <v>2315</v>
      </c>
      <c r="J1022" s="30">
        <v>1979</v>
      </c>
      <c r="K1022" s="30">
        <v>2</v>
      </c>
      <c r="L1022" t="s">
        <v>2319</v>
      </c>
    </row>
    <row r="1023" spans="1:12" ht="25.5" x14ac:dyDescent="0.2">
      <c r="A1023" s="37" t="str">
        <f t="shared" si="16"/>
        <v>08-4</v>
      </c>
      <c r="B1023" s="30">
        <v>4</v>
      </c>
      <c r="C1023" s="30">
        <v>1</v>
      </c>
      <c r="D1023" s="17" t="str">
        <f>IF(C1023=1,K!$D$1,IF(C1023=2,K!$D$2,IF(C1023=3,K!$D$3,IF(C1023=4,K!$D$4,IF(C1023=5,K!$D$5,IF(C1023=6,K!$D$6))))))</f>
        <v>Maaparandus</v>
      </c>
      <c r="E1023" s="11" t="s">
        <v>322</v>
      </c>
      <c r="F1023" s="18" t="str">
        <f>LOOKUP(E1023,K!$A$1:$B$19)</f>
        <v>Mäksa vald</v>
      </c>
      <c r="G1023" s="30">
        <v>62</v>
      </c>
      <c r="H1023" s="30" t="s">
        <v>2317</v>
      </c>
      <c r="I1023" s="39" t="s">
        <v>2315</v>
      </c>
      <c r="J1023" s="30">
        <v>1969</v>
      </c>
      <c r="K1023">
        <v>1</v>
      </c>
      <c r="L1023" s="30">
        <v>67162</v>
      </c>
    </row>
    <row r="1024" spans="1:12" ht="25.5" x14ac:dyDescent="0.2">
      <c r="A1024" s="37" t="str">
        <f t="shared" si="16"/>
        <v>18-4</v>
      </c>
      <c r="B1024" s="30">
        <v>4</v>
      </c>
      <c r="C1024" s="30">
        <v>1</v>
      </c>
      <c r="D1024" s="17" t="str">
        <f>IF(C1024=1,K!$D$1,IF(C1024=2,K!$D$2,IF(C1024=3,K!$D$3,IF(C1024=4,K!$D$4,IF(C1024=5,K!$D$5,IF(C1024=6,K!$D$6))))))</f>
        <v>Maaparandus</v>
      </c>
      <c r="E1024" s="11" t="s">
        <v>332</v>
      </c>
      <c r="F1024" s="18" t="str">
        <f>LOOKUP(E1024,K!$A$1:$B$19)</f>
        <v>Võnnu vald</v>
      </c>
      <c r="G1024" s="30">
        <v>81</v>
      </c>
      <c r="H1024" s="30" t="s">
        <v>2553</v>
      </c>
      <c r="I1024" s="39" t="s">
        <v>2540</v>
      </c>
      <c r="J1024" s="30">
        <v>1981</v>
      </c>
      <c r="K1024" s="30">
        <v>2</v>
      </c>
      <c r="L1024" t="s">
        <v>2554</v>
      </c>
    </row>
    <row r="1025" spans="1:12" ht="25.5" x14ac:dyDescent="0.2">
      <c r="A1025" s="37" t="str">
        <f t="shared" si="16"/>
        <v>18-4</v>
      </c>
      <c r="B1025" s="30">
        <v>4</v>
      </c>
      <c r="C1025" s="30">
        <v>1</v>
      </c>
      <c r="D1025" s="17" t="str">
        <f>IF(C1025=1,K!$D$1,IF(C1025=2,K!$D$2,IF(C1025=3,K!$D$3,IF(C1025=4,K!$D$4,IF(C1025=5,K!$D$5,IF(C1025=6,K!$D$6))))))</f>
        <v>Maaparandus</v>
      </c>
      <c r="E1025" s="11" t="s">
        <v>332</v>
      </c>
      <c r="F1025" s="18" t="str">
        <f>LOOKUP(E1025,K!$A$1:$B$19)</f>
        <v>Võnnu vald</v>
      </c>
      <c r="G1025" s="30">
        <v>114</v>
      </c>
      <c r="H1025" s="30" t="s">
        <v>2555</v>
      </c>
      <c r="I1025" s="39" t="s">
        <v>2540</v>
      </c>
      <c r="J1025" s="30">
        <v>1980</v>
      </c>
      <c r="K1025">
        <v>1</v>
      </c>
      <c r="L1025" t="s">
        <v>2556</v>
      </c>
    </row>
    <row r="1026" spans="1:12" ht="25.5" x14ac:dyDescent="0.2">
      <c r="A1026" s="37" t="str">
        <f t="shared" si="16"/>
        <v>18-4</v>
      </c>
      <c r="B1026" s="30">
        <v>4</v>
      </c>
      <c r="C1026" s="30">
        <v>1</v>
      </c>
      <c r="D1026" s="17" t="str">
        <f>IF(C1026=1,K!$D$1,IF(C1026=2,K!$D$2,IF(C1026=3,K!$D$3,IF(C1026=4,K!$D$4,IF(C1026=5,K!$D$5,IF(C1026=6,K!$D$6))))))</f>
        <v>Maaparandus</v>
      </c>
      <c r="E1026" s="11" t="s">
        <v>332</v>
      </c>
      <c r="F1026" s="18" t="str">
        <f>LOOKUP(E1026,K!$A$1:$B$19)</f>
        <v>Võnnu vald</v>
      </c>
      <c r="G1026" s="30">
        <v>88</v>
      </c>
      <c r="H1026" s="30" t="s">
        <v>2557</v>
      </c>
      <c r="I1026" s="39" t="s">
        <v>2540</v>
      </c>
      <c r="J1026" s="30">
        <v>1982</v>
      </c>
      <c r="K1026" s="30">
        <v>0</v>
      </c>
      <c r="L1026" s="30">
        <v>1233791</v>
      </c>
    </row>
    <row r="1027" spans="1:12" ht="25.5" x14ac:dyDescent="0.2">
      <c r="A1027" s="37" t="str">
        <f t="shared" si="16"/>
        <v>18-4</v>
      </c>
      <c r="B1027" s="30">
        <v>4</v>
      </c>
      <c r="C1027" s="30">
        <v>6</v>
      </c>
      <c r="D1027" s="17" t="str">
        <f>IF(C1027=1,K!$D$1,IF(C1027=2,K!$D$2,IF(C1027=3,K!$D$3,IF(C1027=4,K!$D$4,IF(C1027=5,K!$D$5,IF(C1027=6,K!$D$6))))))</f>
        <v>Kultuurtehnikaprojektid</v>
      </c>
      <c r="E1027" s="11" t="s">
        <v>332</v>
      </c>
      <c r="F1027" s="18" t="str">
        <f>LOOKUP(E1027,K!$A$1:$B$19)</f>
        <v>Võnnu vald</v>
      </c>
      <c r="G1027" s="30">
        <v>80</v>
      </c>
      <c r="H1027" s="30" t="s">
        <v>2558</v>
      </c>
      <c r="I1027" s="39" t="s">
        <v>2540</v>
      </c>
      <c r="J1027" s="30">
        <v>1984</v>
      </c>
      <c r="K1027">
        <v>1</v>
      </c>
      <c r="L1027" t="s">
        <v>2559</v>
      </c>
    </row>
    <row r="1028" spans="1:12" ht="25.5" x14ac:dyDescent="0.2">
      <c r="A1028" s="37" t="str">
        <f t="shared" si="16"/>
        <v>06-4</v>
      </c>
      <c r="B1028" s="30">
        <v>4</v>
      </c>
      <c r="C1028" s="30">
        <v>1</v>
      </c>
      <c r="D1028" s="17" t="str">
        <f>IF(C1028=1,K!$D$1,IF(C1028=2,K!$D$2,IF(C1028=3,K!$D$3,IF(C1028=4,K!$D$4,IF(C1028=5,K!$D$5,IF(C1028=6,K!$D$6))))))</f>
        <v>Maaparandus</v>
      </c>
      <c r="E1028" s="11" t="s">
        <v>320</v>
      </c>
      <c r="F1028" s="18" t="str">
        <f>LOOKUP(E1028,K!$A$1:$B$19)</f>
        <v>Luunja vald</v>
      </c>
      <c r="G1028" s="30">
        <v>39</v>
      </c>
      <c r="H1028" s="34" t="s">
        <v>2796</v>
      </c>
      <c r="I1028" t="s">
        <v>2795</v>
      </c>
      <c r="J1028" s="30">
        <v>1963</v>
      </c>
      <c r="K1028">
        <v>3</v>
      </c>
      <c r="L1028" t="s">
        <v>2797</v>
      </c>
    </row>
    <row r="1029" spans="1:12" ht="25.5" x14ac:dyDescent="0.2">
      <c r="A1029" s="37" t="str">
        <f t="shared" si="16"/>
        <v>06-4</v>
      </c>
      <c r="B1029" s="30">
        <v>4</v>
      </c>
      <c r="C1029" s="30">
        <v>1</v>
      </c>
      <c r="D1029" s="17" t="str">
        <f>IF(C1029=1,K!$D$1,IF(C1029=2,K!$D$2,IF(C1029=3,K!$D$3,IF(C1029=4,K!$D$4,IF(C1029=5,K!$D$5,IF(C1029=6,K!$D$6))))))</f>
        <v>Maaparandus</v>
      </c>
      <c r="E1029" s="11" t="s">
        <v>320</v>
      </c>
      <c r="F1029" s="18" t="str">
        <f>LOOKUP(E1029,K!$A$1:$B$19)</f>
        <v>Luunja vald</v>
      </c>
      <c r="G1029" s="30">
        <v>20</v>
      </c>
      <c r="H1029" s="34" t="s">
        <v>2798</v>
      </c>
      <c r="I1029" s="28" t="s">
        <v>2795</v>
      </c>
      <c r="J1029" s="30">
        <v>1962</v>
      </c>
      <c r="K1029" s="30">
        <v>1</v>
      </c>
      <c r="L1029" t="s">
        <v>2797</v>
      </c>
    </row>
    <row r="1030" spans="1:12" ht="25.5" x14ac:dyDescent="0.2">
      <c r="A1030" s="37" t="str">
        <f t="shared" si="16"/>
        <v>04-4</v>
      </c>
      <c r="B1030" s="30">
        <v>4</v>
      </c>
      <c r="C1030" s="30">
        <v>1</v>
      </c>
      <c r="D1030" s="43" t="str">
        <f>IF(C1030=1,K!$D$1,IF(C1030=2,K!$D$2,IF(C1030=3,K!$D$3,IF(C1030=4,K!$D$4,IF(C1030=5,K!$D$5,IF(C1030=6,K!$D$6))))))</f>
        <v>Maaparandus</v>
      </c>
      <c r="E1030" s="11" t="s">
        <v>318</v>
      </c>
      <c r="F1030" s="18" t="str">
        <f>LOOKUP(E1030,K!$A$1:$B$19)</f>
        <v>Konguta vald</v>
      </c>
      <c r="G1030">
        <v>26</v>
      </c>
      <c r="H1030" s="34" t="s">
        <v>2987</v>
      </c>
      <c r="I1030" t="s">
        <v>2985</v>
      </c>
      <c r="J1030" s="30">
        <v>1968</v>
      </c>
      <c r="K1030" s="30">
        <v>1</v>
      </c>
      <c r="L1030" t="s">
        <v>2986</v>
      </c>
    </row>
    <row r="1031" spans="1:12" ht="25.5" x14ac:dyDescent="0.2">
      <c r="A1031" s="37" t="str">
        <f t="shared" si="16"/>
        <v>05-4</v>
      </c>
      <c r="B1031" s="30">
        <v>4</v>
      </c>
      <c r="C1031" s="30">
        <v>1</v>
      </c>
      <c r="D1031" s="43" t="str">
        <f>IF(C1031=1,K!$D$1,IF(C1031=2,K!$D$2,IF(C1031=3,K!$D$3,IF(C1031=4,K!$D$4,IF(C1031=5,K!$D$5,IF(C1031=6,K!$D$6))))))</f>
        <v>Maaparandus</v>
      </c>
      <c r="E1031" s="11" t="s">
        <v>319</v>
      </c>
      <c r="F1031" s="45" t="str">
        <f>LOOKUP(E1031,K!$A$1:$B$19)</f>
        <v xml:space="preserve">Laeva vald </v>
      </c>
      <c r="G1031">
        <v>12</v>
      </c>
      <c r="H1031" s="40" t="s">
        <v>3590</v>
      </c>
      <c r="I1031" t="s">
        <v>3581</v>
      </c>
      <c r="J1031" s="30">
        <v>1963</v>
      </c>
      <c r="K1031">
        <v>1</v>
      </c>
      <c r="L1031" t="s">
        <v>3584</v>
      </c>
    </row>
    <row r="1032" spans="1:12" ht="25.5" x14ac:dyDescent="0.2">
      <c r="A1032" s="37" t="str">
        <f t="shared" si="16"/>
        <v>05-4</v>
      </c>
      <c r="B1032" s="30">
        <v>4</v>
      </c>
      <c r="C1032" s="30">
        <v>1</v>
      </c>
      <c r="D1032" s="43" t="str">
        <f>IF(C1032=1,K!$D$1,IF(C1032=2,K!$D$2,IF(C1032=3,K!$D$3,IF(C1032=4,K!$D$4,IF(C1032=5,K!$D$5,IF(C1032=6,K!$D$6))))))</f>
        <v>Maaparandus</v>
      </c>
      <c r="E1032" s="11" t="s">
        <v>319</v>
      </c>
      <c r="F1032" s="45" t="str">
        <f>LOOKUP(E1032,K!$A$1:$B$19)</f>
        <v xml:space="preserve">Laeva vald </v>
      </c>
      <c r="G1032">
        <v>13</v>
      </c>
      <c r="H1032" s="40" t="s">
        <v>3590</v>
      </c>
      <c r="I1032" t="s">
        <v>3581</v>
      </c>
      <c r="J1032" s="30">
        <v>1963</v>
      </c>
      <c r="K1032" s="30">
        <v>1</v>
      </c>
      <c r="L1032" t="s">
        <v>3584</v>
      </c>
    </row>
    <row r="1033" spans="1:12" ht="25.5" x14ac:dyDescent="0.2">
      <c r="A1033" s="37" t="str">
        <f t="shared" si="16"/>
        <v>05-4</v>
      </c>
      <c r="B1033" s="30">
        <v>4</v>
      </c>
      <c r="C1033" s="30">
        <v>1</v>
      </c>
      <c r="D1033" s="43" t="str">
        <f>IF(C1033=1,K!$D$1,IF(C1033=2,K!$D$2,IF(C1033=3,K!$D$3,IF(C1033=4,K!$D$4,IF(C1033=5,K!$D$5,IF(C1033=6,K!$D$6))))))</f>
        <v>Maaparandus</v>
      </c>
      <c r="E1033" s="11" t="s">
        <v>319</v>
      </c>
      <c r="F1033" s="45" t="str">
        <f>LOOKUP(E1033,K!$A$1:$B$19)</f>
        <v xml:space="preserve">Laeva vald </v>
      </c>
      <c r="G1033">
        <v>7</v>
      </c>
      <c r="H1033" s="40" t="s">
        <v>3590</v>
      </c>
      <c r="I1033" t="s">
        <v>3581</v>
      </c>
      <c r="J1033" s="30">
        <v>1964</v>
      </c>
      <c r="K1033">
        <v>1</v>
      </c>
      <c r="L1033" t="s">
        <v>3589</v>
      </c>
    </row>
    <row r="1034" spans="1:12" ht="25.5" x14ac:dyDescent="0.2">
      <c r="A1034" s="37" t="str">
        <f t="shared" si="16"/>
        <v>05-4</v>
      </c>
      <c r="B1034" s="30">
        <v>4</v>
      </c>
      <c r="C1034" s="30">
        <v>1</v>
      </c>
      <c r="D1034" s="43" t="str">
        <f>IF(C1034=1,K!$D$1,IF(C1034=2,K!$D$2,IF(C1034=3,K!$D$3,IF(C1034=4,K!$D$4,IF(C1034=5,K!$D$5,IF(C1034=6,K!$D$6))))))</f>
        <v>Maaparandus</v>
      </c>
      <c r="E1034" s="11" t="s">
        <v>319</v>
      </c>
      <c r="F1034" s="45" t="str">
        <f>LOOKUP(E1034,K!$A$1:$B$19)</f>
        <v xml:space="preserve">Laeva vald </v>
      </c>
      <c r="G1034">
        <v>14</v>
      </c>
      <c r="H1034" s="40" t="s">
        <v>3590</v>
      </c>
      <c r="I1034" t="s">
        <v>3581</v>
      </c>
      <c r="J1034" s="30">
        <v>1963</v>
      </c>
      <c r="K1034" s="30">
        <v>1</v>
      </c>
      <c r="L1034" t="s">
        <v>3584</v>
      </c>
    </row>
    <row r="1035" spans="1:12" ht="25.5" x14ac:dyDescent="0.2">
      <c r="A1035" s="37" t="str">
        <f t="shared" si="16"/>
        <v>05-4</v>
      </c>
      <c r="B1035" s="30">
        <v>4</v>
      </c>
      <c r="C1035" s="30">
        <v>1</v>
      </c>
      <c r="D1035" s="43" t="str">
        <f>IF(C1035=1,K!$D$1,IF(C1035=2,K!$D$2,IF(C1035=3,K!$D$3,IF(C1035=4,K!$D$4,IF(C1035=5,K!$D$5,IF(C1035=6,K!$D$6))))))</f>
        <v>Maaparandus</v>
      </c>
      <c r="E1035" s="11" t="s">
        <v>319</v>
      </c>
      <c r="F1035" s="45" t="str">
        <f>LOOKUP(E1035,K!$A$1:$B$19)</f>
        <v xml:space="preserve">Laeva vald </v>
      </c>
      <c r="G1035">
        <v>8</v>
      </c>
      <c r="H1035" s="40" t="s">
        <v>3590</v>
      </c>
      <c r="I1035" t="s">
        <v>3581</v>
      </c>
      <c r="J1035" s="30">
        <v>1963</v>
      </c>
      <c r="K1035">
        <v>1</v>
      </c>
      <c r="L1035" t="s">
        <v>3584</v>
      </c>
    </row>
    <row r="1036" spans="1:12" ht="25.5" x14ac:dyDescent="0.2">
      <c r="A1036" s="37" t="str">
        <f t="shared" si="16"/>
        <v>05-4</v>
      </c>
      <c r="B1036" s="30">
        <v>4</v>
      </c>
      <c r="C1036" s="30">
        <v>2</v>
      </c>
      <c r="D1036" s="43" t="str">
        <f>IF(C1036=1,K!$D$1,IF(C1036=2,K!$D$2,IF(C1036=3,K!$D$3,IF(C1036=4,K!$D$4,IF(C1036=5,K!$D$5,IF(C1036=6,K!$D$6))))))</f>
        <v xml:space="preserve">Maaparanduse rek </v>
      </c>
      <c r="E1036" s="11" t="s">
        <v>319</v>
      </c>
      <c r="F1036" s="45" t="str">
        <f>LOOKUP(E1036,K!$A$1:$B$19)</f>
        <v xml:space="preserve">Laeva vald </v>
      </c>
      <c r="G1036">
        <v>32</v>
      </c>
      <c r="H1036" s="40" t="s">
        <v>3591</v>
      </c>
      <c r="I1036" t="s">
        <v>3581</v>
      </c>
      <c r="J1036" s="30">
        <v>1984</v>
      </c>
      <c r="K1036" s="30">
        <v>2</v>
      </c>
      <c r="L1036" t="s">
        <v>3585</v>
      </c>
    </row>
    <row r="1037" spans="1:12" ht="25.5" x14ac:dyDescent="0.2">
      <c r="A1037" s="37" t="str">
        <f t="shared" si="16"/>
        <v>05-4</v>
      </c>
      <c r="B1037" s="30">
        <v>4</v>
      </c>
      <c r="C1037" s="30">
        <v>2</v>
      </c>
      <c r="D1037" s="43" t="str">
        <f>IF(C1037=1,K!$D$1,IF(C1037=2,K!$D$2,IF(C1037=3,K!$D$3,IF(C1037=4,K!$D$4,IF(C1037=5,K!$D$5,IF(C1037=6,K!$D$6))))))</f>
        <v xml:space="preserve">Maaparanduse rek </v>
      </c>
      <c r="E1037" s="11" t="s">
        <v>319</v>
      </c>
      <c r="F1037" s="45" t="str">
        <f>LOOKUP(E1037,K!$A$1:$B$19)</f>
        <v xml:space="preserve">Laeva vald </v>
      </c>
      <c r="G1037">
        <v>15</v>
      </c>
      <c r="H1037" s="40" t="s">
        <v>3591</v>
      </c>
      <c r="I1037" t="s">
        <v>3581</v>
      </c>
      <c r="J1037" s="30">
        <v>1991</v>
      </c>
      <c r="K1037">
        <v>3</v>
      </c>
      <c r="L1037" t="s">
        <v>3582</v>
      </c>
    </row>
    <row r="1038" spans="1:12" x14ac:dyDescent="0.2">
      <c r="A1038" s="37" t="str">
        <f t="shared" si="16"/>
        <v>12-4</v>
      </c>
      <c r="B1038" s="30">
        <v>4</v>
      </c>
      <c r="C1038" s="30">
        <v>1</v>
      </c>
      <c r="D1038" s="43" t="str">
        <f>IF(C1038=1,K!$D$1,IF(C1038=2,K!$D$2,IF(C1038=3,K!$D$3,IF(C1038=4,K!$D$4,IF(C1038=5,K!$D$5,IF(C1038=6,K!$D$6))))))</f>
        <v>Maaparandus</v>
      </c>
      <c r="E1038" s="11" t="s">
        <v>326</v>
      </c>
      <c r="F1038" s="45" t="str">
        <f>LOOKUP(E1038,K!$A$1:$B$19)</f>
        <v>Puhja vald</v>
      </c>
      <c r="G1038">
        <v>139</v>
      </c>
      <c r="H1038" s="40" t="s">
        <v>3623</v>
      </c>
      <c r="I1038" t="s">
        <v>3619</v>
      </c>
      <c r="J1038" s="30">
        <v>1960</v>
      </c>
      <c r="K1038">
        <v>2</v>
      </c>
      <c r="L1038" t="s">
        <v>3624</v>
      </c>
    </row>
    <row r="1039" spans="1:12" x14ac:dyDescent="0.2">
      <c r="A1039" s="37" t="str">
        <f t="shared" si="16"/>
        <v>12-4</v>
      </c>
      <c r="B1039" s="30">
        <v>4</v>
      </c>
      <c r="C1039" s="30">
        <v>1</v>
      </c>
      <c r="D1039" s="43" t="str">
        <f>IF(C1039=1,K!$D$1,IF(C1039=2,K!$D$2,IF(C1039=3,K!$D$3,IF(C1039=4,K!$D$4,IF(C1039=5,K!$D$5,IF(C1039=6,K!$D$6))))))</f>
        <v>Maaparandus</v>
      </c>
      <c r="E1039" s="11" t="s">
        <v>326</v>
      </c>
      <c r="F1039" s="45" t="str">
        <f>LOOKUP(E1039,K!$A$1:$B$19)</f>
        <v>Puhja vald</v>
      </c>
      <c r="G1039">
        <v>61</v>
      </c>
      <c r="H1039" s="40" t="s">
        <v>3625</v>
      </c>
      <c r="I1039" t="s">
        <v>3619</v>
      </c>
      <c r="J1039" s="30">
        <v>1961</v>
      </c>
      <c r="K1039">
        <v>1</v>
      </c>
      <c r="L1039" t="s">
        <v>3626</v>
      </c>
    </row>
    <row r="1040" spans="1:12" x14ac:dyDescent="0.2">
      <c r="A1040" s="37" t="str">
        <f t="shared" si="16"/>
        <v>12-4</v>
      </c>
      <c r="B1040" s="30">
        <v>4</v>
      </c>
      <c r="C1040" s="30">
        <v>1</v>
      </c>
      <c r="D1040" s="43" t="str">
        <f>IF(C1040=1,K!$D$1,IF(C1040=2,K!$D$2,IF(C1040=3,K!$D$3,IF(C1040=4,K!$D$4,IF(C1040=5,K!$D$5,IF(C1040=6,K!$D$6))))))</f>
        <v>Maaparandus</v>
      </c>
      <c r="E1040" s="11" t="s">
        <v>326</v>
      </c>
      <c r="F1040" s="45" t="str">
        <f>LOOKUP(E1040,K!$A$1:$B$19)</f>
        <v>Puhja vald</v>
      </c>
      <c r="G1040">
        <v>69</v>
      </c>
      <c r="H1040" s="40" t="s">
        <v>3627</v>
      </c>
      <c r="I1040" t="s">
        <v>3619</v>
      </c>
      <c r="J1040" s="30">
        <v>1963</v>
      </c>
      <c r="K1040">
        <v>1</v>
      </c>
      <c r="L1040" t="s">
        <v>3626</v>
      </c>
    </row>
    <row r="1041" spans="1:12" x14ac:dyDescent="0.2">
      <c r="A1041" s="37" t="str">
        <f t="shared" si="16"/>
        <v>12-4</v>
      </c>
      <c r="B1041" s="30">
        <v>4</v>
      </c>
      <c r="C1041" s="30">
        <v>2</v>
      </c>
      <c r="D1041" s="43" t="str">
        <f>IF(C1041=1,K!$D$1,IF(C1041=2,K!$D$2,IF(C1041=3,K!$D$3,IF(C1041=4,K!$D$4,IF(C1041=5,K!$D$5,IF(C1041=6,K!$D$6))))))</f>
        <v xml:space="preserve">Maaparanduse rek </v>
      </c>
      <c r="E1041" s="11" t="s">
        <v>326</v>
      </c>
      <c r="F1041" s="45" t="str">
        <f>LOOKUP(E1041,K!$A$1:$B$19)</f>
        <v>Puhja vald</v>
      </c>
      <c r="G1041">
        <v>238</v>
      </c>
      <c r="H1041" s="40" t="s">
        <v>3630</v>
      </c>
      <c r="I1041" t="s">
        <v>3619</v>
      </c>
      <c r="J1041" s="30">
        <v>1971</v>
      </c>
      <c r="K1041">
        <v>1</v>
      </c>
    </row>
    <row r="1042" spans="1:12" x14ac:dyDescent="0.2">
      <c r="A1042" s="37" t="str">
        <f t="shared" si="16"/>
        <v>12-4</v>
      </c>
      <c r="B1042" s="30">
        <v>4</v>
      </c>
      <c r="C1042" s="30">
        <v>1</v>
      </c>
      <c r="D1042" s="43" t="str">
        <f>IF(C1042=1,K!$D$1,IF(C1042=2,K!$D$2,IF(C1042=3,K!$D$3,IF(C1042=4,K!$D$4,IF(C1042=5,K!$D$5,IF(C1042=6,K!$D$6))))))</f>
        <v>Maaparandus</v>
      </c>
      <c r="E1042" s="11" t="s">
        <v>326</v>
      </c>
      <c r="F1042" s="45" t="str">
        <f>LOOKUP(E1042,K!$A$1:$B$19)</f>
        <v>Puhja vald</v>
      </c>
      <c r="G1042">
        <v>62</v>
      </c>
      <c r="H1042" s="40" t="s">
        <v>3631</v>
      </c>
      <c r="I1042" t="s">
        <v>3619</v>
      </c>
      <c r="J1042" s="30">
        <v>1961</v>
      </c>
      <c r="K1042">
        <v>1</v>
      </c>
      <c r="L1042" t="s">
        <v>3626</v>
      </c>
    </row>
    <row r="1043" spans="1:12" x14ac:dyDescent="0.2">
      <c r="A1043" s="37" t="str">
        <f t="shared" si="16"/>
        <v>09-4</v>
      </c>
      <c r="B1043" s="30">
        <v>4</v>
      </c>
      <c r="C1043" s="30">
        <v>1</v>
      </c>
      <c r="D1043" s="43" t="str">
        <f>IF(C1043=1,K!$D$1,IF(C1043=2,K!$D$2,IF(C1043=3,K!$D$3,IF(C1043=4,K!$D$4,IF(C1043=5,K!$D$5,IF(C1043=6,K!$D$6))))))</f>
        <v>Maaparandus</v>
      </c>
      <c r="E1043" s="11" t="s">
        <v>323</v>
      </c>
      <c r="F1043" s="45" t="str">
        <f>LOOKUP(E1043,K!$A$1:$B$19)</f>
        <v>Nõo vald</v>
      </c>
      <c r="G1043">
        <v>736</v>
      </c>
      <c r="H1043" s="1" t="s">
        <v>3781</v>
      </c>
      <c r="I1043" t="s">
        <v>3780</v>
      </c>
      <c r="J1043" s="30">
        <v>1974</v>
      </c>
      <c r="K1043">
        <v>4</v>
      </c>
      <c r="L1043" t="s">
        <v>3782</v>
      </c>
    </row>
    <row r="1044" spans="1:12" x14ac:dyDescent="0.2">
      <c r="A1044" s="37" t="str">
        <f t="shared" si="16"/>
        <v>13-4</v>
      </c>
      <c r="B1044" s="30">
        <v>4</v>
      </c>
      <c r="C1044" s="30">
        <v>2</v>
      </c>
      <c r="D1044" s="43" t="str">
        <f>IF(C1044=1,K!$D$1,IF(C1044=2,K!$D$2,IF(C1044=3,K!$D$3,IF(C1044=4,K!$D$4,IF(C1044=5,K!$D$5,IF(C1044=6,K!$D$6))))))</f>
        <v xml:space="preserve">Maaparanduse rek </v>
      </c>
      <c r="E1044" s="11" t="s">
        <v>327</v>
      </c>
      <c r="F1044" s="45" t="str">
        <f>LOOKUP(E1044,K!$A$1:$B$19)</f>
        <v>Rannu vald</v>
      </c>
      <c r="G1044">
        <v>70</v>
      </c>
      <c r="H1044" s="1" t="s">
        <v>4028</v>
      </c>
      <c r="I1044" t="s">
        <v>4025</v>
      </c>
      <c r="J1044" s="30">
        <v>1989</v>
      </c>
      <c r="K1044">
        <v>2</v>
      </c>
      <c r="L1044">
        <v>1228871</v>
      </c>
    </row>
    <row r="1045" spans="1:12" ht="25.5" x14ac:dyDescent="0.2">
      <c r="A1045" s="37" t="str">
        <f t="shared" si="16"/>
        <v>13-4</v>
      </c>
      <c r="B1045" s="30">
        <v>4</v>
      </c>
      <c r="C1045" s="30">
        <v>1</v>
      </c>
      <c r="D1045" s="43" t="str">
        <f>IF(C1045=1,K!$D$1,IF(C1045=2,K!$D$2,IF(C1045=3,K!$D$3,IF(C1045=4,K!$D$4,IF(C1045=5,K!$D$5,IF(C1045=6,K!$D$6))))))</f>
        <v>Maaparandus</v>
      </c>
      <c r="E1045" s="11" t="s">
        <v>327</v>
      </c>
      <c r="F1045" s="45" t="str">
        <f>LOOKUP(E1045,K!$A$1:$B$19)</f>
        <v>Rannu vald</v>
      </c>
      <c r="G1045">
        <v>78</v>
      </c>
      <c r="H1045" s="1" t="s">
        <v>4029</v>
      </c>
      <c r="I1045" t="s">
        <v>4025</v>
      </c>
      <c r="J1045" s="30">
        <v>1962</v>
      </c>
      <c r="K1045">
        <v>1</v>
      </c>
      <c r="L1045" t="s">
        <v>4030</v>
      </c>
    </row>
    <row r="1046" spans="1:12" ht="25.5" x14ac:dyDescent="0.2">
      <c r="A1046" s="37" t="str">
        <f t="shared" si="16"/>
        <v>15-10</v>
      </c>
      <c r="B1046" s="30">
        <v>10</v>
      </c>
      <c r="C1046" s="30">
        <v>1</v>
      </c>
      <c r="D1046" s="43" t="str">
        <f>IF(C1046=1,K!$D$1,IF(C1046=2,K!$D$2,IF(C1046=3,K!$D$3,IF(C1046=4,K!$D$4,IF(C1046=5,K!$D$5,IF(C1046=6,K!$D$6,IF(C1046=7,K!$D$7)))))))</f>
        <v>Maaparandus</v>
      </c>
      <c r="E1046" s="11" t="s">
        <v>329</v>
      </c>
      <c r="F1046" s="45" t="str">
        <f>LOOKUP(E1046,K!$A$1:$B$19)</f>
        <v>Tartu vald</v>
      </c>
      <c r="G1046">
        <v>116</v>
      </c>
      <c r="H1046" s="1" t="s">
        <v>4760</v>
      </c>
      <c r="I1046" s="28" t="s">
        <v>4753</v>
      </c>
      <c r="J1046" s="30">
        <v>1968</v>
      </c>
      <c r="K1046">
        <v>1</v>
      </c>
      <c r="L1046" t="s">
        <v>4761</v>
      </c>
    </row>
    <row r="1047" spans="1:12" ht="25.5" x14ac:dyDescent="0.2">
      <c r="A1047" s="37" t="str">
        <f t="shared" si="16"/>
        <v>15-10</v>
      </c>
      <c r="B1047" s="30">
        <v>10</v>
      </c>
      <c r="C1047" s="30">
        <v>1</v>
      </c>
      <c r="D1047" s="43" t="str">
        <f>IF(C1047=1,K!$D$1,IF(C1047=2,K!$D$2,IF(C1047=3,K!$D$3,IF(C1047=4,K!$D$4,IF(C1047=5,K!$D$5,IF(C1047=6,K!$D$6,IF(C1047=7,K!$D$7)))))))</f>
        <v>Maaparandus</v>
      </c>
      <c r="E1047" s="11" t="s">
        <v>329</v>
      </c>
      <c r="F1047" s="45" t="str">
        <f>LOOKUP(E1047,K!$A$1:$B$19)</f>
        <v>Tartu vald</v>
      </c>
      <c r="G1047">
        <v>143</v>
      </c>
      <c r="H1047" s="1" t="s">
        <v>4760</v>
      </c>
      <c r="I1047" s="28" t="s">
        <v>4753</v>
      </c>
      <c r="J1047" s="30">
        <v>1967</v>
      </c>
      <c r="K1047">
        <v>1</v>
      </c>
      <c r="L1047" t="s">
        <v>4761</v>
      </c>
    </row>
    <row r="1048" spans="1:12" x14ac:dyDescent="0.2">
      <c r="A1048" s="37" t="str">
        <f t="shared" si="16"/>
        <v>17-4</v>
      </c>
      <c r="B1048" s="30">
        <v>4</v>
      </c>
      <c r="C1048" s="30">
        <v>1</v>
      </c>
      <c r="D1048" s="43" t="str">
        <f>IF(C1048=1,K!$D$1,IF(C1048=2,K!$D$2,IF(C1048=3,K!$D$3,IF(C1048=4,K!$D$4,IF(C1048=5,K!$D$5,IF(C1048=6,K!$D$6,IF(C1048=7,K!$D$7)))))))</f>
        <v>Maaparandus</v>
      </c>
      <c r="E1048" s="25" t="s">
        <v>331</v>
      </c>
      <c r="F1048" s="45" t="str">
        <f>LOOKUP(E1048,K!$A$1:$B$19)</f>
        <v xml:space="preserve">Vara vald </v>
      </c>
      <c r="G1048">
        <v>49</v>
      </c>
      <c r="H1048" s="28" t="s">
        <v>4805</v>
      </c>
      <c r="I1048" s="28" t="s">
        <v>4802</v>
      </c>
      <c r="J1048" s="30">
        <v>1959</v>
      </c>
      <c r="K1048">
        <v>1</v>
      </c>
      <c r="L1048" s="28" t="s">
        <v>4809</v>
      </c>
    </row>
    <row r="1049" spans="1:12" x14ac:dyDescent="0.2">
      <c r="A1049" s="37" t="str">
        <f t="shared" si="16"/>
        <v>17-4</v>
      </c>
      <c r="B1049" s="30">
        <v>4</v>
      </c>
      <c r="C1049" s="30">
        <v>1</v>
      </c>
      <c r="D1049" s="43" t="str">
        <f>IF(C1049=1,K!$D$1,IF(C1049=2,K!$D$2,IF(C1049=3,K!$D$3,IF(C1049=4,K!$D$4,IF(C1049=5,K!$D$5,IF(C1049=6,K!$D$6,IF(C1049=7,K!$D$7)))))))</f>
        <v>Maaparandus</v>
      </c>
      <c r="E1049" s="25" t="s">
        <v>331</v>
      </c>
      <c r="F1049" s="45" t="str">
        <f>LOOKUP(E1049,K!$A$1:$B$19)</f>
        <v xml:space="preserve">Vara vald </v>
      </c>
      <c r="G1049">
        <v>118</v>
      </c>
      <c r="H1049" s="28" t="s">
        <v>4806</v>
      </c>
      <c r="I1049" s="28" t="s">
        <v>4802</v>
      </c>
      <c r="J1049" s="30">
        <v>1960</v>
      </c>
      <c r="K1049" s="48">
        <v>2</v>
      </c>
      <c r="L1049" s="28" t="s">
        <v>4809</v>
      </c>
    </row>
    <row r="1050" spans="1:12" x14ac:dyDescent="0.2">
      <c r="A1050" s="37" t="str">
        <f t="shared" si="16"/>
        <v>17-4</v>
      </c>
      <c r="B1050" s="30">
        <v>4</v>
      </c>
      <c r="C1050" s="30">
        <v>1</v>
      </c>
      <c r="D1050" s="43" t="str">
        <f>IF(C1050=1,K!$D$1,IF(C1050=2,K!$D$2,IF(C1050=3,K!$D$3,IF(C1050=4,K!$D$4,IF(C1050=5,K!$D$5,IF(C1050=6,K!$D$6,IF(C1050=7,K!$D$7)))))))</f>
        <v>Maaparandus</v>
      </c>
      <c r="E1050" s="25" t="s">
        <v>331</v>
      </c>
      <c r="F1050" s="45" t="str">
        <f>LOOKUP(E1050,K!$A$1:$B$19)</f>
        <v xml:space="preserve">Vara vald </v>
      </c>
      <c r="G1050">
        <v>2</v>
      </c>
      <c r="H1050" s="28" t="s">
        <v>4808</v>
      </c>
      <c r="I1050" s="28" t="s">
        <v>4802</v>
      </c>
      <c r="J1050" s="30">
        <v>1961</v>
      </c>
      <c r="K1050">
        <v>3</v>
      </c>
      <c r="L1050" s="28" t="s">
        <v>4809</v>
      </c>
    </row>
    <row r="1051" spans="1:12" x14ac:dyDescent="0.2">
      <c r="A1051" s="37" t="str">
        <f t="shared" si="16"/>
        <v>17-4</v>
      </c>
      <c r="B1051" s="30">
        <v>4</v>
      </c>
      <c r="C1051" s="30">
        <v>1</v>
      </c>
      <c r="D1051" s="43" t="str">
        <f>IF(C1051=1,K!$D$1,IF(C1051=2,K!$D$2,IF(C1051=3,K!$D$3,IF(C1051=4,K!$D$4,IF(C1051=5,K!$D$5,IF(C1051=6,K!$D$6,IF(C1051=7,K!$D$7)))))))</f>
        <v>Maaparandus</v>
      </c>
      <c r="E1051" s="25" t="s">
        <v>331</v>
      </c>
      <c r="F1051" s="45" t="str">
        <f>LOOKUP(E1051,K!$A$1:$B$19)</f>
        <v xml:space="preserve">Vara vald </v>
      </c>
      <c r="G1051">
        <v>3</v>
      </c>
      <c r="H1051" s="28" t="s">
        <v>4808</v>
      </c>
      <c r="I1051" s="28" t="s">
        <v>4802</v>
      </c>
      <c r="J1051" s="30">
        <v>1961</v>
      </c>
      <c r="K1051">
        <v>1</v>
      </c>
      <c r="L1051" s="28" t="s">
        <v>4809</v>
      </c>
    </row>
    <row r="1052" spans="1:12" x14ac:dyDescent="0.2">
      <c r="A1052" s="37" t="str">
        <f t="shared" si="16"/>
        <v>17-4</v>
      </c>
      <c r="B1052" s="30">
        <v>4</v>
      </c>
      <c r="C1052" s="30">
        <v>1</v>
      </c>
      <c r="D1052" s="43" t="str">
        <f>IF(C1052=1,K!$D$1,IF(C1052=2,K!$D$2,IF(C1052=3,K!$D$3,IF(C1052=4,K!$D$4,IF(C1052=5,K!$D$5,IF(C1052=6,K!$D$6,IF(C1052=7,K!$D$7)))))))</f>
        <v>Maaparandus</v>
      </c>
      <c r="E1052" s="25" t="s">
        <v>331</v>
      </c>
      <c r="F1052" s="45" t="str">
        <f>LOOKUP(E1052,K!$A$1:$B$19)</f>
        <v xml:space="preserve">Vara vald </v>
      </c>
      <c r="G1052">
        <v>4</v>
      </c>
      <c r="H1052" s="28" t="s">
        <v>4808</v>
      </c>
      <c r="I1052" s="28" t="s">
        <v>4802</v>
      </c>
      <c r="J1052" s="30">
        <v>1961</v>
      </c>
      <c r="K1052">
        <v>1</v>
      </c>
      <c r="L1052" s="28" t="s">
        <v>4809</v>
      </c>
    </row>
    <row r="1053" spans="1:12" x14ac:dyDescent="0.2">
      <c r="A1053" s="37" t="str">
        <f t="shared" si="16"/>
        <v>17-4</v>
      </c>
      <c r="B1053" s="30">
        <v>4</v>
      </c>
      <c r="C1053" s="30">
        <v>1</v>
      </c>
      <c r="D1053" s="43" t="str">
        <f>IF(C1053=1,K!$D$1,IF(C1053=2,K!$D$2,IF(C1053=3,K!$D$3,IF(C1053=4,K!$D$4,IF(C1053=5,K!$D$5,IF(C1053=6,K!$D$6,IF(C1053=7,K!$D$7)))))))</f>
        <v>Maaparandus</v>
      </c>
      <c r="E1053" s="25" t="s">
        <v>331</v>
      </c>
      <c r="F1053" s="45" t="str">
        <f>LOOKUP(E1053,K!$A$1:$B$19)</f>
        <v xml:space="preserve">Vara vald </v>
      </c>
      <c r="G1053">
        <v>2</v>
      </c>
      <c r="H1053" s="28" t="s">
        <v>4810</v>
      </c>
      <c r="I1053" s="28" t="s">
        <v>4802</v>
      </c>
      <c r="J1053" s="30">
        <v>1962</v>
      </c>
      <c r="K1053">
        <v>0</v>
      </c>
      <c r="L1053" s="28" t="s">
        <v>4809</v>
      </c>
    </row>
    <row r="1054" spans="1:12" x14ac:dyDescent="0.2">
      <c r="A1054" s="37" t="str">
        <f t="shared" si="16"/>
        <v>17-4</v>
      </c>
      <c r="B1054" s="30">
        <v>4</v>
      </c>
      <c r="C1054" s="30">
        <v>1</v>
      </c>
      <c r="D1054" s="43" t="str">
        <f>IF(C1054=1,K!$D$1,IF(C1054=2,K!$D$2,IF(C1054=3,K!$D$3,IF(C1054=4,K!$D$4,IF(C1054=5,K!$D$5,IF(C1054=6,K!$D$6,IF(C1054=7,K!$D$7)))))))</f>
        <v>Maaparandus</v>
      </c>
      <c r="E1054" s="25" t="s">
        <v>331</v>
      </c>
      <c r="F1054" s="45" t="str">
        <f>LOOKUP(E1054,K!$A$1:$B$19)</f>
        <v xml:space="preserve">Vara vald </v>
      </c>
      <c r="G1054">
        <v>4</v>
      </c>
      <c r="H1054" s="28" t="s">
        <v>4811</v>
      </c>
      <c r="I1054" s="28" t="s">
        <v>4802</v>
      </c>
      <c r="J1054" s="30">
        <v>1963</v>
      </c>
      <c r="K1054">
        <v>1</v>
      </c>
      <c r="L1054" s="28" t="s">
        <v>4809</v>
      </c>
    </row>
    <row r="1055" spans="1:12" x14ac:dyDescent="0.2">
      <c r="A1055" s="37" t="str">
        <f t="shared" si="16"/>
        <v>17-4</v>
      </c>
      <c r="B1055" s="30">
        <v>4</v>
      </c>
      <c r="C1055" s="30">
        <v>1</v>
      </c>
      <c r="D1055" s="43" t="str">
        <f>IF(C1055=1,K!$D$1,IF(C1055=2,K!$D$2,IF(C1055=3,K!$D$3,IF(C1055=4,K!$D$4,IF(C1055=5,K!$D$5,IF(C1055=6,K!$D$6,IF(C1055=7,K!$D$7)))))))</f>
        <v>Maaparandus</v>
      </c>
      <c r="E1055" s="25" t="s">
        <v>331</v>
      </c>
      <c r="F1055" s="45" t="str">
        <f>LOOKUP(E1055,K!$A$1:$B$19)</f>
        <v xml:space="preserve">Vara vald </v>
      </c>
      <c r="G1055">
        <v>3</v>
      </c>
      <c r="H1055" s="28" t="s">
        <v>4811</v>
      </c>
      <c r="I1055" s="28" t="s">
        <v>4802</v>
      </c>
      <c r="J1055" s="30">
        <v>1963</v>
      </c>
      <c r="K1055">
        <v>0</v>
      </c>
      <c r="L1055" s="28" t="s">
        <v>4809</v>
      </c>
    </row>
    <row r="1056" spans="1:12" ht="25.5" x14ac:dyDescent="0.2">
      <c r="A1056" s="37" t="str">
        <f t="shared" si="16"/>
        <v>19-4</v>
      </c>
      <c r="B1056" s="30">
        <v>4</v>
      </c>
      <c r="C1056" s="30">
        <v>1</v>
      </c>
      <c r="D1056" s="50" t="str">
        <f>IF(C1056=1,K!$D$1,IF(C1056=2,K!$D$2,IF(C1056=3,K!$D$3,IF(C1056=4,K!$D$4,IF(C1056=5,K!$D$5,IF(C1056=6,K!$D$6,IF(C1056=7,K!$D$7)))))))</f>
        <v>Maaparandus</v>
      </c>
      <c r="E1056" s="11" t="s">
        <v>333</v>
      </c>
      <c r="F1056" s="51" t="str">
        <f>LOOKUP(E1056,K!$A$1:$B$19)</f>
        <v>Ülenurme vald</v>
      </c>
      <c r="G1056">
        <v>49</v>
      </c>
      <c r="H1056" s="34" t="s">
        <v>5091</v>
      </c>
      <c r="I1056" s="28" t="s">
        <v>5089</v>
      </c>
      <c r="J1056">
        <v>1961</v>
      </c>
      <c r="K1056">
        <v>1</v>
      </c>
    </row>
    <row r="1057" spans="1:12" x14ac:dyDescent="0.2">
      <c r="A1057" s="37" t="str">
        <f t="shared" si="16"/>
        <v>19-4</v>
      </c>
      <c r="B1057" s="30">
        <v>4</v>
      </c>
      <c r="C1057" s="30">
        <v>1</v>
      </c>
      <c r="D1057" s="50" t="str">
        <f>IF(C1057=1,K!$D$1,IF(C1057=2,K!$D$2,IF(C1057=3,K!$D$3,IF(C1057=4,K!$D$4,IF(C1057=5,K!$D$5,IF(C1057=6,K!$D$6,IF(C1057=7,K!$D$7)))))))</f>
        <v>Maaparandus</v>
      </c>
      <c r="E1057" s="11" t="s">
        <v>333</v>
      </c>
      <c r="F1057" s="51" t="str">
        <f>LOOKUP(E1057,K!$A$1:$B$19)</f>
        <v>Ülenurme vald</v>
      </c>
      <c r="G1057">
        <v>82</v>
      </c>
      <c r="H1057" s="34" t="s">
        <v>5093</v>
      </c>
      <c r="I1057" s="28" t="s">
        <v>5089</v>
      </c>
      <c r="J1057" s="30">
        <v>1960</v>
      </c>
      <c r="K1057">
        <v>1</v>
      </c>
      <c r="L1057" t="s">
        <v>5092</v>
      </c>
    </row>
    <row r="1058" spans="1:12" x14ac:dyDescent="0.2">
      <c r="A1058" s="37" t="str">
        <f t="shared" si="16"/>
        <v>01-3</v>
      </c>
      <c r="B1058">
        <v>3</v>
      </c>
      <c r="C1058">
        <v>1</v>
      </c>
      <c r="D1058" s="17" t="str">
        <f>IF(C1058=1,K!$D$1,IF(C1058=2,K!$D$2,IF(C1058=3,K!$D$3,IF(C1058=4,K!$D$4,IF(C1058=5,K!$D$5,IF(C1058=6,K!$D$6))))))</f>
        <v>Maaparandus</v>
      </c>
      <c r="E1058" s="11" t="s">
        <v>291</v>
      </c>
      <c r="F1058" s="18" t="str">
        <f>LOOKUP(E1058,K!$A$1:$B$19)</f>
        <v>Alatskivi vald</v>
      </c>
      <c r="G1058">
        <v>34</v>
      </c>
      <c r="H1058" s="34" t="s">
        <v>1632</v>
      </c>
      <c r="I1058" s="28" t="s">
        <v>1628</v>
      </c>
      <c r="J1058">
        <v>1961</v>
      </c>
      <c r="K1058">
        <v>2</v>
      </c>
      <c r="L1058" s="28" t="s">
        <v>1631</v>
      </c>
    </row>
    <row r="1059" spans="1:12" x14ac:dyDescent="0.2">
      <c r="A1059" s="37" t="str">
        <f t="shared" si="16"/>
        <v>01-3</v>
      </c>
      <c r="B1059">
        <v>3</v>
      </c>
      <c r="C1059">
        <v>1</v>
      </c>
      <c r="D1059" s="17" t="str">
        <f>IF(C1059=1,K!$D$1,IF(C1059=2,K!$D$2,IF(C1059=3,K!$D$3,IF(C1059=4,K!$D$4,IF(C1059=5,K!$D$5,IF(C1059=6,K!$D$6))))))</f>
        <v>Maaparandus</v>
      </c>
      <c r="E1059" s="11" t="s">
        <v>291</v>
      </c>
      <c r="F1059" s="18" t="str">
        <f>LOOKUP(E1059,K!$A$1:$B$19)</f>
        <v>Alatskivi vald</v>
      </c>
      <c r="G1059">
        <v>712</v>
      </c>
      <c r="H1059" s="34" t="s">
        <v>1633</v>
      </c>
      <c r="I1059" s="28" t="s">
        <v>1628</v>
      </c>
      <c r="J1059">
        <v>1974</v>
      </c>
      <c r="K1059">
        <v>1</v>
      </c>
      <c r="L1059" s="28" t="s">
        <v>1636</v>
      </c>
    </row>
    <row r="1060" spans="1:12" x14ac:dyDescent="0.2">
      <c r="A1060" s="38" t="str">
        <f t="shared" si="16"/>
        <v>03-3</v>
      </c>
      <c r="B1060" s="30">
        <v>3</v>
      </c>
      <c r="C1060" s="30">
        <v>1</v>
      </c>
      <c r="D1060" s="17" t="str">
        <f>IF(C1060=1,K!$D$1,IF(C1060=2,K!$D$2,IF(C1060=3,K!$D$3,IF(C1060=4,K!$D$4,IF(C1060=5,K!$D$5,IF(C1060=6,K!$D$6))))))</f>
        <v>Maaparandus</v>
      </c>
      <c r="E1060" s="11" t="s">
        <v>317</v>
      </c>
      <c r="F1060" s="18" t="str">
        <f>LOOKUP(E1060,K!$A$1:$B$19)</f>
        <v>Kambja vald</v>
      </c>
      <c r="G1060" s="30">
        <v>23</v>
      </c>
      <c r="H1060" s="39" t="s">
        <v>1849</v>
      </c>
      <c r="I1060" s="30" t="s">
        <v>1850</v>
      </c>
      <c r="J1060" s="30">
        <v>1964</v>
      </c>
      <c r="K1060" s="30">
        <v>1</v>
      </c>
      <c r="L1060" s="30" t="s">
        <v>1851</v>
      </c>
    </row>
    <row r="1061" spans="1:12" x14ac:dyDescent="0.2">
      <c r="A1061" s="38" t="str">
        <f t="shared" si="16"/>
        <v>03-3</v>
      </c>
      <c r="B1061" s="30">
        <v>3</v>
      </c>
      <c r="C1061" s="30">
        <v>1</v>
      </c>
      <c r="D1061" s="17" t="str">
        <f>IF(C1061=1,K!$D$1,IF(C1061=2,K!$D$2,IF(C1061=3,K!$D$3,IF(C1061=4,K!$D$4,IF(C1061=5,K!$D$5,IF(C1061=6,K!$D$6))))))</f>
        <v>Maaparandus</v>
      </c>
      <c r="E1061" s="11" t="s">
        <v>317</v>
      </c>
      <c r="F1061" s="18" t="str">
        <f>LOOKUP(E1061,K!$A$1:$B$19)</f>
        <v>Kambja vald</v>
      </c>
      <c r="G1061" s="30">
        <v>44</v>
      </c>
      <c r="H1061" s="39" t="s">
        <v>1849</v>
      </c>
      <c r="I1061" s="30" t="s">
        <v>1850</v>
      </c>
      <c r="J1061" s="30">
        <v>1963</v>
      </c>
      <c r="K1061" s="30">
        <v>1</v>
      </c>
      <c r="L1061" s="30" t="s">
        <v>1851</v>
      </c>
    </row>
    <row r="1062" spans="1:12" x14ac:dyDescent="0.2">
      <c r="A1062" s="38" t="str">
        <f t="shared" si="16"/>
        <v>03-3</v>
      </c>
      <c r="B1062" s="30">
        <v>3</v>
      </c>
      <c r="C1062" s="30">
        <v>1</v>
      </c>
      <c r="D1062" s="17" t="str">
        <f>IF(C1062=1,K!$D$1,IF(C1062=2,K!$D$2,IF(C1062=3,K!$D$3,IF(C1062=4,K!$D$4,IF(C1062=5,K!$D$5,IF(C1062=6,K!$D$6))))))</f>
        <v>Maaparandus</v>
      </c>
      <c r="E1062" s="11" t="s">
        <v>317</v>
      </c>
      <c r="F1062" s="18" t="str">
        <f>LOOKUP(E1062,K!$A$1:$B$19)</f>
        <v>Kambja vald</v>
      </c>
      <c r="G1062" s="30">
        <v>45</v>
      </c>
      <c r="H1062" s="39" t="s">
        <v>1849</v>
      </c>
      <c r="I1062" s="30" t="s">
        <v>1850</v>
      </c>
      <c r="J1062" s="30">
        <v>1963</v>
      </c>
      <c r="L1062" s="30" t="s">
        <v>1851</v>
      </c>
    </row>
    <row r="1063" spans="1:12" x14ac:dyDescent="0.2">
      <c r="A1063" s="38" t="str">
        <f t="shared" si="16"/>
        <v>03-3</v>
      </c>
      <c r="B1063" s="30">
        <v>3</v>
      </c>
      <c r="C1063" s="30">
        <v>2</v>
      </c>
      <c r="D1063" s="17" t="str">
        <f>IF(C1063=1,K!$D$1,IF(C1063=2,K!$D$2,IF(C1063=3,K!$D$3,IF(C1063=4,K!$D$4,IF(C1063=5,K!$D$5,IF(C1063=6,K!$D$6))))))</f>
        <v xml:space="preserve">Maaparanduse rek </v>
      </c>
      <c r="E1063" s="11" t="s">
        <v>317</v>
      </c>
      <c r="F1063" s="18" t="str">
        <f>LOOKUP(E1063,K!$A$1:$B$19)</f>
        <v>Kambja vald</v>
      </c>
      <c r="G1063" s="30">
        <v>16</v>
      </c>
      <c r="H1063" s="39" t="s">
        <v>1849</v>
      </c>
      <c r="I1063" s="30" t="s">
        <v>1850</v>
      </c>
      <c r="J1063" s="30">
        <v>1970</v>
      </c>
      <c r="K1063" s="30">
        <v>6</v>
      </c>
      <c r="L1063" s="30" t="s">
        <v>1853</v>
      </c>
    </row>
    <row r="1064" spans="1:12" ht="25.5" x14ac:dyDescent="0.2">
      <c r="A1064" s="38" t="str">
        <f t="shared" si="16"/>
        <v>03-3</v>
      </c>
      <c r="B1064" s="30">
        <v>3</v>
      </c>
      <c r="C1064" s="30">
        <v>2</v>
      </c>
      <c r="D1064" s="17" t="str">
        <f>IF(C1064=1,K!$D$1,IF(C1064=2,K!$D$2,IF(C1064=3,K!$D$3,IF(C1064=4,K!$D$4,IF(C1064=5,K!$D$5,IF(C1064=6,K!$D$6))))))</f>
        <v xml:space="preserve">Maaparanduse rek </v>
      </c>
      <c r="E1064" s="11" t="s">
        <v>317</v>
      </c>
      <c r="F1064" s="18" t="str">
        <f>LOOKUP(E1064,K!$A$1:$B$19)</f>
        <v>Kambja vald</v>
      </c>
      <c r="G1064" s="30">
        <v>1448</v>
      </c>
      <c r="H1064" s="39" t="s">
        <v>1854</v>
      </c>
      <c r="I1064" s="30" t="s">
        <v>1850</v>
      </c>
      <c r="J1064" s="30">
        <v>1979</v>
      </c>
      <c r="K1064" s="30">
        <v>1</v>
      </c>
      <c r="L1064" s="30" t="s">
        <v>1860</v>
      </c>
    </row>
    <row r="1065" spans="1:12" x14ac:dyDescent="0.2">
      <c r="A1065" s="38" t="str">
        <f t="shared" si="16"/>
        <v>03-3</v>
      </c>
      <c r="B1065" s="30">
        <v>3</v>
      </c>
      <c r="C1065" s="30">
        <v>1</v>
      </c>
      <c r="D1065" s="17" t="str">
        <f>IF(C1065=1,K!$D$1,IF(C1065=2,K!$D$2,IF(C1065=3,K!$D$3,IF(C1065=4,K!$D$4,IF(C1065=5,K!$D$5,IF(C1065=6,K!$D$6))))))</f>
        <v>Maaparandus</v>
      </c>
      <c r="E1065" s="11" t="s">
        <v>317</v>
      </c>
      <c r="F1065" s="18" t="str">
        <f>LOOKUP(E1065,K!$A$1:$B$19)</f>
        <v>Kambja vald</v>
      </c>
      <c r="G1065" s="30">
        <v>171</v>
      </c>
      <c r="H1065" s="39" t="s">
        <v>1849</v>
      </c>
      <c r="I1065" s="30" t="s">
        <v>1850</v>
      </c>
      <c r="J1065" s="30">
        <v>1971</v>
      </c>
      <c r="K1065" s="30">
        <v>1</v>
      </c>
      <c r="L1065" s="30" t="s">
        <v>1853</v>
      </c>
    </row>
    <row r="1066" spans="1:12" ht="38.25" x14ac:dyDescent="0.2">
      <c r="A1066" s="38" t="str">
        <f t="shared" si="16"/>
        <v>02-3</v>
      </c>
      <c r="B1066" s="30">
        <v>3</v>
      </c>
      <c r="C1066" s="30">
        <v>1</v>
      </c>
      <c r="D1066" s="17" t="str">
        <f>IF(C1066=1,K!$D$1,IF(C1066=2,K!$D$2,IF(C1066=3,K!$D$3,IF(C1066=4,K!$D$4,IF(C1066=5,K!$D$5,IF(C1066=6,K!$D$6))))))</f>
        <v>Maaparandus</v>
      </c>
      <c r="E1066" s="11" t="s">
        <v>294</v>
      </c>
      <c r="F1066" s="18" t="str">
        <f>LOOKUP(E1066,K!$A$1:$B$19)</f>
        <v>Haaslava vald</v>
      </c>
      <c r="G1066" s="30">
        <v>115</v>
      </c>
      <c r="H1066" s="39" t="s">
        <v>1962</v>
      </c>
      <c r="I1066" s="30" t="s">
        <v>1960</v>
      </c>
      <c r="J1066" s="30">
        <v>1968</v>
      </c>
      <c r="K1066" s="30">
        <v>2</v>
      </c>
      <c r="L1066" t="s">
        <v>1961</v>
      </c>
    </row>
    <row r="1067" spans="1:12" ht="25.5" x14ac:dyDescent="0.2">
      <c r="A1067" s="38" t="str">
        <f t="shared" si="16"/>
        <v>02-3</v>
      </c>
      <c r="B1067" s="30">
        <v>3</v>
      </c>
      <c r="C1067" s="30">
        <v>6</v>
      </c>
      <c r="D1067" s="17" t="str">
        <f>IF(C1067=1,K!$D$1,IF(C1067=2,K!$D$2,IF(C1067=3,K!$D$3,IF(C1067=4,K!$D$4,IF(C1067=5,K!$D$5,IF(C1067=6,K!$D$6))))))</f>
        <v>Kultuurtehnikaprojektid</v>
      </c>
      <c r="E1067" s="11" t="s">
        <v>294</v>
      </c>
      <c r="F1067" s="18" t="str">
        <f>LOOKUP(E1067,K!$A$1:$B$19)</f>
        <v>Haaslava vald</v>
      </c>
      <c r="G1067" s="30">
        <v>1300</v>
      </c>
      <c r="H1067" s="39" t="s">
        <v>1963</v>
      </c>
      <c r="I1067" s="30" t="s">
        <v>1960</v>
      </c>
      <c r="J1067" s="30">
        <v>1978</v>
      </c>
      <c r="K1067" s="30">
        <v>1</v>
      </c>
      <c r="L1067" t="s">
        <v>1964</v>
      </c>
    </row>
    <row r="1068" spans="1:12" ht="25.5" x14ac:dyDescent="0.2">
      <c r="A1068" s="38" t="str">
        <f t="shared" si="16"/>
        <v>07-3</v>
      </c>
      <c r="B1068" s="30">
        <v>3</v>
      </c>
      <c r="C1068" s="30">
        <v>6</v>
      </c>
      <c r="D1068" s="17" t="str">
        <f>IF(C1068=1,K!$D$1,IF(C1068=2,K!$D$2,IF(C1068=3,K!$D$3,IF(C1068=4,K!$D$4,IF(C1068=5,K!$D$5,IF(C1068=6,K!$D$6))))))</f>
        <v>Kultuurtehnikaprojektid</v>
      </c>
      <c r="E1068" s="11" t="s">
        <v>321</v>
      </c>
      <c r="F1068" s="18" t="str">
        <f>LOOKUP(E1068,K!$A$1:$B$19)</f>
        <v>Meeksi vald</v>
      </c>
      <c r="G1068" s="30">
        <v>928</v>
      </c>
      <c r="H1068" s="40" t="s">
        <v>2051</v>
      </c>
      <c r="I1068" s="30" t="s">
        <v>2047</v>
      </c>
      <c r="J1068" s="30">
        <v>1975</v>
      </c>
      <c r="K1068" s="30">
        <v>1</v>
      </c>
      <c r="L1068" s="30">
        <v>72030</v>
      </c>
    </row>
    <row r="1069" spans="1:12" ht="25.5" x14ac:dyDescent="0.2">
      <c r="A1069" s="38" t="str">
        <f t="shared" si="16"/>
        <v>07-3</v>
      </c>
      <c r="B1069" s="30">
        <v>3</v>
      </c>
      <c r="C1069" s="30">
        <v>6</v>
      </c>
      <c r="D1069" s="17" t="str">
        <f>IF(C1069=1,K!$D$1,IF(C1069=2,K!$D$2,IF(C1069=3,K!$D$3,IF(C1069=4,K!$D$4,IF(C1069=5,K!$D$5,IF(C1069=6,K!$D$6))))))</f>
        <v>Kultuurtehnikaprojektid</v>
      </c>
      <c r="E1069" s="11" t="s">
        <v>321</v>
      </c>
      <c r="F1069" s="18" t="str">
        <f>LOOKUP(E1069,K!$A$1:$B$19)</f>
        <v>Meeksi vald</v>
      </c>
      <c r="G1069" s="30">
        <v>58</v>
      </c>
      <c r="H1069" s="40" t="s">
        <v>2052</v>
      </c>
      <c r="I1069" s="30" t="s">
        <v>2047</v>
      </c>
      <c r="J1069" s="30">
        <v>1988</v>
      </c>
      <c r="K1069" s="30">
        <v>1</v>
      </c>
      <c r="L1069" t="s">
        <v>2053</v>
      </c>
    </row>
    <row r="1070" spans="1:12" ht="25.5" x14ac:dyDescent="0.2">
      <c r="A1070" s="38" t="str">
        <f t="shared" si="16"/>
        <v>07-3</v>
      </c>
      <c r="B1070" s="30">
        <v>3</v>
      </c>
      <c r="C1070" s="30">
        <v>1</v>
      </c>
      <c r="D1070" s="17" t="str">
        <f>IF(C1070=1,K!$D$1,IF(C1070=2,K!$D$2,IF(C1070=3,K!$D$3,IF(C1070=4,K!$D$4,IF(C1070=5,K!$D$5,IF(C1070=6,K!$D$6))))))</f>
        <v>Maaparandus</v>
      </c>
      <c r="E1070" s="11" t="s">
        <v>321</v>
      </c>
      <c r="F1070" s="18" t="str">
        <f>LOOKUP(E1070,K!$A$1:$B$19)</f>
        <v>Meeksi vald</v>
      </c>
      <c r="G1070" s="30">
        <v>927</v>
      </c>
      <c r="H1070" s="40" t="s">
        <v>2054</v>
      </c>
      <c r="I1070" s="30" t="s">
        <v>2047</v>
      </c>
      <c r="J1070" s="30">
        <v>1975</v>
      </c>
      <c r="K1070" s="30">
        <v>3</v>
      </c>
      <c r="L1070" s="30">
        <v>72030</v>
      </c>
    </row>
    <row r="1071" spans="1:12" ht="25.5" x14ac:dyDescent="0.2">
      <c r="A1071" s="37" t="str">
        <f t="shared" si="16"/>
        <v>08-3</v>
      </c>
      <c r="B1071" s="30">
        <v>3</v>
      </c>
      <c r="C1071" s="30">
        <v>1</v>
      </c>
      <c r="D1071" s="17" t="str">
        <f>IF(C1071=1,K!$D$1,IF(C1071=2,K!$D$2,IF(C1071=3,K!$D$3,IF(C1071=4,K!$D$4,IF(C1071=5,K!$D$5,IF(C1071=6,K!$D$6))))))</f>
        <v>Maaparandus</v>
      </c>
      <c r="E1071" s="11" t="s">
        <v>322</v>
      </c>
      <c r="F1071" s="18" t="str">
        <f>LOOKUP(E1071,K!$A$1:$B$19)</f>
        <v>Mäksa vald</v>
      </c>
      <c r="G1071" s="30">
        <v>38</v>
      </c>
      <c r="H1071" s="30" t="s">
        <v>2313</v>
      </c>
      <c r="I1071" s="39" t="s">
        <v>2311</v>
      </c>
      <c r="J1071" s="30">
        <v>1968</v>
      </c>
      <c r="K1071" s="30">
        <v>1</v>
      </c>
      <c r="L1071" t="s">
        <v>2306</v>
      </c>
    </row>
    <row r="1072" spans="1:12" ht="25.5" x14ac:dyDescent="0.2">
      <c r="A1072" s="37" t="str">
        <f t="shared" si="16"/>
        <v>18-3</v>
      </c>
      <c r="B1072" s="30">
        <v>3</v>
      </c>
      <c r="C1072" s="30">
        <v>6</v>
      </c>
      <c r="D1072" s="17" t="str">
        <f>IF(C1072=1,K!$D$1,IF(C1072=2,K!$D$2,IF(C1072=3,K!$D$3,IF(C1072=4,K!$D$4,IF(C1072=5,K!$D$5,IF(C1072=6,K!$D$6))))))</f>
        <v>Kultuurtehnikaprojektid</v>
      </c>
      <c r="E1072" s="11" t="s">
        <v>332</v>
      </c>
      <c r="F1072" s="18" t="str">
        <f>LOOKUP(E1072,K!$A$1:$B$19)</f>
        <v>Võnnu vald</v>
      </c>
      <c r="G1072" s="30">
        <v>90</v>
      </c>
      <c r="H1072" s="30" t="s">
        <v>2545</v>
      </c>
      <c r="I1072" s="39" t="s">
        <v>2543</v>
      </c>
      <c r="J1072" s="30">
        <v>1986</v>
      </c>
      <c r="K1072">
        <v>2</v>
      </c>
      <c r="L1072" t="s">
        <v>2544</v>
      </c>
    </row>
    <row r="1073" spans="1:12" ht="25.5" x14ac:dyDescent="0.2">
      <c r="A1073" s="37" t="str">
        <f t="shared" si="16"/>
        <v>06-3</v>
      </c>
      <c r="B1073" s="30">
        <v>3</v>
      </c>
      <c r="C1073" s="30">
        <v>1</v>
      </c>
      <c r="D1073" s="17" t="str">
        <f>IF(C1073=1,K!$D$1,IF(C1073=2,K!$D$2,IF(C1073=3,K!$D$3,IF(C1073=4,K!$D$4,IF(C1073=5,K!$D$5,IF(C1073=6,K!$D$6))))))</f>
        <v>Maaparandus</v>
      </c>
      <c r="E1073" s="11" t="s">
        <v>320</v>
      </c>
      <c r="F1073" s="18" t="str">
        <f>LOOKUP(E1073,K!$A$1:$B$19)</f>
        <v>Luunja vald</v>
      </c>
      <c r="G1073" s="30">
        <v>112</v>
      </c>
      <c r="H1073" s="34" t="s">
        <v>2787</v>
      </c>
      <c r="I1073" s="28" t="s">
        <v>2788</v>
      </c>
      <c r="J1073" s="30">
        <v>1960</v>
      </c>
      <c r="K1073" s="30">
        <v>1</v>
      </c>
    </row>
    <row r="1074" spans="1:12" ht="25.5" x14ac:dyDescent="0.2">
      <c r="A1074" s="37" t="str">
        <f t="shared" si="16"/>
        <v>06-3</v>
      </c>
      <c r="B1074" s="30">
        <v>3</v>
      </c>
      <c r="C1074" s="30">
        <v>1</v>
      </c>
      <c r="D1074" s="17" t="str">
        <f>IF(C1074=1,K!$D$1,IF(C1074=2,K!$D$2,IF(C1074=3,K!$D$3,IF(C1074=4,K!$D$4,IF(C1074=5,K!$D$5,IF(C1074=6,K!$D$6))))))</f>
        <v>Maaparandus</v>
      </c>
      <c r="E1074" s="11" t="s">
        <v>320</v>
      </c>
      <c r="F1074" s="18" t="str">
        <f>LOOKUP(E1074,K!$A$1:$B$19)</f>
        <v>Luunja vald</v>
      </c>
      <c r="G1074" s="30">
        <v>21</v>
      </c>
      <c r="H1074" s="34" t="s">
        <v>2789</v>
      </c>
      <c r="I1074" t="s">
        <v>2788</v>
      </c>
      <c r="J1074" s="30">
        <v>1969</v>
      </c>
      <c r="K1074">
        <v>3</v>
      </c>
    </row>
    <row r="1075" spans="1:12" ht="25.5" x14ac:dyDescent="0.2">
      <c r="A1075" s="37" t="str">
        <f t="shared" si="16"/>
        <v>06-3</v>
      </c>
      <c r="B1075" s="30">
        <v>3</v>
      </c>
      <c r="C1075" s="30">
        <v>6</v>
      </c>
      <c r="D1075" s="17" t="str">
        <f>IF(C1075=1,K!$D$1,IF(C1075=2,K!$D$2,IF(C1075=3,K!$D$3,IF(C1075=4,K!$D$4,IF(C1075=5,K!$D$5,IF(C1075=6,K!$D$6))))))</f>
        <v>Kultuurtehnikaprojektid</v>
      </c>
      <c r="E1075" s="11" t="s">
        <v>320</v>
      </c>
      <c r="F1075" s="18" t="str">
        <f>LOOKUP(E1075,K!$A$1:$B$19)</f>
        <v>Luunja vald</v>
      </c>
      <c r="G1075" s="30">
        <v>23</v>
      </c>
      <c r="H1075" s="34" t="s">
        <v>2790</v>
      </c>
      <c r="I1075" s="28" t="s">
        <v>2788</v>
      </c>
      <c r="J1075" s="30">
        <v>1970</v>
      </c>
      <c r="K1075" s="30">
        <v>1</v>
      </c>
      <c r="L1075" t="s">
        <v>2791</v>
      </c>
    </row>
    <row r="1076" spans="1:12" ht="25.5" x14ac:dyDescent="0.2">
      <c r="A1076" s="37" t="str">
        <f t="shared" si="16"/>
        <v>04-3</v>
      </c>
      <c r="B1076" s="30">
        <v>3</v>
      </c>
      <c r="C1076" s="30">
        <v>1</v>
      </c>
      <c r="D1076" s="43" t="str">
        <f>IF(C1076=1,K!$D$1,IF(C1076=2,K!$D$2,IF(C1076=3,K!$D$3,IF(C1076=4,K!$D$4,IF(C1076=5,K!$D$5,IF(C1076=6,K!$D$6))))))</f>
        <v>Maaparandus</v>
      </c>
      <c r="E1076" s="11" t="s">
        <v>318</v>
      </c>
      <c r="F1076" s="18" t="str">
        <f>LOOKUP(E1076,K!$A$1:$B$19)</f>
        <v>Konguta vald</v>
      </c>
      <c r="G1076">
        <v>2</v>
      </c>
      <c r="H1076" s="34" t="s">
        <v>2978</v>
      </c>
      <c r="I1076" t="s">
        <v>2976</v>
      </c>
      <c r="J1076" s="30">
        <v>1958</v>
      </c>
      <c r="K1076" s="30">
        <v>3</v>
      </c>
    </row>
    <row r="1077" spans="1:12" ht="25.5" x14ac:dyDescent="0.2">
      <c r="A1077" s="37" t="str">
        <f t="shared" si="16"/>
        <v>04-3</v>
      </c>
      <c r="B1077" s="30">
        <v>3</v>
      </c>
      <c r="C1077" s="30">
        <v>1</v>
      </c>
      <c r="D1077" s="43" t="str">
        <f>IF(C1077=1,K!$D$1,IF(C1077=2,K!$D$2,IF(C1077=3,K!$D$3,IF(C1077=4,K!$D$4,IF(C1077=5,K!$D$5,IF(C1077=6,K!$D$6))))))</f>
        <v>Maaparandus</v>
      </c>
      <c r="E1077" s="11" t="s">
        <v>318</v>
      </c>
      <c r="F1077" s="18" t="str">
        <f>LOOKUP(E1077,K!$A$1:$B$19)</f>
        <v>Konguta vald</v>
      </c>
      <c r="G1077">
        <v>41</v>
      </c>
      <c r="H1077" s="34" t="s">
        <v>2979</v>
      </c>
      <c r="I1077" t="s">
        <v>2976</v>
      </c>
      <c r="J1077" s="30">
        <v>1960</v>
      </c>
      <c r="K1077">
        <v>1</v>
      </c>
    </row>
    <row r="1078" spans="1:12" ht="25.5" x14ac:dyDescent="0.2">
      <c r="A1078" s="37" t="str">
        <f t="shared" ref="A1078:A1141" si="17">CONCATENATE(E1078,"-",B1078)</f>
        <v>04-3</v>
      </c>
      <c r="B1078" s="30">
        <v>3</v>
      </c>
      <c r="C1078" s="30">
        <v>1</v>
      </c>
      <c r="D1078" s="43" t="str">
        <f>IF(C1078=1,K!$D$1,IF(C1078=2,K!$D$2,IF(C1078=3,K!$D$3,IF(C1078=4,K!$D$4,IF(C1078=5,K!$D$5,IF(C1078=6,K!$D$6))))))</f>
        <v>Maaparandus</v>
      </c>
      <c r="E1078" s="11" t="s">
        <v>318</v>
      </c>
      <c r="F1078" s="18" t="str">
        <f>LOOKUP(E1078,K!$A$1:$B$19)</f>
        <v>Konguta vald</v>
      </c>
      <c r="G1078">
        <v>54</v>
      </c>
      <c r="H1078" s="34" t="s">
        <v>2980</v>
      </c>
      <c r="I1078" t="s">
        <v>2976</v>
      </c>
      <c r="J1078" s="30">
        <v>1961</v>
      </c>
      <c r="K1078" s="30">
        <v>1</v>
      </c>
      <c r="L1078" t="s">
        <v>2981</v>
      </c>
    </row>
    <row r="1079" spans="1:12" ht="25.5" x14ac:dyDescent="0.2">
      <c r="A1079" s="37" t="str">
        <f t="shared" si="17"/>
        <v>04-3</v>
      </c>
      <c r="B1079" s="30">
        <v>3</v>
      </c>
      <c r="C1079" s="30">
        <v>1</v>
      </c>
      <c r="D1079" s="43" t="str">
        <f>IF(C1079=1,K!$D$1,IF(C1079=2,K!$D$2,IF(C1079=3,K!$D$3,IF(C1079=4,K!$D$4,IF(C1079=5,K!$D$5,IF(C1079=6,K!$D$6))))))</f>
        <v>Maaparandus</v>
      </c>
      <c r="E1079" s="11" t="s">
        <v>318</v>
      </c>
      <c r="F1079" s="18" t="str">
        <f>LOOKUP(E1079,K!$A$1:$B$19)</f>
        <v>Konguta vald</v>
      </c>
      <c r="G1079">
        <v>389</v>
      </c>
      <c r="H1079" s="34" t="s">
        <v>2982</v>
      </c>
      <c r="I1079" t="s">
        <v>2973</v>
      </c>
      <c r="J1079" s="30">
        <v>1972</v>
      </c>
      <c r="K1079">
        <v>1</v>
      </c>
      <c r="L1079" t="s">
        <v>2983</v>
      </c>
    </row>
    <row r="1080" spans="1:12" ht="25.5" x14ac:dyDescent="0.2">
      <c r="A1080" s="37" t="str">
        <f t="shared" si="17"/>
        <v>14-3</v>
      </c>
      <c r="B1080" s="30">
        <v>3</v>
      </c>
      <c r="C1080" s="30">
        <v>1</v>
      </c>
      <c r="D1080" s="43" t="str">
        <f>IF(C1080=1,K!$D$1,IF(C1080=2,K!$D$2,IF(C1080=3,K!$D$3,IF(C1080=4,K!$D$4,IF(C1080=5,K!$D$5,IF(C1080=6,K!$D$6))))))</f>
        <v>Maaparandus</v>
      </c>
      <c r="E1080" s="11" t="s">
        <v>328</v>
      </c>
      <c r="F1080" s="18" t="str">
        <f>LOOKUP(E1080,K!$A$1:$B$19)</f>
        <v>Rõngu vald</v>
      </c>
      <c r="G1080">
        <v>13</v>
      </c>
      <c r="H1080" s="1" t="s">
        <v>3282</v>
      </c>
      <c r="I1080" s="28" t="s">
        <v>2976</v>
      </c>
      <c r="J1080" s="30">
        <v>1962</v>
      </c>
      <c r="K1080" s="30">
        <v>1</v>
      </c>
      <c r="L1080" t="s">
        <v>3283</v>
      </c>
    </row>
    <row r="1081" spans="1:12" x14ac:dyDescent="0.2">
      <c r="A1081" s="37" t="str">
        <f t="shared" si="17"/>
        <v>14-3</v>
      </c>
      <c r="B1081" s="30">
        <v>3</v>
      </c>
      <c r="C1081" s="30">
        <v>1</v>
      </c>
      <c r="D1081" s="43" t="str">
        <f>IF(C1081=1,K!$D$1,IF(C1081=2,K!$D$2,IF(C1081=3,K!$D$3,IF(C1081=4,K!$D$4,IF(C1081=5,K!$D$5,IF(C1081=6,K!$D$6))))))</f>
        <v>Maaparandus</v>
      </c>
      <c r="E1081" s="11" t="s">
        <v>328</v>
      </c>
      <c r="F1081" s="18" t="str">
        <f>LOOKUP(E1081,K!$A$1:$B$19)</f>
        <v>Rõngu vald</v>
      </c>
      <c r="G1081">
        <v>21</v>
      </c>
      <c r="H1081" s="1" t="s">
        <v>3284</v>
      </c>
      <c r="I1081" s="28" t="s">
        <v>1842</v>
      </c>
      <c r="J1081" s="30">
        <v>1958</v>
      </c>
      <c r="K1081">
        <v>1</v>
      </c>
    </row>
    <row r="1082" spans="1:12" ht="25.5" x14ac:dyDescent="0.2">
      <c r="A1082" s="37" t="str">
        <f t="shared" si="17"/>
        <v>05-3</v>
      </c>
      <c r="B1082" s="30">
        <v>3</v>
      </c>
      <c r="C1082" s="30">
        <v>1</v>
      </c>
      <c r="D1082" s="43" t="str">
        <f>IF(C1082=1,K!$D$1,IF(C1082=2,K!$D$2,IF(C1082=3,K!$D$3,IF(C1082=4,K!$D$4,IF(C1082=5,K!$D$5,IF(C1082=6,K!$D$6))))))</f>
        <v>Maaparandus</v>
      </c>
      <c r="E1082" s="11" t="s">
        <v>319</v>
      </c>
      <c r="F1082" s="45" t="str">
        <f>LOOKUP(E1082,K!$A$1:$B$19)</f>
        <v xml:space="preserve">Laeva vald </v>
      </c>
      <c r="G1082">
        <v>10</v>
      </c>
      <c r="H1082" s="40" t="s">
        <v>3578</v>
      </c>
      <c r="I1082" t="s">
        <v>3576</v>
      </c>
      <c r="J1082" s="30">
        <v>1963</v>
      </c>
      <c r="K1082">
        <v>2</v>
      </c>
      <c r="L1082" t="s">
        <v>3579</v>
      </c>
    </row>
    <row r="1083" spans="1:12" ht="25.5" x14ac:dyDescent="0.2">
      <c r="A1083" s="37" t="str">
        <f t="shared" si="17"/>
        <v>05-3</v>
      </c>
      <c r="B1083" s="30">
        <v>3</v>
      </c>
      <c r="C1083" s="30">
        <v>1</v>
      </c>
      <c r="D1083" s="43" t="str">
        <f>IF(C1083=1,K!$D$1,IF(C1083=2,K!$D$2,IF(C1083=3,K!$D$3,IF(C1083=4,K!$D$4,IF(C1083=5,K!$D$5,IF(C1083=6,K!$D$6))))))</f>
        <v>Maaparandus</v>
      </c>
      <c r="E1083" s="11" t="s">
        <v>319</v>
      </c>
      <c r="F1083" s="45" t="str">
        <f>LOOKUP(E1083,K!$A$1:$B$19)</f>
        <v xml:space="preserve">Laeva vald </v>
      </c>
      <c r="G1083">
        <v>11</v>
      </c>
      <c r="H1083" s="40" t="s">
        <v>3578</v>
      </c>
      <c r="I1083" t="s">
        <v>3576</v>
      </c>
      <c r="J1083" s="30">
        <v>1963</v>
      </c>
      <c r="K1083" s="30">
        <v>2</v>
      </c>
      <c r="L1083" t="s">
        <v>3579</v>
      </c>
    </row>
    <row r="1084" spans="1:12" x14ac:dyDescent="0.2">
      <c r="A1084" s="37" t="str">
        <f t="shared" si="17"/>
        <v>12-3</v>
      </c>
      <c r="B1084" s="30">
        <v>3</v>
      </c>
      <c r="C1084" s="30">
        <v>1</v>
      </c>
      <c r="D1084" s="43" t="str">
        <f>IF(C1084=1,K!$D$1,IF(C1084=2,K!$D$2,IF(C1084=3,K!$D$3,IF(C1084=4,K!$D$4,IF(C1084=5,K!$D$5,IF(C1084=6,K!$D$6))))))</f>
        <v>Maaparandus</v>
      </c>
      <c r="E1084" s="11" t="s">
        <v>326</v>
      </c>
      <c r="F1084" s="45" t="str">
        <f>LOOKUP(E1084,K!$A$1:$B$19)</f>
        <v>Puhja vald</v>
      </c>
      <c r="G1084">
        <v>80</v>
      </c>
      <c r="H1084" s="40" t="s">
        <v>3607</v>
      </c>
      <c r="I1084" t="s">
        <v>3610</v>
      </c>
      <c r="J1084" s="30">
        <v>1964</v>
      </c>
      <c r="K1084">
        <v>1</v>
      </c>
      <c r="L1084" t="s">
        <v>3608</v>
      </c>
    </row>
    <row r="1085" spans="1:12" x14ac:dyDescent="0.2">
      <c r="A1085" s="37" t="str">
        <f t="shared" si="17"/>
        <v>12-3</v>
      </c>
      <c r="B1085" s="30">
        <v>3</v>
      </c>
      <c r="C1085" s="30">
        <v>6</v>
      </c>
      <c r="D1085" s="43" t="str">
        <f>IF(C1085=1,K!$D$1,IF(C1085=2,K!$D$2,IF(C1085=3,K!$D$3,IF(C1085=4,K!$D$4,IF(C1085=5,K!$D$5,IF(C1085=6,K!$D$6))))))</f>
        <v>Kultuurtehnikaprojektid</v>
      </c>
      <c r="E1085" s="11" t="s">
        <v>326</v>
      </c>
      <c r="F1085" s="45" t="str">
        <f>LOOKUP(E1085,K!$A$1:$B$19)</f>
        <v>Puhja vald</v>
      </c>
      <c r="G1085">
        <v>24</v>
      </c>
      <c r="H1085" s="40" t="s">
        <v>3609</v>
      </c>
      <c r="I1085" t="s">
        <v>3610</v>
      </c>
      <c r="J1085" s="30">
        <v>1990</v>
      </c>
      <c r="K1085">
        <v>1</v>
      </c>
      <c r="L1085" t="s">
        <v>3611</v>
      </c>
    </row>
    <row r="1086" spans="1:12" ht="25.5" x14ac:dyDescent="0.2">
      <c r="A1086" s="37" t="str">
        <f t="shared" si="17"/>
        <v>09-3</v>
      </c>
      <c r="B1086" s="30">
        <v>3</v>
      </c>
      <c r="C1086" s="30">
        <v>1</v>
      </c>
      <c r="D1086" s="43" t="str">
        <f>IF(C1086=1,K!$D$1,IF(C1086=2,K!$D$2,IF(C1086=3,K!$D$3,IF(C1086=4,K!$D$4,IF(C1086=5,K!$D$5,IF(C1086=6,K!$D$6))))))</f>
        <v>Maaparandus</v>
      </c>
      <c r="E1086" s="11" t="s">
        <v>323</v>
      </c>
      <c r="F1086" s="45" t="str">
        <f>LOOKUP(E1086,K!$A$1:$B$19)</f>
        <v>Nõo vald</v>
      </c>
      <c r="G1086">
        <v>32</v>
      </c>
      <c r="H1086" s="1" t="s">
        <v>3774</v>
      </c>
      <c r="I1086" t="s">
        <v>3773</v>
      </c>
      <c r="J1086" s="30">
        <v>1989</v>
      </c>
      <c r="K1086">
        <v>1</v>
      </c>
      <c r="L1086" t="s">
        <v>3775</v>
      </c>
    </row>
    <row r="1087" spans="1:12" ht="25.5" x14ac:dyDescent="0.2">
      <c r="A1087" s="37" t="str">
        <f t="shared" si="17"/>
        <v>09-3</v>
      </c>
      <c r="B1087" s="30">
        <v>3</v>
      </c>
      <c r="C1087" s="30">
        <v>1</v>
      </c>
      <c r="D1087" s="43" t="str">
        <f>IF(C1087=1,K!$D$1,IF(C1087=2,K!$D$2,IF(C1087=3,K!$D$3,IF(C1087=4,K!$D$4,IF(C1087=5,K!$D$5,IF(C1087=6,K!$D$6))))))</f>
        <v>Maaparandus</v>
      </c>
      <c r="E1087" s="11" t="s">
        <v>323</v>
      </c>
      <c r="F1087" s="45" t="str">
        <f>LOOKUP(E1087,K!$A$1:$B$19)</f>
        <v>Nõo vald</v>
      </c>
      <c r="G1087">
        <v>42</v>
      </c>
      <c r="H1087" s="1" t="s">
        <v>3776</v>
      </c>
      <c r="I1087" t="s">
        <v>3773</v>
      </c>
      <c r="J1087" s="30">
        <v>1988</v>
      </c>
      <c r="K1087">
        <v>2</v>
      </c>
      <c r="L1087" t="s">
        <v>3775</v>
      </c>
    </row>
    <row r="1088" spans="1:12" ht="25.5" x14ac:dyDescent="0.2">
      <c r="A1088" s="37" t="str">
        <f t="shared" si="17"/>
        <v>09-3</v>
      </c>
      <c r="B1088" s="30">
        <v>3</v>
      </c>
      <c r="C1088" s="30">
        <v>1</v>
      </c>
      <c r="D1088" s="43" t="str">
        <f>IF(C1088=1,K!$D$1,IF(C1088=2,K!$D$2,IF(C1088=3,K!$D$3,IF(C1088=4,K!$D$4,IF(C1088=5,K!$D$5,IF(C1088=6,K!$D$6))))))</f>
        <v>Maaparandus</v>
      </c>
      <c r="E1088" s="11" t="s">
        <v>323</v>
      </c>
      <c r="F1088" s="45" t="str">
        <f>LOOKUP(E1088,K!$A$1:$B$19)</f>
        <v>Nõo vald</v>
      </c>
      <c r="G1088">
        <v>43</v>
      </c>
      <c r="H1088" s="1" t="s">
        <v>3777</v>
      </c>
      <c r="I1088" t="s">
        <v>3773</v>
      </c>
      <c r="J1088" s="30">
        <v>1988</v>
      </c>
      <c r="K1088">
        <v>1</v>
      </c>
      <c r="L1088" t="s">
        <v>3775</v>
      </c>
    </row>
    <row r="1089" spans="1:12" ht="25.5" x14ac:dyDescent="0.2">
      <c r="A1089" s="37" t="str">
        <f t="shared" si="17"/>
        <v>13-3</v>
      </c>
      <c r="B1089" s="30">
        <v>3</v>
      </c>
      <c r="C1089" s="30">
        <v>2</v>
      </c>
      <c r="D1089" s="43" t="str">
        <f>IF(C1089=1,K!$D$1,IF(C1089=2,K!$D$2,IF(C1089=3,K!$D$3,IF(C1089=4,K!$D$4,IF(C1089=5,K!$D$5,IF(C1089=6,K!$D$6))))))</f>
        <v xml:space="preserve">Maaparanduse rek </v>
      </c>
      <c r="E1089" s="11" t="s">
        <v>327</v>
      </c>
      <c r="F1089" s="45" t="str">
        <f>LOOKUP(E1089,K!$A$1:$B$19)</f>
        <v>Rannu vald</v>
      </c>
      <c r="G1089">
        <v>71</v>
      </c>
      <c r="H1089" s="1" t="s">
        <v>4018</v>
      </c>
      <c r="I1089" t="s">
        <v>4017</v>
      </c>
      <c r="J1089" s="30">
        <v>1989</v>
      </c>
      <c r="K1089">
        <v>2</v>
      </c>
      <c r="L1089">
        <v>1228851</v>
      </c>
    </row>
    <row r="1090" spans="1:12" ht="25.5" x14ac:dyDescent="0.2">
      <c r="A1090" s="37" t="str">
        <f t="shared" si="17"/>
        <v>13-3</v>
      </c>
      <c r="B1090" s="30">
        <v>3</v>
      </c>
      <c r="C1090" s="30">
        <v>1</v>
      </c>
      <c r="D1090" s="43" t="str">
        <f>IF(C1090=1,K!$D$1,IF(C1090=2,K!$D$2,IF(C1090=3,K!$D$3,IF(C1090=4,K!$D$4,IF(C1090=5,K!$D$5,IF(C1090=6,K!$D$6))))))</f>
        <v>Maaparandus</v>
      </c>
      <c r="E1090" s="11" t="s">
        <v>327</v>
      </c>
      <c r="F1090" s="45" t="str">
        <f>LOOKUP(E1090,K!$A$1:$B$19)</f>
        <v>Rannu vald</v>
      </c>
      <c r="G1090">
        <v>125</v>
      </c>
      <c r="H1090" s="1" t="s">
        <v>4019</v>
      </c>
      <c r="I1090" t="s">
        <v>4017</v>
      </c>
      <c r="J1090" s="30">
        <v>1964</v>
      </c>
      <c r="K1090">
        <v>1</v>
      </c>
      <c r="L1090" t="s">
        <v>4020</v>
      </c>
    </row>
    <row r="1091" spans="1:12" ht="25.5" x14ac:dyDescent="0.2">
      <c r="A1091" s="37" t="str">
        <f t="shared" si="17"/>
        <v>13-3</v>
      </c>
      <c r="B1091">
        <v>3</v>
      </c>
      <c r="C1091" s="30">
        <v>2</v>
      </c>
      <c r="D1091" s="43" t="str">
        <f>IF(C1091=1,K!$D$1,IF(C1091=2,K!$D$2,IF(C1091=3,K!$D$3,IF(C1091=4,K!$D$4,IF(C1091=5,K!$D$5,IF(C1091=6,K!$D$6))))))</f>
        <v xml:space="preserve">Maaparanduse rek </v>
      </c>
      <c r="E1091" s="11" t="s">
        <v>327</v>
      </c>
      <c r="F1091" s="45" t="str">
        <f>LOOKUP(E1091,K!$A$1:$B$19)</f>
        <v>Rannu vald</v>
      </c>
      <c r="G1091">
        <v>32</v>
      </c>
      <c r="H1091" s="1" t="s">
        <v>4022</v>
      </c>
      <c r="I1091" t="s">
        <v>4017</v>
      </c>
      <c r="J1091" s="30">
        <v>1988</v>
      </c>
      <c r="K1091">
        <v>1</v>
      </c>
      <c r="L1091">
        <v>1228851</v>
      </c>
    </row>
    <row r="1092" spans="1:12" ht="25.5" x14ac:dyDescent="0.2">
      <c r="A1092" s="37" t="str">
        <f t="shared" si="17"/>
        <v>15-10</v>
      </c>
      <c r="B1092" s="30">
        <v>10</v>
      </c>
      <c r="C1092" s="30">
        <v>1</v>
      </c>
      <c r="D1092" s="43" t="str">
        <f>IF(C1092=1,K!$D$1,IF(C1092=2,K!$D$2,IF(C1092=3,K!$D$3,IF(C1092=4,K!$D$4,IF(C1092=5,K!$D$5,IF(C1092=6,K!$D$6,IF(C1092=7,K!$D$7)))))))</f>
        <v>Maaparandus</v>
      </c>
      <c r="E1092" s="11" t="s">
        <v>329</v>
      </c>
      <c r="F1092" s="45" t="str">
        <f>LOOKUP(E1092,K!$A$1:$B$19)</f>
        <v>Tartu vald</v>
      </c>
      <c r="G1092" t="s">
        <v>4764</v>
      </c>
      <c r="H1092" s="1" t="s">
        <v>4763</v>
      </c>
      <c r="I1092" s="28" t="s">
        <v>4753</v>
      </c>
      <c r="J1092" s="30">
        <v>1967</v>
      </c>
      <c r="K1092">
        <v>1</v>
      </c>
      <c r="L1092" t="s">
        <v>4761</v>
      </c>
    </row>
    <row r="1093" spans="1:12" ht="25.5" x14ac:dyDescent="0.2">
      <c r="A1093" s="37" t="str">
        <f t="shared" si="17"/>
        <v>15-10</v>
      </c>
      <c r="B1093" s="30">
        <v>10</v>
      </c>
      <c r="C1093" s="30">
        <v>1</v>
      </c>
      <c r="D1093" s="43" t="str">
        <f>IF(C1093=1,K!$D$1,IF(C1093=2,K!$D$2,IF(C1093=3,K!$D$3,IF(C1093=4,K!$D$4,IF(C1093=5,K!$D$5,IF(C1093=6,K!$D$6,IF(C1093=7,K!$D$7)))))))</f>
        <v>Maaparandus</v>
      </c>
      <c r="E1093" s="11" t="s">
        <v>329</v>
      </c>
      <c r="F1093" s="45" t="str">
        <f>LOOKUP(E1093,K!$A$1:$B$19)</f>
        <v>Tartu vald</v>
      </c>
      <c r="G1093">
        <v>260</v>
      </c>
      <c r="H1093" s="1" t="s">
        <v>4763</v>
      </c>
      <c r="I1093" s="28" t="s">
        <v>4753</v>
      </c>
      <c r="J1093" s="30">
        <v>1971</v>
      </c>
      <c r="K1093">
        <v>1</v>
      </c>
      <c r="L1093" t="s">
        <v>4762</v>
      </c>
    </row>
    <row r="1094" spans="1:12" ht="25.5" x14ac:dyDescent="0.2">
      <c r="A1094" s="37" t="str">
        <f t="shared" si="17"/>
        <v>15-11</v>
      </c>
      <c r="B1094" s="30">
        <v>11</v>
      </c>
      <c r="C1094" s="30">
        <v>1</v>
      </c>
      <c r="D1094" s="43" t="str">
        <f>IF(C1094=1,K!$D$1,IF(C1094=2,K!$D$2,IF(C1094=3,K!$D$3,IF(C1094=4,K!$D$4,IF(C1094=5,K!$D$5,IF(C1094=6,K!$D$6,IF(C1094=7,K!$D$7)))))))</f>
        <v>Maaparandus</v>
      </c>
      <c r="E1094" s="11" t="s">
        <v>329</v>
      </c>
      <c r="F1094" s="45" t="str">
        <f>LOOKUP(E1094,K!$A$1:$B$19)</f>
        <v>Tartu vald</v>
      </c>
      <c r="G1094">
        <v>399</v>
      </c>
      <c r="H1094" s="1" t="s">
        <v>4771</v>
      </c>
      <c r="I1094" s="28" t="s">
        <v>4767</v>
      </c>
      <c r="J1094" s="30">
        <v>1972</v>
      </c>
      <c r="K1094">
        <v>1</v>
      </c>
      <c r="L1094" t="s">
        <v>4770</v>
      </c>
    </row>
    <row r="1095" spans="1:12" x14ac:dyDescent="0.2">
      <c r="A1095" s="37" t="str">
        <f t="shared" si="17"/>
        <v>17-3</v>
      </c>
      <c r="B1095" s="30">
        <v>3</v>
      </c>
      <c r="C1095" s="30">
        <v>1</v>
      </c>
      <c r="D1095" s="43" t="str">
        <f>IF(C1095=1,K!$D$1,IF(C1095=2,K!$D$2,IF(C1095=3,K!$D$3,IF(C1095=4,K!$D$4,IF(C1095=5,K!$D$5,IF(C1095=6,K!$D$6,IF(C1095=7,K!$D$7)))))))</f>
        <v>Maaparandus</v>
      </c>
      <c r="E1095" s="11" t="s">
        <v>331</v>
      </c>
      <c r="F1095" s="45" t="str">
        <f>LOOKUP(E1095,K!$A$1:$B$19)</f>
        <v xml:space="preserve">Vara vald </v>
      </c>
      <c r="G1095">
        <v>175</v>
      </c>
      <c r="H1095" s="1" t="s">
        <v>4798</v>
      </c>
      <c r="I1095" s="28" t="s">
        <v>4796</v>
      </c>
      <c r="J1095" s="30">
        <v>1967</v>
      </c>
      <c r="K1095">
        <v>2</v>
      </c>
      <c r="L1095" t="s">
        <v>4799</v>
      </c>
    </row>
    <row r="1096" spans="1:12" x14ac:dyDescent="0.2">
      <c r="A1096" s="37" t="str">
        <f t="shared" si="17"/>
        <v>17-3</v>
      </c>
      <c r="B1096" s="30">
        <v>3</v>
      </c>
      <c r="C1096" s="30">
        <v>6</v>
      </c>
      <c r="D1096" s="43" t="str">
        <f>IF(C1096=1,K!$D$1,IF(C1096=2,K!$D$2,IF(C1096=3,K!$D$3,IF(C1096=4,K!$D$4,IF(C1096=5,K!$D$5,IF(C1096=6,K!$D$6,IF(C1096=7,K!$D$7)))))))</f>
        <v>Kultuurtehnikaprojektid</v>
      </c>
      <c r="E1096" s="11" t="s">
        <v>331</v>
      </c>
      <c r="F1096" s="45" t="str">
        <f>LOOKUP(E1096,K!$A$1:$B$19)</f>
        <v xml:space="preserve">Vara vald </v>
      </c>
      <c r="G1096">
        <v>88</v>
      </c>
      <c r="H1096" s="1" t="s">
        <v>4800</v>
      </c>
      <c r="I1096" s="28" t="s">
        <v>4796</v>
      </c>
      <c r="J1096" s="30">
        <v>1980</v>
      </c>
      <c r="K1096">
        <v>3</v>
      </c>
      <c r="L1096" t="s">
        <v>4801</v>
      </c>
    </row>
    <row r="1097" spans="1:12" x14ac:dyDescent="0.2">
      <c r="A1097" s="37" t="str">
        <f t="shared" si="17"/>
        <v>19-3</v>
      </c>
      <c r="B1097" s="30">
        <v>3</v>
      </c>
      <c r="C1097" s="30">
        <v>2</v>
      </c>
      <c r="D1097" s="50" t="str">
        <f>IF(C1097=1,K!$D$1,IF(C1097=2,K!$D$2,IF(C1097=3,K!$D$3,IF(C1097=4,K!$D$4,IF(C1097=5,K!$D$5,IF(C1097=6,K!$D$6,IF(C1097=7,K!$D$7)))))))</f>
        <v xml:space="preserve">Maaparanduse rek </v>
      </c>
      <c r="E1097" s="11" t="s">
        <v>333</v>
      </c>
      <c r="F1097" s="51" t="str">
        <f>LOOKUP(E1097,K!$A$1:$B$19)</f>
        <v>Ülenurme vald</v>
      </c>
      <c r="G1097">
        <v>6</v>
      </c>
      <c r="H1097" s="28" t="s">
        <v>5081</v>
      </c>
      <c r="I1097" s="28" t="s">
        <v>5072</v>
      </c>
      <c r="J1097" s="30">
        <v>1988</v>
      </c>
      <c r="K1097">
        <v>2</v>
      </c>
      <c r="L1097">
        <v>1221871</v>
      </c>
    </row>
    <row r="1098" spans="1:12" ht="25.5" x14ac:dyDescent="0.2">
      <c r="A1098" s="37" t="str">
        <f t="shared" si="17"/>
        <v>01-2</v>
      </c>
      <c r="B1098">
        <v>2</v>
      </c>
      <c r="C1098">
        <v>1</v>
      </c>
      <c r="D1098" s="17" t="str">
        <f>IF(C1098=1,K!$D$1,IF(C1098=2,K!$D$2,IF(C1098=3,K!$D$3,IF(C1098=4,K!$D$4,IF(C1098=5,K!$D$5,IF(C1098=6,K!$D$6))))))</f>
        <v>Maaparandus</v>
      </c>
      <c r="E1098" s="11" t="s">
        <v>291</v>
      </c>
      <c r="F1098" s="18" t="str">
        <f>LOOKUP(E1098,K!$A$1:$B$19)</f>
        <v>Alatskivi vald</v>
      </c>
      <c r="G1098">
        <v>502</v>
      </c>
      <c r="H1098" s="34" t="s">
        <v>1624</v>
      </c>
      <c r="I1098" s="28" t="s">
        <v>1623</v>
      </c>
      <c r="J1098">
        <v>1973</v>
      </c>
      <c r="K1098">
        <v>2</v>
      </c>
      <c r="L1098" s="28" t="s">
        <v>1625</v>
      </c>
    </row>
    <row r="1099" spans="1:12" ht="25.5" x14ac:dyDescent="0.2">
      <c r="A1099" s="37" t="str">
        <f t="shared" si="17"/>
        <v>01-2</v>
      </c>
      <c r="B1099">
        <v>2</v>
      </c>
      <c r="C1099">
        <v>1</v>
      </c>
      <c r="D1099" s="17" t="str">
        <f>IF(C1099=1,K!$D$1,IF(C1099=2,K!$D$2,IF(C1099=3,K!$D$3,IF(C1099=4,K!$D$4,IF(C1099=5,K!$D$5,IF(C1099=6,K!$D$6))))))</f>
        <v>Maaparandus</v>
      </c>
      <c r="E1099" s="11" t="s">
        <v>291</v>
      </c>
      <c r="F1099" s="18" t="str">
        <f>LOOKUP(E1099,K!$A$1:$B$19)</f>
        <v>Alatskivi vald</v>
      </c>
      <c r="G1099">
        <v>503</v>
      </c>
      <c r="H1099" s="34" t="s">
        <v>1626</v>
      </c>
      <c r="I1099" s="28" t="s">
        <v>1623</v>
      </c>
      <c r="J1099">
        <v>1973</v>
      </c>
      <c r="K1099">
        <v>2</v>
      </c>
      <c r="L1099" s="28" t="s">
        <v>1625</v>
      </c>
    </row>
    <row r="1100" spans="1:12" ht="25.5" x14ac:dyDescent="0.2">
      <c r="A1100" s="37" t="str">
        <f t="shared" si="17"/>
        <v>01-2</v>
      </c>
      <c r="B1100">
        <v>2</v>
      </c>
      <c r="C1100">
        <v>1</v>
      </c>
      <c r="D1100" s="17" t="str">
        <f>IF(C1100=1,K!$D$1,IF(C1100=2,K!$D$2,IF(C1100=3,K!$D$3,IF(C1100=4,K!$D$4,IF(C1100=5,K!$D$5,IF(C1100=6,K!$D$6))))))</f>
        <v>Maaparandus</v>
      </c>
      <c r="E1100" s="11" t="s">
        <v>291</v>
      </c>
      <c r="F1100" s="18" t="str">
        <f>LOOKUP(E1100,K!$A$1:$B$19)</f>
        <v>Alatskivi vald</v>
      </c>
      <c r="G1100">
        <v>326</v>
      </c>
      <c r="H1100" s="34" t="s">
        <v>1624</v>
      </c>
      <c r="I1100" s="28" t="s">
        <v>1623</v>
      </c>
      <c r="J1100">
        <v>1972</v>
      </c>
      <c r="K1100">
        <v>1</v>
      </c>
      <c r="L1100" s="28" t="s">
        <v>1625</v>
      </c>
    </row>
    <row r="1101" spans="1:12" x14ac:dyDescent="0.2">
      <c r="A1101" s="37" t="str">
        <f t="shared" si="17"/>
        <v>01-2</v>
      </c>
      <c r="B1101">
        <v>2</v>
      </c>
      <c r="C1101">
        <v>1</v>
      </c>
      <c r="D1101" s="17" t="str">
        <f>IF(C1101=1,K!$D$1,IF(C1101=2,K!$D$2,IF(C1101=3,K!$D$3,IF(C1101=4,K!$D$4,IF(C1101=5,K!$D$5,IF(C1101=6,K!$D$6))))))</f>
        <v>Maaparandus</v>
      </c>
      <c r="E1101" s="11" t="s">
        <v>291</v>
      </c>
      <c r="F1101" s="18" t="str">
        <f>LOOKUP(E1101,K!$A$1:$B$19)</f>
        <v>Alatskivi vald</v>
      </c>
      <c r="G1101">
        <v>89</v>
      </c>
      <c r="H1101" s="34" t="s">
        <v>1630</v>
      </c>
      <c r="I1101" s="28" t="s">
        <v>1628</v>
      </c>
      <c r="J1101">
        <v>1960</v>
      </c>
      <c r="K1101">
        <v>1</v>
      </c>
      <c r="L1101" s="28" t="s">
        <v>1631</v>
      </c>
    </row>
    <row r="1102" spans="1:12" x14ac:dyDescent="0.2">
      <c r="A1102" s="38" t="str">
        <f t="shared" si="17"/>
        <v>03-2</v>
      </c>
      <c r="B1102" s="30">
        <v>2</v>
      </c>
      <c r="C1102" s="30">
        <v>1</v>
      </c>
      <c r="D1102" s="17" t="str">
        <f>IF(C1102=1,K!$D$1,IF(C1102=2,K!$D$2,IF(C1102=3,K!$D$3,IF(C1102=4,K!$D$4,IF(C1102=5,K!$D$5,IF(C1102=6,K!$D$6))))))</f>
        <v>Maaparandus</v>
      </c>
      <c r="E1102" s="11" t="s">
        <v>317</v>
      </c>
      <c r="F1102" s="18" t="str">
        <f>LOOKUP(E1102,K!$A$1:$B$19)</f>
        <v>Kambja vald</v>
      </c>
      <c r="G1102" s="30">
        <v>10</v>
      </c>
      <c r="H1102" s="39" t="s">
        <v>1848</v>
      </c>
      <c r="I1102" s="30" t="s">
        <v>1842</v>
      </c>
      <c r="J1102" s="30">
        <v>1969</v>
      </c>
      <c r="K1102" s="30">
        <v>1</v>
      </c>
      <c r="L1102" s="30" t="s">
        <v>1841</v>
      </c>
    </row>
    <row r="1103" spans="1:12" ht="25.5" x14ac:dyDescent="0.2">
      <c r="A1103" s="38" t="str">
        <f t="shared" si="17"/>
        <v>07-2</v>
      </c>
      <c r="B1103" s="30">
        <v>2</v>
      </c>
      <c r="C1103" s="30">
        <v>1</v>
      </c>
      <c r="D1103" s="17" t="str">
        <f>IF(C1103=1,K!$D$1,IF(C1103=2,K!$D$2,IF(C1103=3,K!$D$3,IF(C1103=4,K!$D$4,IF(C1103=5,K!$D$5,IF(C1103=6,K!$D$6))))))</f>
        <v>Maaparandus</v>
      </c>
      <c r="E1103" s="11" t="s">
        <v>321</v>
      </c>
      <c r="F1103" s="18" t="str">
        <f>LOOKUP(E1103,K!$A$1:$B$19)</f>
        <v>Meeksi vald</v>
      </c>
      <c r="G1103" s="30">
        <v>1048</v>
      </c>
      <c r="H1103" s="40" t="s">
        <v>2045</v>
      </c>
      <c r="I1103" s="30" t="s">
        <v>2043</v>
      </c>
      <c r="J1103" s="30">
        <v>1976</v>
      </c>
      <c r="K1103" s="30">
        <v>2</v>
      </c>
      <c r="L1103" t="s">
        <v>2044</v>
      </c>
    </row>
    <row r="1104" spans="1:12" ht="25.5" x14ac:dyDescent="0.2">
      <c r="A1104" s="37" t="str">
        <f t="shared" si="17"/>
        <v>08-2</v>
      </c>
      <c r="B1104" s="30">
        <v>2</v>
      </c>
      <c r="C1104" s="30">
        <v>1</v>
      </c>
      <c r="D1104" s="17" t="str">
        <f>IF(C1104=1,K!$D$1,IF(C1104=2,K!$D$2,IF(C1104=3,K!$D$3,IF(C1104=4,K!$D$4,IF(C1104=5,K!$D$5,IF(C1104=6,K!$D$6))))))</f>
        <v>Maaparandus</v>
      </c>
      <c r="E1104" s="11" t="s">
        <v>322</v>
      </c>
      <c r="F1104" s="18" t="str">
        <f>LOOKUP(E1104,K!$A$1:$B$19)</f>
        <v>Mäksa vald</v>
      </c>
      <c r="G1104" s="30">
        <v>42</v>
      </c>
      <c r="H1104" s="30" t="s">
        <v>2309</v>
      </c>
      <c r="I1104" s="39" t="s">
        <v>2305</v>
      </c>
      <c r="J1104" s="30">
        <v>1967</v>
      </c>
      <c r="K1104">
        <v>1</v>
      </c>
    </row>
    <row r="1105" spans="1:12" ht="25.5" x14ac:dyDescent="0.2">
      <c r="A1105" s="37" t="str">
        <f t="shared" si="17"/>
        <v>18-2</v>
      </c>
      <c r="B1105" s="30">
        <v>2</v>
      </c>
      <c r="C1105" s="30">
        <v>1</v>
      </c>
      <c r="D1105" s="17" t="str">
        <f>IF(C1105=1,K!$D$1,IF(C1105=2,K!$D$2,IF(C1105=3,K!$D$3,IF(C1105=4,K!$D$4,IF(C1105=5,K!$D$5,IF(C1105=6,K!$D$6))))))</f>
        <v>Maaparandus</v>
      </c>
      <c r="E1105" s="11" t="s">
        <v>332</v>
      </c>
      <c r="F1105" s="18" t="str">
        <f>LOOKUP(E1105,K!$A$1:$B$19)</f>
        <v>Võnnu vald</v>
      </c>
      <c r="G1105" s="30">
        <v>89</v>
      </c>
      <c r="H1105" s="30" t="s">
        <v>2538</v>
      </c>
      <c r="I1105" s="39" t="s">
        <v>2534</v>
      </c>
      <c r="J1105" s="30">
        <v>1983</v>
      </c>
      <c r="K1105">
        <v>2</v>
      </c>
      <c r="L1105" s="30">
        <v>1233801</v>
      </c>
    </row>
    <row r="1106" spans="1:12" ht="25.5" x14ac:dyDescent="0.2">
      <c r="A1106" s="37" t="str">
        <f t="shared" si="17"/>
        <v>18-2</v>
      </c>
      <c r="B1106" s="30">
        <v>2</v>
      </c>
      <c r="C1106" s="30">
        <v>1</v>
      </c>
      <c r="D1106" s="17" t="str">
        <f>IF(C1106=1,K!$D$1,IF(C1106=2,K!$D$2,IF(C1106=3,K!$D$3,IF(C1106=4,K!$D$4,IF(C1106=5,K!$D$5,IF(C1106=6,K!$D$6))))))</f>
        <v>Maaparandus</v>
      </c>
      <c r="E1106" s="11" t="s">
        <v>332</v>
      </c>
      <c r="F1106" s="18" t="str">
        <f>LOOKUP(E1106,K!$A$1:$B$19)</f>
        <v>Võnnu vald</v>
      </c>
      <c r="G1106" s="30">
        <v>79</v>
      </c>
      <c r="H1106" s="30" t="s">
        <v>2539</v>
      </c>
      <c r="I1106" s="39" t="s">
        <v>2534</v>
      </c>
      <c r="J1106" s="30">
        <v>1984</v>
      </c>
      <c r="K1106" s="30">
        <v>2</v>
      </c>
      <c r="L1106" s="30">
        <v>1233801</v>
      </c>
    </row>
    <row r="1107" spans="1:12" ht="25.5" x14ac:dyDescent="0.2">
      <c r="A1107" s="37" t="str">
        <f t="shared" si="17"/>
        <v>06-2</v>
      </c>
      <c r="B1107" s="30">
        <v>2</v>
      </c>
      <c r="C1107" s="30">
        <v>1</v>
      </c>
      <c r="D1107" s="17" t="str">
        <f>IF(C1107=1,K!$D$1,IF(C1107=2,K!$D$2,IF(C1107=3,K!$D$3,IF(C1107=4,K!$D$4,IF(C1107=5,K!$D$5,IF(C1107=6,K!$D$6))))))</f>
        <v>Maaparandus</v>
      </c>
      <c r="E1107" s="11" t="s">
        <v>320</v>
      </c>
      <c r="F1107" s="18" t="str">
        <f>LOOKUP(E1107,K!$A$1:$B$19)</f>
        <v>Luunja vald</v>
      </c>
      <c r="G1107" s="30">
        <v>1204</v>
      </c>
      <c r="H1107" s="34" t="s">
        <v>2778</v>
      </c>
      <c r="I1107" s="28" t="s">
        <v>2775</v>
      </c>
      <c r="J1107" s="30">
        <v>1977</v>
      </c>
      <c r="K1107" s="30">
        <v>2</v>
      </c>
      <c r="L1107" t="s">
        <v>2777</v>
      </c>
    </row>
    <row r="1108" spans="1:12" ht="25.5" x14ac:dyDescent="0.2">
      <c r="A1108" s="37" t="str">
        <f t="shared" si="17"/>
        <v>06-2</v>
      </c>
      <c r="B1108" s="30">
        <v>2</v>
      </c>
      <c r="C1108" s="30">
        <v>1</v>
      </c>
      <c r="D1108" s="17" t="str">
        <f>IF(C1108=1,K!$D$1,IF(C1108=2,K!$D$2,IF(C1108=3,K!$D$3,IF(C1108=4,K!$D$4,IF(C1108=5,K!$D$5,IF(C1108=6,K!$D$6))))))</f>
        <v>Maaparandus</v>
      </c>
      <c r="E1108" s="11" t="s">
        <v>320</v>
      </c>
      <c r="F1108" s="18" t="str">
        <f>LOOKUP(E1108,K!$A$1:$B$19)</f>
        <v>Luunja vald</v>
      </c>
      <c r="G1108" s="30">
        <v>71</v>
      </c>
      <c r="H1108" s="34" t="s">
        <v>2779</v>
      </c>
      <c r="I1108" t="s">
        <v>2775</v>
      </c>
      <c r="J1108" s="30">
        <v>1969</v>
      </c>
      <c r="K1108">
        <v>7</v>
      </c>
      <c r="L1108" t="s">
        <v>2780</v>
      </c>
    </row>
    <row r="1109" spans="1:12" ht="25.5" x14ac:dyDescent="0.2">
      <c r="A1109" s="37" t="str">
        <f t="shared" si="17"/>
        <v>04-2</v>
      </c>
      <c r="B1109" s="30">
        <v>2</v>
      </c>
      <c r="C1109" s="30">
        <v>1</v>
      </c>
      <c r="D1109" s="43" t="str">
        <f>IF(C1109=1,K!$D$1,IF(C1109=2,K!$D$2,IF(C1109=3,K!$D$3,IF(C1109=4,K!$D$4,IF(C1109=5,K!$D$5,IF(C1109=6,K!$D$6))))))</f>
        <v>Maaparandus</v>
      </c>
      <c r="E1109" s="11" t="s">
        <v>318</v>
      </c>
      <c r="F1109" s="18" t="str">
        <f>LOOKUP(E1109,K!$A$1:$B$19)</f>
        <v>Konguta vald</v>
      </c>
      <c r="G1109">
        <v>25</v>
      </c>
      <c r="H1109" s="34" t="s">
        <v>2967</v>
      </c>
      <c r="I1109" t="s">
        <v>2968</v>
      </c>
      <c r="J1109" s="30">
        <v>1967</v>
      </c>
      <c r="K1109">
        <v>1</v>
      </c>
      <c r="L1109" t="s">
        <v>2969</v>
      </c>
    </row>
    <row r="1110" spans="1:12" ht="25.5" x14ac:dyDescent="0.2">
      <c r="A1110" s="37" t="str">
        <f t="shared" si="17"/>
        <v>14-2</v>
      </c>
      <c r="B1110" s="30">
        <v>2</v>
      </c>
      <c r="C1110" s="30">
        <v>1</v>
      </c>
      <c r="D1110" s="43" t="str">
        <f>IF(C1110=1,K!$D$1,IF(C1110=2,K!$D$2,IF(C1110=3,K!$D$3,IF(C1110=4,K!$D$4,IF(C1110=5,K!$D$5,IF(C1110=6,K!$D$6))))))</f>
        <v>Maaparandus</v>
      </c>
      <c r="E1110" s="11" t="s">
        <v>328</v>
      </c>
      <c r="F1110" s="18" t="str">
        <f>LOOKUP(E1110,K!$A$1:$B$19)</f>
        <v>Rõngu vald</v>
      </c>
      <c r="G1110">
        <v>118</v>
      </c>
      <c r="H1110" s="1" t="s">
        <v>3273</v>
      </c>
      <c r="I1110" s="28" t="s">
        <v>3274</v>
      </c>
      <c r="J1110" s="30">
        <v>1964</v>
      </c>
      <c r="K1110">
        <v>0</v>
      </c>
      <c r="L1110" t="s">
        <v>3275</v>
      </c>
    </row>
    <row r="1111" spans="1:12" ht="25.5" x14ac:dyDescent="0.2">
      <c r="A1111" s="37" t="str">
        <f t="shared" si="17"/>
        <v>05-2</v>
      </c>
      <c r="B1111" s="30">
        <v>2</v>
      </c>
      <c r="C1111" s="30">
        <v>1</v>
      </c>
      <c r="D1111" s="43" t="str">
        <f>IF(C1111=1,K!$D$1,IF(C1111=2,K!$D$2,IF(C1111=3,K!$D$3,IF(C1111=4,K!$D$4,IF(C1111=5,K!$D$5,IF(C1111=6,K!$D$6))))))</f>
        <v>Maaparandus</v>
      </c>
      <c r="E1111" s="11" t="s">
        <v>319</v>
      </c>
      <c r="F1111" s="45" t="str">
        <f>LOOKUP(E1111,K!$A$1:$B$19)</f>
        <v xml:space="preserve">Laeva vald </v>
      </c>
      <c r="G1111">
        <v>8</v>
      </c>
      <c r="H1111" s="40" t="s">
        <v>3572</v>
      </c>
      <c r="I1111" t="s">
        <v>3569</v>
      </c>
      <c r="J1111" s="30">
        <v>1961</v>
      </c>
      <c r="K1111">
        <v>1</v>
      </c>
      <c r="L1111" t="s">
        <v>3571</v>
      </c>
    </row>
    <row r="1112" spans="1:12" ht="25.5" x14ac:dyDescent="0.2">
      <c r="A1112" s="37" t="str">
        <f t="shared" si="17"/>
        <v>05-2</v>
      </c>
      <c r="B1112" s="30">
        <v>2</v>
      </c>
      <c r="C1112" s="30">
        <v>1</v>
      </c>
      <c r="D1112" s="43" t="str">
        <f>IF(C1112=1,K!$D$1,IF(C1112=2,K!$D$2,IF(C1112=3,K!$D$3,IF(C1112=4,K!$D$4,IF(C1112=5,K!$D$5,IF(C1112=6,K!$D$6))))))</f>
        <v>Maaparandus</v>
      </c>
      <c r="E1112" s="11" t="s">
        <v>319</v>
      </c>
      <c r="F1112" s="45" t="str">
        <f>LOOKUP(E1112,K!$A$1:$B$19)</f>
        <v xml:space="preserve">Laeva vald </v>
      </c>
      <c r="G1112">
        <v>9</v>
      </c>
      <c r="H1112" s="40" t="s">
        <v>3573</v>
      </c>
      <c r="I1112" t="s">
        <v>3569</v>
      </c>
      <c r="J1112" s="30">
        <v>1963</v>
      </c>
      <c r="K1112" s="30">
        <v>1</v>
      </c>
      <c r="L1112" t="s">
        <v>3574</v>
      </c>
    </row>
    <row r="1113" spans="1:12" x14ac:dyDescent="0.2">
      <c r="A1113" s="37" t="str">
        <f t="shared" si="17"/>
        <v>12-2</v>
      </c>
      <c r="B1113" s="30">
        <v>2</v>
      </c>
      <c r="C1113" s="30">
        <v>1</v>
      </c>
      <c r="D1113" s="43" t="str">
        <f>IF(C1113=1,K!$D$1,IF(C1113=2,K!$D$2,IF(C1113=3,K!$D$3,IF(C1113=4,K!$D$4,IF(C1113=5,K!$D$5,IF(C1113=6,K!$D$6))))))</f>
        <v>Maaparandus</v>
      </c>
      <c r="E1113" s="11" t="s">
        <v>326</v>
      </c>
      <c r="F1113" s="45" t="str">
        <f>LOOKUP(E1113,K!$A$1:$B$19)</f>
        <v>Puhja vald</v>
      </c>
      <c r="G1113">
        <v>164</v>
      </c>
      <c r="H1113" s="40" t="s">
        <v>3603</v>
      </c>
      <c r="I1113" t="s">
        <v>3598</v>
      </c>
      <c r="J1113" s="30">
        <v>1967</v>
      </c>
      <c r="K1113">
        <v>1</v>
      </c>
      <c r="L1113" t="s">
        <v>3602</v>
      </c>
    </row>
    <row r="1114" spans="1:12" x14ac:dyDescent="0.2">
      <c r="A1114" s="37" t="str">
        <f t="shared" si="17"/>
        <v>12-2</v>
      </c>
      <c r="B1114" s="30">
        <v>2</v>
      </c>
      <c r="C1114" s="30">
        <v>2</v>
      </c>
      <c r="D1114" s="43" t="str">
        <f>IF(C1114=1,K!$D$1,IF(C1114=2,K!$D$2,IF(C1114=3,K!$D$3,IF(C1114=4,K!$D$4,IF(C1114=5,K!$D$5,IF(C1114=6,K!$D$6))))))</f>
        <v xml:space="preserve">Maaparanduse rek </v>
      </c>
      <c r="E1114" s="11" t="s">
        <v>326</v>
      </c>
      <c r="F1114" s="45" t="str">
        <f>LOOKUP(E1114,K!$A$1:$B$19)</f>
        <v>Puhja vald</v>
      </c>
      <c r="G1114">
        <v>163</v>
      </c>
      <c r="H1114" s="40" t="s">
        <v>3603</v>
      </c>
      <c r="I1114" t="s">
        <v>3598</v>
      </c>
      <c r="J1114" s="30">
        <v>1967</v>
      </c>
      <c r="L1114" t="s">
        <v>3604</v>
      </c>
    </row>
    <row r="1115" spans="1:12" x14ac:dyDescent="0.2">
      <c r="A1115" s="37" t="str">
        <f t="shared" si="17"/>
        <v>12-2</v>
      </c>
      <c r="B1115" s="30">
        <v>2</v>
      </c>
      <c r="C1115" s="30">
        <v>6</v>
      </c>
      <c r="D1115" s="43" t="str">
        <f>IF(C1115=1,K!$D$1,IF(C1115=2,K!$D$2,IF(C1115=3,K!$D$3,IF(C1115=4,K!$D$4,IF(C1115=5,K!$D$5,IF(C1115=6,K!$D$6))))))</f>
        <v>Kultuurtehnikaprojektid</v>
      </c>
      <c r="E1115" s="11" t="s">
        <v>326</v>
      </c>
      <c r="F1115" s="45" t="str">
        <f>LOOKUP(E1115,K!$A$1:$B$19)</f>
        <v>Puhja vald</v>
      </c>
      <c r="G1115">
        <v>28</v>
      </c>
      <c r="H1115" s="40" t="s">
        <v>3605</v>
      </c>
      <c r="I1115" t="s">
        <v>3598</v>
      </c>
      <c r="J1115" s="30">
        <v>1991</v>
      </c>
      <c r="K1115">
        <v>3</v>
      </c>
      <c r="L1115" t="s">
        <v>3606</v>
      </c>
    </row>
    <row r="1116" spans="1:12" ht="25.5" x14ac:dyDescent="0.2">
      <c r="A1116" s="37" t="str">
        <f t="shared" si="17"/>
        <v>09-2</v>
      </c>
      <c r="B1116">
        <v>2</v>
      </c>
      <c r="C1116" s="30">
        <v>1</v>
      </c>
      <c r="D1116" s="43" t="str">
        <f>IF(C1116=1,K!$D$1,IF(C1116=2,K!$D$2,IF(C1116=3,K!$D$3,IF(C1116=4,K!$D$4,IF(C1116=5,K!$D$5,IF(C1116=6,K!$D$6))))))</f>
        <v>Maaparandus</v>
      </c>
      <c r="E1116" s="11" t="s">
        <v>323</v>
      </c>
      <c r="F1116" s="45" t="str">
        <f>LOOKUP(E1116,K!$A$1:$B$19)</f>
        <v>Nõo vald</v>
      </c>
      <c r="G1116">
        <v>21</v>
      </c>
      <c r="H1116" s="1" t="s">
        <v>3768</v>
      </c>
      <c r="I1116" t="s">
        <v>3760</v>
      </c>
      <c r="J1116" s="30">
        <v>1968</v>
      </c>
      <c r="K1116">
        <v>1</v>
      </c>
      <c r="L1116" t="s">
        <v>3770</v>
      </c>
    </row>
    <row r="1117" spans="1:12" ht="25.5" x14ac:dyDescent="0.2">
      <c r="A1117" s="37" t="str">
        <f t="shared" si="17"/>
        <v>09-2</v>
      </c>
      <c r="B1117" s="30">
        <v>2</v>
      </c>
      <c r="C1117" s="30">
        <v>1</v>
      </c>
      <c r="D1117" s="43" t="str">
        <f>IF(C1117=1,K!$D$1,IF(C1117=2,K!$D$2,IF(C1117=3,K!$D$3,IF(C1117=4,K!$D$4,IF(C1117=5,K!$D$5,IF(C1117=6,K!$D$6))))))</f>
        <v>Maaparandus</v>
      </c>
      <c r="E1117" s="11" t="s">
        <v>323</v>
      </c>
      <c r="F1117" s="45" t="str">
        <f>LOOKUP(E1117,K!$A$1:$B$19)</f>
        <v>Nõo vald</v>
      </c>
      <c r="G1117">
        <v>224</v>
      </c>
      <c r="H1117" s="1" t="s">
        <v>3768</v>
      </c>
      <c r="I1117" t="s">
        <v>3767</v>
      </c>
      <c r="J1117" s="30">
        <v>1968</v>
      </c>
      <c r="K1117">
        <v>3</v>
      </c>
      <c r="L1117" s="30" t="s">
        <v>3771</v>
      </c>
    </row>
    <row r="1118" spans="1:12" ht="25.5" x14ac:dyDescent="0.2">
      <c r="A1118" s="37" t="str">
        <f t="shared" si="17"/>
        <v>13-2</v>
      </c>
      <c r="B1118" s="30">
        <v>2</v>
      </c>
      <c r="C1118" s="30">
        <v>1</v>
      </c>
      <c r="D1118" s="43" t="str">
        <f>IF(C1118=1,K!$D$1,IF(C1118=2,K!$D$2,IF(C1118=3,K!$D$3,IF(C1118=4,K!$D$4,IF(C1118=5,K!$D$5,IF(C1118=6,K!$D$6))))))</f>
        <v>Maaparandus</v>
      </c>
      <c r="E1118" s="11" t="s">
        <v>327</v>
      </c>
      <c r="F1118" s="45" t="str">
        <f>LOOKUP(E1118,K!$A$1:$B$19)</f>
        <v>Rannu vald</v>
      </c>
      <c r="G1118">
        <v>173</v>
      </c>
      <c r="H1118" s="1" t="s">
        <v>4008</v>
      </c>
      <c r="I1118" t="s">
        <v>4009</v>
      </c>
      <c r="J1118" s="30">
        <v>1969</v>
      </c>
      <c r="K1118">
        <v>1</v>
      </c>
      <c r="L1118" t="s">
        <v>4010</v>
      </c>
    </row>
    <row r="1119" spans="1:12" ht="25.5" x14ac:dyDescent="0.2">
      <c r="A1119" s="37" t="str">
        <f t="shared" si="17"/>
        <v>13-2</v>
      </c>
      <c r="B1119" s="30">
        <v>2</v>
      </c>
      <c r="C1119" s="30">
        <v>1</v>
      </c>
      <c r="D1119" s="43" t="str">
        <f>IF(C1119=1,K!$D$1,IF(C1119=2,K!$D$2,IF(C1119=3,K!$D$3,IF(C1119=4,K!$D$4,IF(C1119=5,K!$D$5,IF(C1119=6,K!$D$6))))))</f>
        <v>Maaparandus</v>
      </c>
      <c r="E1119" s="11" t="s">
        <v>327</v>
      </c>
      <c r="F1119" s="45" t="str">
        <f>LOOKUP(E1119,K!$A$1:$B$19)</f>
        <v>Rannu vald</v>
      </c>
      <c r="G1119">
        <v>190</v>
      </c>
      <c r="H1119" s="1" t="s">
        <v>4011</v>
      </c>
      <c r="I1119" t="s">
        <v>4009</v>
      </c>
      <c r="J1119" s="30">
        <v>1967</v>
      </c>
      <c r="K1119">
        <v>0</v>
      </c>
      <c r="L1119" t="s">
        <v>4010</v>
      </c>
    </row>
    <row r="1120" spans="1:12" ht="25.5" x14ac:dyDescent="0.2">
      <c r="A1120" s="37" t="str">
        <f t="shared" si="17"/>
        <v>13-2</v>
      </c>
      <c r="B1120" s="30">
        <v>2</v>
      </c>
      <c r="C1120" s="30">
        <v>1</v>
      </c>
      <c r="D1120" s="43" t="str">
        <f>IF(C1120=1,K!$D$1,IF(C1120=2,K!$D$2,IF(C1120=3,K!$D$3,IF(C1120=4,K!$D$4,IF(C1120=5,K!$D$5,IF(C1120=6,K!$D$6))))))</f>
        <v>Maaparandus</v>
      </c>
      <c r="E1120" s="11" t="s">
        <v>327</v>
      </c>
      <c r="F1120" s="45" t="str">
        <f>LOOKUP(E1120,K!$A$1:$B$19)</f>
        <v>Rannu vald</v>
      </c>
      <c r="G1120">
        <v>171</v>
      </c>
      <c r="H1120" s="1" t="s">
        <v>4012</v>
      </c>
      <c r="I1120" t="s">
        <v>4009</v>
      </c>
      <c r="J1120" s="30">
        <v>1969</v>
      </c>
      <c r="K1120">
        <v>0</v>
      </c>
      <c r="L1120" t="s">
        <v>4010</v>
      </c>
    </row>
    <row r="1121" spans="1:12" ht="25.5" x14ac:dyDescent="0.2">
      <c r="A1121" s="37" t="str">
        <f t="shared" si="17"/>
        <v>15-11</v>
      </c>
      <c r="B1121" s="30">
        <v>11</v>
      </c>
      <c r="C1121" s="30">
        <v>1</v>
      </c>
      <c r="D1121" s="43" t="str">
        <f>IF(C1121=1,K!$D$1,IF(C1121=2,K!$D$2,IF(C1121=3,K!$D$3,IF(C1121=4,K!$D$4,IF(C1121=5,K!$D$5,IF(C1121=6,K!$D$6,IF(C1121=7,K!$D$7)))))))</f>
        <v>Maaparandus</v>
      </c>
      <c r="E1121" s="11" t="s">
        <v>329</v>
      </c>
      <c r="F1121" s="45" t="str">
        <f>LOOKUP(E1121,K!$A$1:$B$19)</f>
        <v>Tartu vald</v>
      </c>
      <c r="G1121">
        <v>400</v>
      </c>
      <c r="H1121" s="1" t="s">
        <v>4772</v>
      </c>
      <c r="I1121" s="28" t="s">
        <v>4767</v>
      </c>
      <c r="J1121" s="30">
        <v>1972</v>
      </c>
      <c r="K1121">
        <v>1</v>
      </c>
      <c r="L1121" t="s">
        <v>4770</v>
      </c>
    </row>
    <row r="1122" spans="1:12" ht="25.5" x14ac:dyDescent="0.2">
      <c r="A1122" s="37" t="str">
        <f t="shared" si="17"/>
        <v>15-11</v>
      </c>
      <c r="B1122" s="30">
        <v>11</v>
      </c>
      <c r="C1122" s="30">
        <v>1</v>
      </c>
      <c r="D1122" s="43" t="str">
        <f>IF(C1122=1,K!$D$1,IF(C1122=2,K!$D$2,IF(C1122=3,K!$D$3,IF(C1122=4,K!$D$4,IF(C1122=5,K!$D$5,IF(C1122=6,K!$D$6,IF(C1122=7,K!$D$7)))))))</f>
        <v>Maaparandus</v>
      </c>
      <c r="E1122" s="11" t="s">
        <v>329</v>
      </c>
      <c r="F1122" s="45" t="str">
        <f>LOOKUP(E1122,K!$A$1:$B$19)</f>
        <v>Tartu vald</v>
      </c>
      <c r="G1122">
        <v>83</v>
      </c>
      <c r="H1122" s="1" t="s">
        <v>4773</v>
      </c>
      <c r="I1122" s="28" t="s">
        <v>4767</v>
      </c>
      <c r="J1122" s="30">
        <v>1988</v>
      </c>
      <c r="K1122">
        <v>1</v>
      </c>
      <c r="L1122" t="s">
        <v>4774</v>
      </c>
    </row>
    <row r="1123" spans="1:12" ht="25.5" x14ac:dyDescent="0.2">
      <c r="A1123" s="37" t="str">
        <f t="shared" si="17"/>
        <v>15-12</v>
      </c>
      <c r="B1123" s="30">
        <v>12</v>
      </c>
      <c r="C1123" s="30">
        <v>1</v>
      </c>
      <c r="D1123" s="50" t="str">
        <f>IF(C1123=1,K!$D$1,IF(C1123=2,K!$D$2,IF(C1123=3,K!$D$3,IF(C1123=4,K!$D$4,IF(C1123=5,K!$D$5,IF(C1123=6,K!$D$6,IF(C1123=7,K!$D$7)))))))</f>
        <v>Maaparandus</v>
      </c>
      <c r="E1123" s="11" t="s">
        <v>329</v>
      </c>
      <c r="F1123" s="51" t="str">
        <f>LOOKUP(E1123,K!$A$1:$B$19)</f>
        <v>Tartu vald</v>
      </c>
      <c r="G1123">
        <v>18</v>
      </c>
      <c r="H1123" s="34" t="s">
        <v>5096</v>
      </c>
      <c r="I1123" s="28" t="s">
        <v>5055</v>
      </c>
      <c r="J1123" s="30">
        <v>1990</v>
      </c>
      <c r="K1123">
        <v>1</v>
      </c>
      <c r="L1123">
        <v>1203881</v>
      </c>
    </row>
    <row r="1124" spans="1:12" x14ac:dyDescent="0.2">
      <c r="A1124" s="37" t="str">
        <f t="shared" si="17"/>
        <v>17-2</v>
      </c>
      <c r="B1124" s="30">
        <v>2</v>
      </c>
      <c r="C1124" s="30">
        <v>6</v>
      </c>
      <c r="D1124" s="43" t="str">
        <f>IF(C1124=1,K!$D$1,IF(C1124=2,K!$D$2,IF(C1124=3,K!$D$3,IF(C1124=4,K!$D$4,IF(C1124=5,K!$D$5,IF(C1124=6,K!$D$6,IF(C1124=7,K!$D$7)))))))</f>
        <v>Kultuurtehnikaprojektid</v>
      </c>
      <c r="E1124" s="11" t="s">
        <v>331</v>
      </c>
      <c r="F1124" s="45" t="str">
        <f>LOOKUP(E1124,K!$A$1:$B$19)</f>
        <v xml:space="preserve">Vara vald </v>
      </c>
      <c r="G1124">
        <v>33</v>
      </c>
      <c r="H1124" s="1" t="s">
        <v>4792</v>
      </c>
      <c r="I1124" s="28" t="s">
        <v>4787</v>
      </c>
      <c r="J1124" s="30">
        <v>1990</v>
      </c>
      <c r="K1124">
        <v>4</v>
      </c>
      <c r="L1124" t="s">
        <v>4793</v>
      </c>
    </row>
    <row r="1125" spans="1:12" x14ac:dyDescent="0.2">
      <c r="A1125" s="37" t="str">
        <f t="shared" si="17"/>
        <v>17-2</v>
      </c>
      <c r="B1125" s="30">
        <v>2</v>
      </c>
      <c r="C1125" s="30">
        <v>1</v>
      </c>
      <c r="D1125" s="43" t="str">
        <f>IF(C1125=1,K!$D$1,IF(C1125=2,K!$D$2,IF(C1125=3,K!$D$3,IF(C1125=4,K!$D$4,IF(C1125=5,K!$D$5,IF(C1125=6,K!$D$6,IF(C1125=7,K!$D$7)))))))</f>
        <v>Maaparandus</v>
      </c>
      <c r="E1125" s="11" t="s">
        <v>331</v>
      </c>
      <c r="F1125" s="45" t="str">
        <f>LOOKUP(E1125,K!$A$1:$B$19)</f>
        <v xml:space="preserve">Vara vald </v>
      </c>
      <c r="G1125">
        <v>105</v>
      </c>
      <c r="H1125" s="1" t="s">
        <v>4794</v>
      </c>
      <c r="I1125" s="28" t="s">
        <v>4787</v>
      </c>
      <c r="J1125" s="30">
        <v>1980</v>
      </c>
      <c r="K1125">
        <v>2</v>
      </c>
      <c r="L1125">
        <v>77123</v>
      </c>
    </row>
    <row r="1126" spans="1:12" x14ac:dyDescent="0.2">
      <c r="A1126" s="37" t="str">
        <f t="shared" si="17"/>
        <v>19-2</v>
      </c>
      <c r="B1126" s="30">
        <v>2</v>
      </c>
      <c r="C1126" s="30">
        <v>1</v>
      </c>
      <c r="D1126" s="50" t="str">
        <f>IF(C1126=1,K!$D$1,IF(C1126=2,K!$D$2,IF(C1126=3,K!$D$3,IF(C1126=4,K!$D$4,IF(C1126=5,K!$D$5,IF(C1126=6,K!$D$6,IF(C1126=7,K!$D$7)))))))</f>
        <v>Maaparandus</v>
      </c>
      <c r="E1126" s="11" t="s">
        <v>333</v>
      </c>
      <c r="F1126" s="51" t="str">
        <f>LOOKUP(E1126,K!$A$1:$B$19)</f>
        <v>Ülenurme vald</v>
      </c>
      <c r="G1126">
        <v>686</v>
      </c>
      <c r="H1126" s="28" t="s">
        <v>5076</v>
      </c>
      <c r="I1126" s="28" t="s">
        <v>5072</v>
      </c>
      <c r="J1126" s="30">
        <v>1974</v>
      </c>
      <c r="K1126">
        <v>1</v>
      </c>
      <c r="L1126">
        <v>73110</v>
      </c>
    </row>
    <row r="1127" spans="1:12" x14ac:dyDescent="0.2">
      <c r="A1127" s="37" t="str">
        <f t="shared" si="17"/>
        <v>19-2</v>
      </c>
      <c r="B1127" s="30">
        <v>2</v>
      </c>
      <c r="C1127" s="30">
        <v>1</v>
      </c>
      <c r="D1127" s="50" t="str">
        <f>IF(C1127=1,K!$D$1,IF(C1127=2,K!$D$2,IF(C1127=3,K!$D$3,IF(C1127=4,K!$D$4,IF(C1127=5,K!$D$5,IF(C1127=6,K!$D$6,IF(C1127=7,K!$D$7)))))))</f>
        <v>Maaparandus</v>
      </c>
      <c r="E1127" s="11" t="s">
        <v>333</v>
      </c>
      <c r="F1127" s="51" t="str">
        <f>LOOKUP(E1127,K!$A$1:$B$19)</f>
        <v>Ülenurme vald</v>
      </c>
      <c r="G1127">
        <v>685</v>
      </c>
      <c r="H1127" s="28" t="s">
        <v>5077</v>
      </c>
      <c r="I1127" s="28" t="s">
        <v>5072</v>
      </c>
      <c r="J1127" s="30">
        <v>1974</v>
      </c>
      <c r="L1127">
        <v>73110</v>
      </c>
    </row>
    <row r="1128" spans="1:12" x14ac:dyDescent="0.2">
      <c r="A1128" s="37" t="str">
        <f t="shared" si="17"/>
        <v>01-1</v>
      </c>
      <c r="B1128">
        <v>1</v>
      </c>
      <c r="C1128">
        <v>1</v>
      </c>
      <c r="D1128" s="17" t="str">
        <f>IF(C1128=1,K!$D$1,IF(C1128=2,K!$D$2,IF(C1128=3,K!$D$3,IF(C1128=4,K!$D$4,IF(C1128=5,K!$D$5,IF(C1128=6,K!$D$6))))))</f>
        <v>Maaparandus</v>
      </c>
      <c r="E1128" s="25" t="s">
        <v>291</v>
      </c>
      <c r="F1128" s="18" t="str">
        <f>LOOKUP(E1128,K!$A$1:$B$19)</f>
        <v>Alatskivi vald</v>
      </c>
      <c r="G1128">
        <v>30</v>
      </c>
      <c r="H1128" s="34" t="s">
        <v>1609</v>
      </c>
      <c r="I1128" s="28" t="s">
        <v>1601</v>
      </c>
      <c r="J1128">
        <v>1962</v>
      </c>
      <c r="K1128">
        <v>1</v>
      </c>
      <c r="L1128" s="28" t="s">
        <v>1611</v>
      </c>
    </row>
    <row r="1129" spans="1:12" ht="25.5" x14ac:dyDescent="0.2">
      <c r="A1129" s="37" t="str">
        <f t="shared" si="17"/>
        <v>01-1</v>
      </c>
      <c r="B1129">
        <v>1</v>
      </c>
      <c r="C1129">
        <v>1</v>
      </c>
      <c r="D1129" s="17" t="str">
        <f>IF(C1129=1,K!$D$1,IF(C1129=2,K!$D$2,IF(C1129=3,K!$D$3,IF(C1129=4,K!$D$4,IF(C1129=5,K!$D$5,IF(C1129=6,K!$D$6))))))</f>
        <v>Maaparandus</v>
      </c>
      <c r="E1129" s="25" t="s">
        <v>291</v>
      </c>
      <c r="F1129" s="18" t="str">
        <f>LOOKUP(E1129,K!$A$1:$B$19)</f>
        <v>Alatskivi vald</v>
      </c>
      <c r="G1129">
        <v>36</v>
      </c>
      <c r="H1129" s="34" t="s">
        <v>1610</v>
      </c>
      <c r="I1129" s="28" t="s">
        <v>1601</v>
      </c>
      <c r="J1129">
        <v>1964</v>
      </c>
      <c r="K1129">
        <v>1</v>
      </c>
      <c r="L1129" s="28" t="s">
        <v>1611</v>
      </c>
    </row>
    <row r="1130" spans="1:12" x14ac:dyDescent="0.2">
      <c r="A1130" s="37" t="str">
        <f t="shared" si="17"/>
        <v>01-1</v>
      </c>
      <c r="B1130">
        <v>1</v>
      </c>
      <c r="C1130">
        <v>2</v>
      </c>
      <c r="D1130" s="17" t="str">
        <f>IF(C1130=1,K!$D$1,IF(C1130=2,K!$D$2,IF(C1130=3,K!$D$3,IF(C1130=4,K!$D$4,IF(C1130=5,K!$D$5,IF(C1130=6,K!$D$6))))))</f>
        <v xml:space="preserve">Maaparanduse rek </v>
      </c>
      <c r="E1130" s="25" t="s">
        <v>291</v>
      </c>
      <c r="F1130" s="18" t="str">
        <f>LOOKUP(E1130,K!$A$1:$B$19)</f>
        <v>Alatskivi vald</v>
      </c>
      <c r="G1130">
        <v>7</v>
      </c>
      <c r="H1130" s="34" t="s">
        <v>1613</v>
      </c>
      <c r="I1130" s="28" t="s">
        <v>1601</v>
      </c>
      <c r="J1130">
        <v>1980</v>
      </c>
      <c r="K1130">
        <v>3</v>
      </c>
      <c r="L1130" s="28" t="s">
        <v>1612</v>
      </c>
    </row>
    <row r="1131" spans="1:12" ht="25.5" x14ac:dyDescent="0.2">
      <c r="A1131" s="38" t="str">
        <f t="shared" si="17"/>
        <v>03-1</v>
      </c>
      <c r="B1131" s="30">
        <v>1</v>
      </c>
      <c r="C1131" s="30">
        <v>1</v>
      </c>
      <c r="D1131" s="17" t="str">
        <f>IF(C1131=1,K!$D$1,IF(C1131=2,K!$D$2,IF(C1131=3,K!$D$3,IF(C1131=4,K!$D$4,IF(C1131=5,K!$D$5,IF(C1131=6,K!$D$6))))))</f>
        <v>Maaparandus</v>
      </c>
      <c r="E1131" s="11" t="s">
        <v>317</v>
      </c>
      <c r="F1131" s="18" t="str">
        <f>LOOKUP(E1131,K!$A$1:$B$19)</f>
        <v>Kambja vald</v>
      </c>
      <c r="G1131" s="30">
        <v>65</v>
      </c>
      <c r="H1131" s="30" t="s">
        <v>1817</v>
      </c>
      <c r="I1131" s="30" t="s">
        <v>1812</v>
      </c>
      <c r="J1131" s="30">
        <v>1991</v>
      </c>
      <c r="K1131" s="30">
        <v>2</v>
      </c>
      <c r="L1131" s="30" t="s">
        <v>1813</v>
      </c>
    </row>
    <row r="1132" spans="1:12" x14ac:dyDescent="0.2">
      <c r="A1132" s="38" t="str">
        <f t="shared" si="17"/>
        <v>03-1</v>
      </c>
      <c r="B1132" s="30">
        <v>1</v>
      </c>
      <c r="C1132" s="30">
        <v>6</v>
      </c>
      <c r="D1132" s="17" t="str">
        <f>IF(C1132=1,K!$D$1,IF(C1132=2,K!$D$2,IF(C1132=3,K!$D$3,IF(C1132=4,K!$D$4,IF(C1132=5,K!$D$5,IF(C1132=6,K!$D$6))))))</f>
        <v>Kultuurtehnikaprojektid</v>
      </c>
      <c r="E1132" s="11" t="s">
        <v>317</v>
      </c>
      <c r="F1132" s="18" t="str">
        <f>LOOKUP(E1132,K!$A$1:$B$19)</f>
        <v>Kambja vald</v>
      </c>
      <c r="G1132" s="30">
        <v>40</v>
      </c>
      <c r="H1132" s="30" t="s">
        <v>1816</v>
      </c>
      <c r="I1132" s="30" t="s">
        <v>1812</v>
      </c>
      <c r="J1132" s="30">
        <v>1980</v>
      </c>
      <c r="K1132" s="30">
        <v>1</v>
      </c>
      <c r="L1132" s="30" t="s">
        <v>1818</v>
      </c>
    </row>
    <row r="1133" spans="1:12" ht="25.5" x14ac:dyDescent="0.2">
      <c r="A1133" s="38" t="str">
        <f t="shared" si="17"/>
        <v>02-1</v>
      </c>
      <c r="B1133" s="30">
        <v>1</v>
      </c>
      <c r="C1133" s="30">
        <v>2</v>
      </c>
      <c r="D1133" s="17" t="str">
        <f>IF(C1133=1,K!$D$1,IF(C1133=2,K!$D$2,IF(C1133=3,K!$D$3,IF(C1133=4,K!$D$4,IF(C1133=5,K!$D$5,IF(C1133=6,K!$D$6))))))</f>
        <v xml:space="preserve">Maaparanduse rek </v>
      </c>
      <c r="E1133" s="11" t="s">
        <v>294</v>
      </c>
      <c r="F1133" s="18" t="str">
        <f>LOOKUP(E1133,K!$A$1:$B$19)</f>
        <v>Haaslava vald</v>
      </c>
      <c r="G1133" s="30">
        <v>21</v>
      </c>
      <c r="H1133" s="40" t="s">
        <v>1944</v>
      </c>
      <c r="I1133" s="30" t="s">
        <v>1931</v>
      </c>
      <c r="J1133" s="30">
        <v>1988</v>
      </c>
      <c r="K1133" s="30">
        <v>1</v>
      </c>
      <c r="L1133" s="30" t="s">
        <v>1943</v>
      </c>
    </row>
    <row r="1134" spans="1:12" ht="25.5" x14ac:dyDescent="0.2">
      <c r="A1134" s="38" t="str">
        <f t="shared" si="17"/>
        <v>02-1</v>
      </c>
      <c r="B1134" s="30">
        <v>1</v>
      </c>
      <c r="C1134" s="30">
        <v>1</v>
      </c>
      <c r="D1134" s="17" t="str">
        <f>IF(C1134=1,K!$D$1,IF(C1134=2,K!$D$2,IF(C1134=3,K!$D$3,IF(C1134=4,K!$D$4,IF(C1134=5,K!$D$5,IF(C1134=6,K!$D$6))))))</f>
        <v>Maaparandus</v>
      </c>
      <c r="E1134" s="11" t="s">
        <v>294</v>
      </c>
      <c r="F1134" s="18" t="str">
        <f>LOOKUP(E1134,K!$A$1:$B$19)</f>
        <v>Haaslava vald</v>
      </c>
      <c r="G1134" s="30">
        <v>179</v>
      </c>
      <c r="H1134" s="39" t="s">
        <v>1946</v>
      </c>
      <c r="I1134" s="30" t="s">
        <v>1931</v>
      </c>
      <c r="J1134" s="30">
        <v>1967</v>
      </c>
      <c r="K1134" s="30">
        <v>1</v>
      </c>
      <c r="L1134" t="s">
        <v>1945</v>
      </c>
    </row>
    <row r="1135" spans="1:12" ht="25.5" x14ac:dyDescent="0.2">
      <c r="A1135" s="38" t="str">
        <f t="shared" si="17"/>
        <v>02-1</v>
      </c>
      <c r="B1135" s="30">
        <v>1</v>
      </c>
      <c r="C1135" s="30">
        <v>1</v>
      </c>
      <c r="D1135" s="17" t="str">
        <f>IF(C1135=1,K!$D$1,IF(C1135=2,K!$D$2,IF(C1135=3,K!$D$3,IF(C1135=4,K!$D$4,IF(C1135=5,K!$D$5,IF(C1135=6,K!$D$6))))))</f>
        <v>Maaparandus</v>
      </c>
      <c r="E1135" s="11" t="s">
        <v>294</v>
      </c>
      <c r="F1135" s="18" t="str">
        <f>LOOKUP(E1135,K!$A$1:$B$19)</f>
        <v>Haaslava vald</v>
      </c>
      <c r="G1135" s="30">
        <v>180</v>
      </c>
      <c r="H1135" s="39" t="s">
        <v>1947</v>
      </c>
      <c r="I1135" s="30" t="s">
        <v>1931</v>
      </c>
      <c r="J1135" s="30">
        <v>1967</v>
      </c>
      <c r="K1135" s="30">
        <v>1</v>
      </c>
      <c r="L1135" t="s">
        <v>1945</v>
      </c>
    </row>
    <row r="1136" spans="1:12" ht="25.5" x14ac:dyDescent="0.2">
      <c r="A1136" s="38" t="str">
        <f t="shared" si="17"/>
        <v>07-1</v>
      </c>
      <c r="B1136" s="30">
        <v>1</v>
      </c>
      <c r="C1136" s="30">
        <v>2</v>
      </c>
      <c r="D1136" s="17" t="str">
        <f>IF(C1136=1,K!$D$1,IF(C1136=2,K!$D$2,IF(C1136=3,K!$D$3,IF(C1136=4,K!$D$4,IF(C1136=5,K!$D$5,IF(C1136=6,K!$D$6))))))</f>
        <v xml:space="preserve">Maaparanduse rek </v>
      </c>
      <c r="E1136" s="11" t="s">
        <v>321</v>
      </c>
      <c r="F1136" s="18" t="str">
        <f>LOOKUP(E1136,K!$A$1:$B$19)</f>
        <v>Meeksi vald</v>
      </c>
      <c r="G1136" s="30">
        <v>94</v>
      </c>
      <c r="H1136" s="40" t="s">
        <v>2035</v>
      </c>
      <c r="I1136" s="30" t="s">
        <v>2033</v>
      </c>
      <c r="J1136" s="30">
        <v>1985</v>
      </c>
      <c r="K1136" s="30">
        <v>1</v>
      </c>
      <c r="L1136" t="s">
        <v>2034</v>
      </c>
    </row>
    <row r="1137" spans="1:12" ht="25.5" x14ac:dyDescent="0.2">
      <c r="A1137" s="41" t="str">
        <f t="shared" si="17"/>
        <v>07-1</v>
      </c>
      <c r="B1137" s="30">
        <v>1</v>
      </c>
      <c r="C1137" s="30">
        <v>1</v>
      </c>
      <c r="D1137" s="17" t="str">
        <f>IF(C1137=1,K!$D$1,IF(C1137=2,K!$D$2,IF(C1137=3,K!$D$3,IF(C1137=4,K!$D$4,IF(C1137=5,K!$D$5,IF(C1137=6,K!$D$6))))))</f>
        <v>Maaparandus</v>
      </c>
      <c r="E1137" s="11" t="s">
        <v>321</v>
      </c>
      <c r="F1137" s="18" t="str">
        <f>LOOKUP(E1137,K!$A$1:$B$19)</f>
        <v>Meeksi vald</v>
      </c>
      <c r="G1137" s="30">
        <v>122</v>
      </c>
      <c r="H1137" s="40" t="s">
        <v>2038</v>
      </c>
      <c r="I1137" s="30" t="s">
        <v>2033</v>
      </c>
      <c r="J1137" s="30">
        <v>1967</v>
      </c>
      <c r="K1137" s="30">
        <v>1</v>
      </c>
      <c r="L1137" t="s">
        <v>2039</v>
      </c>
    </row>
    <row r="1138" spans="1:12" ht="25.5" x14ac:dyDescent="0.2">
      <c r="A1138" s="38" t="str">
        <f t="shared" si="17"/>
        <v>07-1</v>
      </c>
      <c r="B1138" s="30">
        <v>1</v>
      </c>
      <c r="C1138" s="30">
        <v>1</v>
      </c>
      <c r="D1138" s="17" t="str">
        <f>IF(C1138=1,K!$D$1,IF(C1138=2,K!$D$2,IF(C1138=3,K!$D$3,IF(C1138=4,K!$D$4,IF(C1138=5,K!$D$5,IF(C1138=6,K!$D$6))))))</f>
        <v>Maaparandus</v>
      </c>
      <c r="E1138" s="11" t="s">
        <v>321</v>
      </c>
      <c r="F1138" s="18" t="str">
        <f>LOOKUP(E1138,K!$A$1:$B$19)</f>
        <v>Meeksi vald</v>
      </c>
      <c r="G1138" s="30">
        <v>84</v>
      </c>
      <c r="H1138" s="40" t="s">
        <v>2040</v>
      </c>
      <c r="I1138" s="30" t="s">
        <v>2033</v>
      </c>
      <c r="J1138" s="30">
        <v>1968</v>
      </c>
      <c r="K1138" s="30">
        <v>1</v>
      </c>
      <c r="L1138" t="s">
        <v>2039</v>
      </c>
    </row>
    <row r="1139" spans="1:12" ht="25.5" x14ac:dyDescent="0.2">
      <c r="A1139" s="37" t="str">
        <f t="shared" si="17"/>
        <v>08-1</v>
      </c>
      <c r="B1139" s="30">
        <v>1</v>
      </c>
      <c r="C1139" s="30">
        <v>6</v>
      </c>
      <c r="D1139" s="17" t="str">
        <f>IF(C1139=1,K!$D$1,IF(C1139=2,K!$D$2,IF(C1139=3,K!$D$3,IF(C1139=4,K!$D$4,IF(C1139=5,K!$D$5,IF(C1139=6,K!$D$6))))))</f>
        <v>Kultuurtehnikaprojektid</v>
      </c>
      <c r="E1139" s="11" t="s">
        <v>322</v>
      </c>
      <c r="F1139" s="18" t="str">
        <f>LOOKUP(E1139,K!$A$1:$B$19)</f>
        <v>Mäksa vald</v>
      </c>
      <c r="G1139" s="30">
        <v>1456</v>
      </c>
      <c r="H1139" s="30" t="s">
        <v>2312</v>
      </c>
      <c r="I1139" s="39" t="s">
        <v>2298</v>
      </c>
      <c r="J1139" s="30">
        <v>1979</v>
      </c>
      <c r="K1139">
        <v>1</v>
      </c>
      <c r="L1139" t="s">
        <v>2302</v>
      </c>
    </row>
    <row r="1140" spans="1:12" ht="25.5" x14ac:dyDescent="0.2">
      <c r="A1140" s="37" t="str">
        <f t="shared" si="17"/>
        <v>08-1</v>
      </c>
      <c r="B1140" s="30">
        <v>1</v>
      </c>
      <c r="C1140" s="30">
        <v>1</v>
      </c>
      <c r="D1140" s="17" t="str">
        <f>IF(C1140=1,K!$D$1,IF(C1140=2,K!$D$2,IF(C1140=3,K!$D$3,IF(C1140=4,K!$D$4,IF(C1140=5,K!$D$5,IF(C1140=6,K!$D$6))))))</f>
        <v>Maaparandus</v>
      </c>
      <c r="E1140" s="11" t="s">
        <v>322</v>
      </c>
      <c r="F1140" s="18" t="str">
        <f>LOOKUP(E1140,K!$A$1:$B$19)</f>
        <v>Mäksa vald</v>
      </c>
      <c r="G1140" s="30">
        <v>357</v>
      </c>
      <c r="H1140" s="30" t="s">
        <v>2308</v>
      </c>
      <c r="I1140" s="39" t="s">
        <v>2298</v>
      </c>
      <c r="J1140" s="30">
        <v>1972</v>
      </c>
      <c r="K1140" s="30">
        <v>1</v>
      </c>
      <c r="L1140" t="s">
        <v>2303</v>
      </c>
    </row>
    <row r="1141" spans="1:12" ht="25.5" x14ac:dyDescent="0.2">
      <c r="A1141" s="37" t="str">
        <f t="shared" si="17"/>
        <v>18-1</v>
      </c>
      <c r="B1141" s="30">
        <v>1</v>
      </c>
      <c r="C1141" s="30">
        <v>1</v>
      </c>
      <c r="D1141" s="17" t="str">
        <f>IF(C1141=1,K!$D$1,IF(C1141=2,K!$D$2,IF(C1141=3,K!$D$3,IF(C1141=4,K!$D$4,IF(C1141=5,K!$D$5,IF(C1141=6,K!$D$6))))))</f>
        <v>Maaparandus</v>
      </c>
      <c r="E1141" s="11" t="s">
        <v>332</v>
      </c>
      <c r="F1141" s="18" t="str">
        <f>LOOKUP(E1141,K!$A$1:$B$19)</f>
        <v>Võnnu vald</v>
      </c>
      <c r="G1141" s="30">
        <v>1395</v>
      </c>
      <c r="H1141" s="30" t="s">
        <v>2519</v>
      </c>
      <c r="I1141" s="39" t="s">
        <v>2513</v>
      </c>
      <c r="J1141" s="30">
        <v>1978</v>
      </c>
      <c r="K1141">
        <v>2</v>
      </c>
      <c r="L1141" s="30">
        <v>74367</v>
      </c>
    </row>
    <row r="1142" spans="1:12" ht="25.5" x14ac:dyDescent="0.2">
      <c r="A1142" s="37" t="str">
        <f t="shared" ref="A1142:A1205" si="18">CONCATENATE(E1142,"-",B1142)</f>
        <v>18-1</v>
      </c>
      <c r="B1142" s="30">
        <v>1</v>
      </c>
      <c r="C1142" s="30">
        <v>1</v>
      </c>
      <c r="D1142" s="17" t="str">
        <f>IF(C1142=1,K!$D$1,IF(C1142=2,K!$D$2,IF(C1142=3,K!$D$3,IF(C1142=4,K!$D$4,IF(C1142=5,K!$D$5,IF(C1142=6,K!$D$6))))))</f>
        <v>Maaparandus</v>
      </c>
      <c r="E1142" s="11" t="s">
        <v>332</v>
      </c>
      <c r="F1142" s="18" t="str">
        <f>LOOKUP(E1142,K!$A$1:$B$19)</f>
        <v>Võnnu vald</v>
      </c>
      <c r="G1142" s="30">
        <v>1396</v>
      </c>
      <c r="H1142" s="30" t="s">
        <v>2523</v>
      </c>
      <c r="I1142" s="39" t="s">
        <v>2513</v>
      </c>
      <c r="J1142" s="30">
        <v>1978</v>
      </c>
      <c r="K1142" s="30">
        <v>2</v>
      </c>
      <c r="L1142" s="30">
        <v>74367</v>
      </c>
    </row>
    <row r="1143" spans="1:12" ht="25.5" x14ac:dyDescent="0.2">
      <c r="A1143" s="37" t="str">
        <f t="shared" si="18"/>
        <v>06-1</v>
      </c>
      <c r="B1143" s="30">
        <v>1</v>
      </c>
      <c r="C1143" s="30">
        <v>1</v>
      </c>
      <c r="D1143" s="17" t="str">
        <f>IF(C1143=1,K!$D$1,IF(C1143=2,K!$D$2,IF(C1143=3,K!$D$3,IF(C1143=4,K!$D$4,IF(C1143=5,K!$D$5,IF(C1143=6,K!$D$6))))))</f>
        <v>Maaparandus</v>
      </c>
      <c r="E1143" s="11" t="s">
        <v>320</v>
      </c>
      <c r="F1143" s="18" t="str">
        <f>LOOKUP(E1143,K!$A$1:$B$19)</f>
        <v>Luunja vald</v>
      </c>
      <c r="G1143" s="30">
        <v>157</v>
      </c>
      <c r="H1143" s="34" t="s">
        <v>2766</v>
      </c>
      <c r="I1143" s="28" t="s">
        <v>2764</v>
      </c>
      <c r="J1143" s="30">
        <v>1971</v>
      </c>
      <c r="K1143" s="30">
        <v>2</v>
      </c>
      <c r="L1143" s="30">
        <v>70528</v>
      </c>
    </row>
    <row r="1144" spans="1:12" ht="25.5" x14ac:dyDescent="0.2">
      <c r="A1144" s="37" t="str">
        <f t="shared" si="18"/>
        <v>06-1</v>
      </c>
      <c r="B1144" s="30">
        <v>1</v>
      </c>
      <c r="C1144" s="30">
        <v>2</v>
      </c>
      <c r="D1144" s="17" t="str">
        <f>IF(C1144=1,K!$D$1,IF(C1144=2,K!$D$2,IF(C1144=3,K!$D$3,IF(C1144=4,K!$D$4,IF(C1144=5,K!$D$5,IF(C1144=6,K!$D$6))))))</f>
        <v xml:space="preserve">Maaparanduse rek </v>
      </c>
      <c r="E1144" s="11" t="s">
        <v>320</v>
      </c>
      <c r="F1144" s="18" t="str">
        <f>LOOKUP(E1144,K!$A$1:$B$19)</f>
        <v>Luunja vald</v>
      </c>
      <c r="G1144" s="30">
        <v>110</v>
      </c>
      <c r="H1144" s="34" t="s">
        <v>2770</v>
      </c>
      <c r="I1144" t="s">
        <v>2764</v>
      </c>
      <c r="J1144" s="30">
        <v>1983</v>
      </c>
      <c r="K1144">
        <v>0</v>
      </c>
      <c r="L1144" t="s">
        <v>2769</v>
      </c>
    </row>
    <row r="1145" spans="1:12" x14ac:dyDescent="0.2">
      <c r="A1145" s="37" t="str">
        <f t="shared" si="18"/>
        <v>04-1</v>
      </c>
      <c r="B1145" s="30">
        <v>1</v>
      </c>
      <c r="C1145" s="30">
        <v>1</v>
      </c>
      <c r="D1145" s="43" t="str">
        <f>IF(C1145=1,K!$D$1,IF(C1145=2,K!$D$2,IF(C1145=3,K!$D$3,IF(C1145=4,K!$D$4,IF(C1145=5,K!$D$5,IF(C1145=6,K!$D$6))))))</f>
        <v>Maaparandus</v>
      </c>
      <c r="E1145" s="11" t="s">
        <v>318</v>
      </c>
      <c r="F1145" s="18" t="str">
        <f>LOOKUP(E1145,K!$A$1:$B$19)</f>
        <v>Konguta vald</v>
      </c>
      <c r="G1145">
        <v>33</v>
      </c>
      <c r="H1145" s="30" t="s">
        <v>2949</v>
      </c>
      <c r="I1145" t="s">
        <v>2950</v>
      </c>
      <c r="J1145" s="30">
        <v>1967</v>
      </c>
      <c r="K1145">
        <v>1</v>
      </c>
      <c r="L1145" t="s">
        <v>2951</v>
      </c>
    </row>
    <row r="1146" spans="1:12" ht="25.5" x14ac:dyDescent="0.2">
      <c r="A1146" s="37" t="str">
        <f t="shared" si="18"/>
        <v>14-1</v>
      </c>
      <c r="B1146" s="30">
        <v>1</v>
      </c>
      <c r="C1146" s="30">
        <v>1</v>
      </c>
      <c r="D1146" s="43" t="str">
        <f>IF(C1146=1,K!$D$1,IF(C1146=2,K!$D$2,IF(C1146=3,K!$D$3,IF(C1146=4,K!$D$4,IF(C1146=5,K!$D$5,IF(C1146=6,K!$D$6))))))</f>
        <v>Maaparandus</v>
      </c>
      <c r="E1146" s="11" t="s">
        <v>328</v>
      </c>
      <c r="F1146" s="18" t="str">
        <f>LOOKUP(E1146,K!$A$1:$B$19)</f>
        <v>Rõngu vald</v>
      </c>
      <c r="G1146">
        <v>124</v>
      </c>
      <c r="H1146" s="1" t="s">
        <v>3267</v>
      </c>
      <c r="I1146" s="28" t="s">
        <v>3263</v>
      </c>
      <c r="J1146" s="30">
        <v>1967</v>
      </c>
      <c r="K1146" s="30">
        <v>3</v>
      </c>
      <c r="L1146" t="s">
        <v>3268</v>
      </c>
    </row>
    <row r="1147" spans="1:12" ht="25.5" x14ac:dyDescent="0.2">
      <c r="A1147" s="37" t="str">
        <f t="shared" si="18"/>
        <v>14-1</v>
      </c>
      <c r="B1147" s="30">
        <v>1</v>
      </c>
      <c r="C1147" s="30">
        <v>1</v>
      </c>
      <c r="D1147" s="43" t="str">
        <f>IF(C1147=1,K!$D$1,IF(C1147=2,K!$D$2,IF(C1147=3,K!$D$3,IF(C1147=4,K!$D$4,IF(C1147=5,K!$D$5,IF(C1147=6,K!$D$6))))))</f>
        <v>Maaparandus</v>
      </c>
      <c r="E1147" s="11" t="s">
        <v>328</v>
      </c>
      <c r="F1147" s="18" t="str">
        <f>LOOKUP(E1147,K!$A$1:$B$19)</f>
        <v>Rõngu vald</v>
      </c>
      <c r="G1147">
        <v>125</v>
      </c>
      <c r="H1147" s="1" t="s">
        <v>3269</v>
      </c>
      <c r="I1147" s="28" t="s">
        <v>3263</v>
      </c>
      <c r="J1147" s="30">
        <v>1967</v>
      </c>
      <c r="K1147">
        <v>1</v>
      </c>
      <c r="L1147" t="s">
        <v>3264</v>
      </c>
    </row>
    <row r="1148" spans="1:12" ht="25.5" x14ac:dyDescent="0.2">
      <c r="A1148" s="37" t="str">
        <f t="shared" si="18"/>
        <v>14-1</v>
      </c>
      <c r="B1148" s="30">
        <v>1</v>
      </c>
      <c r="C1148" s="30">
        <v>2</v>
      </c>
      <c r="D1148" s="43" t="str">
        <f>IF(C1148=1,K!$D$1,IF(C1148=2,K!$D$2,IF(C1148=3,K!$D$3,IF(C1148=4,K!$D$4,IF(C1148=5,K!$D$5,IF(C1148=6,K!$D$6))))))</f>
        <v xml:space="preserve">Maaparanduse rek </v>
      </c>
      <c r="E1148" s="11" t="s">
        <v>328</v>
      </c>
      <c r="F1148" s="18" t="str">
        <f>LOOKUP(E1148,K!$A$1:$B$19)</f>
        <v>Rõngu vald</v>
      </c>
      <c r="G1148">
        <v>96</v>
      </c>
      <c r="H1148" s="1" t="s">
        <v>3270</v>
      </c>
      <c r="I1148" s="28" t="s">
        <v>3263</v>
      </c>
      <c r="J1148" s="30">
        <v>1968</v>
      </c>
      <c r="K1148" s="30">
        <v>1</v>
      </c>
      <c r="L1148" t="s">
        <v>3271</v>
      </c>
    </row>
    <row r="1149" spans="1:12" ht="25.5" x14ac:dyDescent="0.2">
      <c r="A1149" s="37" t="str">
        <f t="shared" si="18"/>
        <v>05-1</v>
      </c>
      <c r="B1149" s="30">
        <v>1</v>
      </c>
      <c r="C1149" s="30">
        <v>1</v>
      </c>
      <c r="D1149" s="43" t="str">
        <f>IF(C1149=1,K!$D$1,IF(C1149=2,K!$D$2,IF(C1149=3,K!$D$3,IF(C1149=4,K!$D$4,IF(C1149=5,K!$D$5,IF(C1149=6,K!$D$6))))))</f>
        <v>Maaparandus</v>
      </c>
      <c r="E1149" s="11" t="s">
        <v>319</v>
      </c>
      <c r="F1149" s="45" t="str">
        <f>LOOKUP(E1149,K!$A$1:$B$19)</f>
        <v xml:space="preserve">Laeva vald </v>
      </c>
      <c r="G1149">
        <v>85</v>
      </c>
      <c r="H1149" s="40" t="s">
        <v>3503</v>
      </c>
      <c r="I1149" t="s">
        <v>3504</v>
      </c>
      <c r="J1149" s="30">
        <v>1960</v>
      </c>
      <c r="K1149">
        <v>1</v>
      </c>
      <c r="L1149">
        <v>8974</v>
      </c>
    </row>
    <row r="1150" spans="1:12" ht="25.5" x14ac:dyDescent="0.2">
      <c r="A1150" s="37" t="str">
        <f t="shared" si="18"/>
        <v>05-1</v>
      </c>
      <c r="B1150" s="30">
        <v>1</v>
      </c>
      <c r="C1150" s="30">
        <v>1</v>
      </c>
      <c r="D1150" s="43" t="str">
        <f>IF(C1150=1,K!$D$1,IF(C1150=2,K!$D$2,IF(C1150=3,K!$D$3,IF(C1150=4,K!$D$4,IF(C1150=5,K!$D$5,IF(C1150=6,K!$D$6))))))</f>
        <v>Maaparandus</v>
      </c>
      <c r="E1150" s="11" t="s">
        <v>319</v>
      </c>
      <c r="F1150" s="45" t="str">
        <f>LOOKUP(E1150,K!$A$1:$B$19)</f>
        <v xml:space="preserve">Laeva vald </v>
      </c>
      <c r="G1150">
        <v>98</v>
      </c>
      <c r="H1150" s="40" t="s">
        <v>3505</v>
      </c>
      <c r="I1150" t="s">
        <v>3504</v>
      </c>
      <c r="J1150" s="30">
        <v>1960</v>
      </c>
      <c r="K1150" s="30">
        <v>1</v>
      </c>
      <c r="L1150">
        <v>8974</v>
      </c>
    </row>
    <row r="1151" spans="1:12" ht="25.5" x14ac:dyDescent="0.2">
      <c r="A1151" s="37" t="str">
        <f t="shared" si="18"/>
        <v>05-1</v>
      </c>
      <c r="B1151" s="30">
        <v>1</v>
      </c>
      <c r="C1151" s="30">
        <v>1</v>
      </c>
      <c r="D1151" s="43" t="str">
        <f>IF(C1151=1,K!$D$1,IF(C1151=2,K!$D$2,IF(C1151=3,K!$D$3,IF(C1151=4,K!$D$4,IF(C1151=5,K!$D$5,IF(C1151=6,K!$D$6))))))</f>
        <v>Maaparandus</v>
      </c>
      <c r="E1151" s="11" t="s">
        <v>319</v>
      </c>
      <c r="F1151" s="45" t="str">
        <f>LOOKUP(E1151,K!$A$1:$B$19)</f>
        <v xml:space="preserve">Laeva vald </v>
      </c>
      <c r="G1151">
        <v>7</v>
      </c>
      <c r="H1151" s="40" t="s">
        <v>3506</v>
      </c>
      <c r="I1151" t="s">
        <v>3504</v>
      </c>
      <c r="J1151" s="30">
        <v>1961</v>
      </c>
      <c r="K1151">
        <v>1</v>
      </c>
      <c r="L1151">
        <v>8974</v>
      </c>
    </row>
    <row r="1152" spans="1:12" ht="25.5" x14ac:dyDescent="0.2">
      <c r="A1152" s="37" t="str">
        <f t="shared" si="18"/>
        <v>05-1</v>
      </c>
      <c r="B1152" s="30">
        <v>1</v>
      </c>
      <c r="C1152" s="30">
        <v>1</v>
      </c>
      <c r="D1152" s="43" t="str">
        <f>IF(C1152=1,K!$D$1,IF(C1152=2,K!$D$2,IF(C1152=3,K!$D$3,IF(C1152=4,K!$D$4,IF(C1152=5,K!$D$5,IF(C1152=6,K!$D$6))))))</f>
        <v>Maaparandus</v>
      </c>
      <c r="E1152" s="11" t="s">
        <v>319</v>
      </c>
      <c r="F1152" s="45" t="str">
        <f>LOOKUP(E1152,K!$A$1:$B$19)</f>
        <v xml:space="preserve">Laeva vald </v>
      </c>
      <c r="G1152">
        <v>9</v>
      </c>
      <c r="H1152" s="40" t="s">
        <v>3509</v>
      </c>
      <c r="I1152" t="s">
        <v>3504</v>
      </c>
      <c r="J1152" s="30">
        <v>1961</v>
      </c>
      <c r="K1152" s="30">
        <v>1</v>
      </c>
      <c r="L1152">
        <v>8974</v>
      </c>
    </row>
    <row r="1153" spans="1:12" ht="25.5" x14ac:dyDescent="0.2">
      <c r="A1153" s="37" t="str">
        <f t="shared" si="18"/>
        <v>05-1</v>
      </c>
      <c r="B1153" s="30">
        <v>1</v>
      </c>
      <c r="C1153" s="30">
        <v>6</v>
      </c>
      <c r="D1153" s="43" t="str">
        <f>IF(C1153=1,K!$D$1,IF(C1153=2,K!$D$2,IF(C1153=3,K!$D$3,IF(C1153=4,K!$D$4,IF(C1153=5,K!$D$5,IF(C1153=6,K!$D$6))))))</f>
        <v>Kultuurtehnikaprojektid</v>
      </c>
      <c r="E1153" s="11" t="s">
        <v>319</v>
      </c>
      <c r="F1153" s="45" t="str">
        <f>LOOKUP(E1153,K!$A$1:$B$19)</f>
        <v xml:space="preserve">Laeva vald </v>
      </c>
      <c r="G1153">
        <v>1184</v>
      </c>
      <c r="H1153" s="40" t="s">
        <v>3510</v>
      </c>
      <c r="I1153" t="s">
        <v>3504</v>
      </c>
      <c r="J1153" s="30">
        <v>1977</v>
      </c>
      <c r="K1153">
        <v>1</v>
      </c>
      <c r="L1153" t="s">
        <v>3511</v>
      </c>
    </row>
    <row r="1154" spans="1:12" ht="25.5" x14ac:dyDescent="0.2">
      <c r="A1154" s="37" t="str">
        <f t="shared" si="18"/>
        <v>05-1</v>
      </c>
      <c r="B1154" s="30">
        <v>1</v>
      </c>
      <c r="C1154" s="30">
        <v>1</v>
      </c>
      <c r="D1154" s="43" t="str">
        <f>IF(C1154=1,K!$D$1,IF(C1154=2,K!$D$2,IF(C1154=3,K!$D$3,IF(C1154=4,K!$D$4,IF(C1154=5,K!$D$5,IF(C1154=6,K!$D$6))))))</f>
        <v>Maaparandus</v>
      </c>
      <c r="E1154" s="11" t="s">
        <v>319</v>
      </c>
      <c r="F1154" s="45" t="str">
        <f>LOOKUP(E1154,K!$A$1:$B$19)</f>
        <v xml:space="preserve">Laeva vald </v>
      </c>
      <c r="G1154">
        <v>43</v>
      </c>
      <c r="H1154" s="40" t="s">
        <v>3512</v>
      </c>
      <c r="I1154" t="s">
        <v>3504</v>
      </c>
      <c r="J1154" s="30">
        <v>1993</v>
      </c>
      <c r="K1154" s="30">
        <v>2</v>
      </c>
      <c r="L1154" t="s">
        <v>3513</v>
      </c>
    </row>
    <row r="1155" spans="1:12" ht="25.5" x14ac:dyDescent="0.2">
      <c r="A1155" s="37" t="str">
        <f t="shared" si="18"/>
        <v>09-1</v>
      </c>
      <c r="B1155" s="30">
        <v>1</v>
      </c>
      <c r="C1155" s="30">
        <v>1</v>
      </c>
      <c r="D1155" s="43" t="str">
        <f>IF(C1155=1,K!$D$1,IF(C1155=2,K!$D$2,IF(C1155=3,K!$D$3,IF(C1155=4,K!$D$4,IF(C1155=5,K!$D$5,IF(C1155=6,K!$D$6))))))</f>
        <v>Maaparandus</v>
      </c>
      <c r="E1155" s="11" t="s">
        <v>323</v>
      </c>
      <c r="F1155" s="45" t="str">
        <f>LOOKUP(E1155,K!$A$1:$B$19)</f>
        <v>Nõo vald</v>
      </c>
      <c r="G1155">
        <v>42</v>
      </c>
      <c r="H1155" s="1" t="s">
        <v>3750</v>
      </c>
      <c r="I1155" t="s">
        <v>3747</v>
      </c>
      <c r="J1155" s="30">
        <v>1965</v>
      </c>
      <c r="K1155">
        <v>1</v>
      </c>
      <c r="L1155" t="s">
        <v>3748</v>
      </c>
    </row>
    <row r="1156" spans="1:12" ht="25.5" x14ac:dyDescent="0.2">
      <c r="A1156" s="37" t="str">
        <f t="shared" si="18"/>
        <v>09-1</v>
      </c>
      <c r="B1156" s="30">
        <v>1</v>
      </c>
      <c r="C1156" s="30">
        <v>6</v>
      </c>
      <c r="D1156" s="43" t="str">
        <f>IF(C1156=1,K!$D$1,IF(C1156=2,K!$D$2,IF(C1156=3,K!$D$3,IF(C1156=4,K!$D$4,IF(C1156=5,K!$D$5,IF(C1156=6,K!$D$6))))))</f>
        <v>Kultuurtehnikaprojektid</v>
      </c>
      <c r="E1156" s="11" t="s">
        <v>323</v>
      </c>
      <c r="F1156" s="45" t="str">
        <f>LOOKUP(E1156,K!$A$1:$B$19)</f>
        <v>Nõo vald</v>
      </c>
      <c r="G1156">
        <v>1211</v>
      </c>
      <c r="H1156" s="1" t="s">
        <v>3754</v>
      </c>
      <c r="I1156" t="s">
        <v>3747</v>
      </c>
      <c r="J1156" s="30">
        <v>1977</v>
      </c>
      <c r="K1156">
        <v>1</v>
      </c>
      <c r="L1156" t="s">
        <v>3753</v>
      </c>
    </row>
    <row r="1157" spans="1:12" ht="25.5" x14ac:dyDescent="0.2">
      <c r="A1157" s="37" t="str">
        <f t="shared" si="18"/>
        <v>09-1</v>
      </c>
      <c r="B1157" s="30">
        <v>1</v>
      </c>
      <c r="C1157" s="30">
        <v>6</v>
      </c>
      <c r="D1157" s="43" t="str">
        <f>IF(C1157=1,K!$D$1,IF(C1157=2,K!$D$2,IF(C1157=3,K!$D$3,IF(C1157=4,K!$D$4,IF(C1157=5,K!$D$5,IF(C1157=6,K!$D$6))))))</f>
        <v>Kultuurtehnikaprojektid</v>
      </c>
      <c r="E1157" s="11" t="s">
        <v>323</v>
      </c>
      <c r="F1157" s="45" t="str">
        <f>LOOKUP(E1157,K!$A$1:$B$19)</f>
        <v>Nõo vald</v>
      </c>
      <c r="G1157">
        <v>45</v>
      </c>
      <c r="H1157" s="1" t="s">
        <v>3755</v>
      </c>
      <c r="I1157" t="s">
        <v>3747</v>
      </c>
      <c r="J1157" s="30">
        <v>1984</v>
      </c>
      <c r="K1157">
        <v>2</v>
      </c>
      <c r="L1157" t="s">
        <v>3756</v>
      </c>
    </row>
    <row r="1158" spans="1:12" ht="25.5" x14ac:dyDescent="0.2">
      <c r="A1158" s="37" t="str">
        <f t="shared" si="18"/>
        <v>09-1</v>
      </c>
      <c r="B1158" s="30">
        <v>1</v>
      </c>
      <c r="C1158" s="30">
        <v>1</v>
      </c>
      <c r="D1158" s="43" t="str">
        <f>IF(C1158=1,K!$D$1,IF(C1158=2,K!$D$2,IF(C1158=3,K!$D$3,IF(C1158=4,K!$D$4,IF(C1158=5,K!$D$5,IF(C1158=6,K!$D$6))))))</f>
        <v>Maaparandus</v>
      </c>
      <c r="E1158" s="11" t="s">
        <v>323</v>
      </c>
      <c r="F1158" s="45" t="str">
        <f>LOOKUP(E1158,K!$A$1:$B$19)</f>
        <v>Nõo vald</v>
      </c>
      <c r="G1158" t="s">
        <v>3769</v>
      </c>
      <c r="H1158" s="1" t="s">
        <v>3768</v>
      </c>
      <c r="I1158" t="s">
        <v>3760</v>
      </c>
      <c r="J1158" s="30">
        <v>1968</v>
      </c>
      <c r="K1158">
        <v>1</v>
      </c>
      <c r="L1158" t="s">
        <v>3765</v>
      </c>
    </row>
    <row r="1159" spans="1:12" ht="25.5" x14ac:dyDescent="0.2">
      <c r="A1159" s="37" t="str">
        <f t="shared" si="18"/>
        <v>13-1</v>
      </c>
      <c r="B1159" s="30">
        <v>1</v>
      </c>
      <c r="C1159" s="30">
        <v>1</v>
      </c>
      <c r="D1159" s="43" t="str">
        <f>IF(C1159=1,K!$D$1,IF(C1159=2,K!$D$2,IF(C1159=3,K!$D$3,IF(C1159=4,K!$D$4,IF(C1159=5,K!$D$5,IF(C1159=6,K!$D$6))))))</f>
        <v>Maaparandus</v>
      </c>
      <c r="E1159" s="11" t="s">
        <v>327</v>
      </c>
      <c r="F1159" s="45" t="str">
        <f>LOOKUP(E1159,K!$A$1:$B$19)</f>
        <v>Rannu vald</v>
      </c>
      <c r="G1159">
        <v>78</v>
      </c>
      <c r="H1159" s="1" t="s">
        <v>4002</v>
      </c>
      <c r="I1159" t="s">
        <v>4003</v>
      </c>
      <c r="J1159" s="30">
        <v>1967</v>
      </c>
      <c r="K1159">
        <v>1</v>
      </c>
      <c r="L1159" t="s">
        <v>4004</v>
      </c>
    </row>
    <row r="1160" spans="1:12" ht="25.5" x14ac:dyDescent="0.2">
      <c r="A1160" s="37" t="str">
        <f t="shared" si="18"/>
        <v>13-1</v>
      </c>
      <c r="B1160" s="30">
        <v>1</v>
      </c>
      <c r="C1160" s="30">
        <v>1</v>
      </c>
      <c r="D1160" s="43" t="str">
        <f>IF(C1160=1,K!$D$1,IF(C1160=2,K!$D$2,IF(C1160=3,K!$D$3,IF(C1160=4,K!$D$4,IF(C1160=5,K!$D$5,IF(C1160=6,K!$D$6))))))</f>
        <v>Maaparandus</v>
      </c>
      <c r="E1160" s="11" t="s">
        <v>327</v>
      </c>
      <c r="F1160" s="45" t="str">
        <f>LOOKUP(E1160,K!$A$1:$B$19)</f>
        <v>Rannu vald</v>
      </c>
      <c r="G1160">
        <v>79</v>
      </c>
      <c r="H1160" s="1" t="s">
        <v>4005</v>
      </c>
      <c r="I1160" t="s">
        <v>4003</v>
      </c>
      <c r="J1160" s="30">
        <v>1967</v>
      </c>
      <c r="K1160">
        <v>2</v>
      </c>
      <c r="L1160" s="28" t="s">
        <v>4522</v>
      </c>
    </row>
    <row r="1161" spans="1:12" ht="25.5" x14ac:dyDescent="0.2">
      <c r="A1161" s="37" t="str">
        <f t="shared" si="18"/>
        <v>15-12</v>
      </c>
      <c r="B1161" s="30">
        <v>12</v>
      </c>
      <c r="C1161" s="30">
        <v>1</v>
      </c>
      <c r="D1161" s="50" t="str">
        <f>IF(C1161=1,K!$D$1,IF(C1161=2,K!$D$2,IF(C1161=3,K!$D$3,IF(C1161=4,K!$D$4,IF(C1161=5,K!$D$5,IF(C1161=6,K!$D$6,IF(C1161=7,K!$D$7)))))))</f>
        <v>Maaparandus</v>
      </c>
      <c r="E1161" s="11" t="s">
        <v>329</v>
      </c>
      <c r="F1161" s="51" t="str">
        <f>LOOKUP(E1161,K!$A$1:$B$19)</f>
        <v>Tartu vald</v>
      </c>
      <c r="G1161">
        <v>20</v>
      </c>
      <c r="H1161" s="34" t="s">
        <v>5095</v>
      </c>
      <c r="I1161" s="28" t="s">
        <v>5055</v>
      </c>
      <c r="J1161" s="30">
        <v>1991</v>
      </c>
      <c r="K1161">
        <v>1</v>
      </c>
      <c r="L1161">
        <v>1203881</v>
      </c>
    </row>
    <row r="1162" spans="1:12" ht="25.5" x14ac:dyDescent="0.2">
      <c r="A1162" s="37" t="str">
        <f t="shared" si="18"/>
        <v>15-12</v>
      </c>
      <c r="B1162" s="30">
        <v>12</v>
      </c>
      <c r="C1162" s="30">
        <v>1</v>
      </c>
      <c r="D1162" s="50" t="str">
        <f>IF(C1162=1,K!$D$1,IF(C1162=2,K!$D$2,IF(C1162=3,K!$D$3,IF(C1162=4,K!$D$4,IF(C1162=5,K!$D$5,IF(C1162=6,K!$D$6,IF(C1162=7,K!$D$7)))))))</f>
        <v>Maaparandus</v>
      </c>
      <c r="E1162" s="11" t="s">
        <v>329</v>
      </c>
      <c r="F1162" s="51" t="str">
        <f>LOOKUP(E1162,K!$A$1:$B$19)</f>
        <v>Tartu vald</v>
      </c>
      <c r="G1162">
        <v>6</v>
      </c>
      <c r="H1162" s="34" t="s">
        <v>5094</v>
      </c>
      <c r="I1162" s="28" t="s">
        <v>5055</v>
      </c>
      <c r="J1162" s="30">
        <v>1992</v>
      </c>
      <c r="K1162">
        <v>2</v>
      </c>
      <c r="L1162">
        <v>1203881</v>
      </c>
    </row>
    <row r="1163" spans="1:12" ht="25.5" x14ac:dyDescent="0.2">
      <c r="A1163" s="37" t="str">
        <f t="shared" si="18"/>
        <v>15-12</v>
      </c>
      <c r="B1163" s="30">
        <v>12</v>
      </c>
      <c r="C1163" s="30">
        <v>6</v>
      </c>
      <c r="D1163" s="50" t="str">
        <f>IF(C1163=1,K!$D$1,IF(C1163=2,K!$D$2,IF(C1163=3,K!$D$3,IF(C1163=4,K!$D$4,IF(C1163=5,K!$D$5,IF(C1163=6,K!$D$6,IF(C1163=7,K!$D$7)))))))</f>
        <v>Kultuurtehnikaprojektid</v>
      </c>
      <c r="E1163" s="11" t="s">
        <v>329</v>
      </c>
      <c r="F1163" s="51" t="str">
        <f>LOOKUP(E1163,K!$A$1:$B$19)</f>
        <v>Tartu vald</v>
      </c>
      <c r="G1163">
        <v>71</v>
      </c>
      <c r="H1163" s="34" t="s">
        <v>5083</v>
      </c>
      <c r="I1163" s="28" t="s">
        <v>5055</v>
      </c>
      <c r="J1163" s="30">
        <v>1980</v>
      </c>
      <c r="K1163">
        <v>2</v>
      </c>
      <c r="L1163" t="s">
        <v>5084</v>
      </c>
    </row>
    <row r="1164" spans="1:12" x14ac:dyDescent="0.2">
      <c r="A1164" s="37" t="str">
        <f t="shared" si="18"/>
        <v>17-1</v>
      </c>
      <c r="B1164" s="30">
        <v>1</v>
      </c>
      <c r="C1164" s="30">
        <v>1</v>
      </c>
      <c r="D1164" s="43" t="str">
        <f>IF(C1164=1,K!$D$1,IF(C1164=2,K!$D$2,IF(C1164=3,K!$D$3,IF(C1164=4,K!$D$4,IF(C1164=5,K!$D$5,IF(C1164=6,K!$D$6,IF(C1164=7,K!$D$7)))))))</f>
        <v>Maaparandus</v>
      </c>
      <c r="E1164" s="11" t="s">
        <v>331</v>
      </c>
      <c r="F1164" s="45" t="str">
        <f>LOOKUP(E1164,K!$A$1:$B$19)</f>
        <v xml:space="preserve">Vara vald </v>
      </c>
      <c r="G1164">
        <v>158</v>
      </c>
      <c r="H1164" s="1" t="s">
        <v>4781</v>
      </c>
      <c r="I1164" s="28" t="s">
        <v>4776</v>
      </c>
      <c r="J1164" s="30">
        <v>1969</v>
      </c>
      <c r="K1164">
        <v>1</v>
      </c>
      <c r="L1164" t="s">
        <v>4778</v>
      </c>
    </row>
    <row r="1165" spans="1:12" x14ac:dyDescent="0.2">
      <c r="A1165" s="37" t="str">
        <f t="shared" si="18"/>
        <v>17-1</v>
      </c>
      <c r="B1165" s="30">
        <v>1</v>
      </c>
      <c r="C1165" s="30">
        <v>1</v>
      </c>
      <c r="D1165" s="43" t="str">
        <f>IF(C1165=1,K!$D$1,IF(C1165=2,K!$D$2,IF(C1165=3,K!$D$3,IF(C1165=4,K!$D$4,IF(C1165=5,K!$D$5,IF(C1165=6,K!$D$6,IF(C1165=7,K!$D$7)))))))</f>
        <v>Maaparandus</v>
      </c>
      <c r="E1165" s="11" t="s">
        <v>331</v>
      </c>
      <c r="F1165" s="45" t="str">
        <f>LOOKUP(E1165,K!$A$1:$B$19)</f>
        <v xml:space="preserve">Vara vald </v>
      </c>
      <c r="G1165">
        <v>138</v>
      </c>
      <c r="H1165" s="1" t="s">
        <v>4782</v>
      </c>
      <c r="I1165" s="28" t="s">
        <v>4776</v>
      </c>
      <c r="J1165" s="30">
        <v>1968</v>
      </c>
      <c r="K1165">
        <v>1</v>
      </c>
      <c r="L1165" t="s">
        <v>4778</v>
      </c>
    </row>
    <row r="1166" spans="1:12" x14ac:dyDescent="0.2">
      <c r="A1166" s="37" t="str">
        <f t="shared" si="18"/>
        <v>17-1</v>
      </c>
      <c r="B1166" s="30">
        <v>1</v>
      </c>
      <c r="C1166" s="30">
        <v>1</v>
      </c>
      <c r="D1166" s="43" t="str">
        <f>IF(C1166=1,K!$D$1,IF(C1166=2,K!$D$2,IF(C1166=3,K!$D$3,IF(C1166=4,K!$D$4,IF(C1166=5,K!$D$5,IF(C1166=6,K!$D$6,IF(C1166=7,K!$D$7)))))))</f>
        <v>Maaparandus</v>
      </c>
      <c r="E1166" s="11" t="s">
        <v>331</v>
      </c>
      <c r="F1166" s="45" t="str">
        <f>LOOKUP(E1166,K!$A$1:$B$19)</f>
        <v xml:space="preserve">Vara vald </v>
      </c>
      <c r="G1166">
        <v>158</v>
      </c>
      <c r="H1166" t="s">
        <v>4781</v>
      </c>
      <c r="I1166" s="28" t="s">
        <v>4776</v>
      </c>
      <c r="J1166" s="30">
        <v>1969</v>
      </c>
      <c r="K1166">
        <v>1</v>
      </c>
      <c r="L1166" t="s">
        <v>4778</v>
      </c>
    </row>
    <row r="1167" spans="1:12" ht="25.5" x14ac:dyDescent="0.2">
      <c r="A1167" s="37" t="str">
        <f t="shared" si="18"/>
        <v>17-1</v>
      </c>
      <c r="B1167" s="30">
        <v>1</v>
      </c>
      <c r="C1167" s="30">
        <v>1</v>
      </c>
      <c r="D1167" s="43" t="str">
        <f>IF(C1167=1,K!$D$1,IF(C1167=2,K!$D$2,IF(C1167=3,K!$D$3,IF(C1167=4,K!$D$4,IF(C1167=5,K!$D$5,IF(C1167=6,K!$D$6,IF(C1167=7,K!$D$7)))))))</f>
        <v>Maaparandus</v>
      </c>
      <c r="E1167" s="11" t="s">
        <v>331</v>
      </c>
      <c r="F1167" s="45" t="str">
        <f>LOOKUP(E1167,K!$A$1:$B$19)</f>
        <v xml:space="preserve">Vara vald </v>
      </c>
      <c r="G1167">
        <v>4</v>
      </c>
      <c r="H1167" s="1" t="s">
        <v>4783</v>
      </c>
      <c r="I1167" s="28" t="s">
        <v>4785</v>
      </c>
      <c r="J1167" s="30">
        <v>1962</v>
      </c>
      <c r="K1167">
        <v>1</v>
      </c>
      <c r="L1167" t="s">
        <v>4784</v>
      </c>
    </row>
    <row r="1168" spans="1:12" x14ac:dyDescent="0.2">
      <c r="A1168" s="37" t="str">
        <f t="shared" si="18"/>
        <v>17-1</v>
      </c>
      <c r="B1168" s="30">
        <v>1</v>
      </c>
      <c r="C1168" s="30">
        <v>2</v>
      </c>
      <c r="D1168" s="43" t="str">
        <f>IF(C1168=1,K!$D$1,IF(C1168=2,K!$D$2,IF(C1168=3,K!$D$3,IF(C1168=4,K!$D$4,IF(C1168=5,K!$D$5,IF(C1168=6,K!$D$6,IF(C1168=7,K!$D$7)))))))</f>
        <v xml:space="preserve">Maaparanduse rek </v>
      </c>
      <c r="E1168" s="11" t="s">
        <v>331</v>
      </c>
      <c r="F1168" s="45" t="str">
        <f>LOOKUP(E1168,K!$A$1:$B$19)</f>
        <v xml:space="preserve">Vara vald </v>
      </c>
      <c r="G1168">
        <v>80</v>
      </c>
      <c r="H1168" s="1" t="s">
        <v>4786</v>
      </c>
      <c r="I1168" s="28" t="s">
        <v>4776</v>
      </c>
      <c r="J1168" s="30">
        <v>1989</v>
      </c>
      <c r="K1168">
        <v>1</v>
      </c>
      <c r="L1168">
        <v>1332851</v>
      </c>
    </row>
    <row r="1169" spans="1:13" x14ac:dyDescent="0.2">
      <c r="A1169" s="37" t="str">
        <f t="shared" si="18"/>
        <v>17-1</v>
      </c>
      <c r="B1169" s="30">
        <v>1</v>
      </c>
      <c r="C1169" s="30">
        <v>2</v>
      </c>
      <c r="D1169" s="43" t="str">
        <f>IF(C1169=1,K!$D$1,IF(C1169=2,K!$D$2,IF(C1169=3,K!$D$3,IF(C1169=4,K!$D$4,IF(C1169=5,K!$D$5,IF(C1169=6,K!$D$6,IF(C1169=7,K!$D$7)))))))</f>
        <v xml:space="preserve">Maaparanduse rek </v>
      </c>
      <c r="E1169" s="11" t="s">
        <v>331</v>
      </c>
      <c r="F1169" s="45" t="str">
        <f>LOOKUP(E1169,K!$A$1:$B$19)</f>
        <v xml:space="preserve">Vara vald </v>
      </c>
      <c r="G1169">
        <v>73</v>
      </c>
      <c r="H1169" s="1" t="s">
        <v>4791</v>
      </c>
      <c r="I1169" s="28" t="s">
        <v>4776</v>
      </c>
      <c r="J1169" s="30">
        <v>1988</v>
      </c>
      <c r="K1169">
        <v>1</v>
      </c>
      <c r="L1169">
        <v>1332851</v>
      </c>
    </row>
    <row r="1170" spans="1:13" x14ac:dyDescent="0.2">
      <c r="A1170" s="37" t="str">
        <f t="shared" si="18"/>
        <v>17-1</v>
      </c>
      <c r="B1170" s="30">
        <v>1</v>
      </c>
      <c r="C1170" s="30">
        <v>1</v>
      </c>
      <c r="D1170" s="43" t="str">
        <f>IF(C1170=1,K!$D$1,IF(C1170=2,K!$D$2,IF(C1170=3,K!$D$3,IF(C1170=4,K!$D$4,IF(C1170=5,K!$D$5,IF(C1170=6,K!$D$6,IF(C1170=7,K!$D$7)))))))</f>
        <v>Maaparandus</v>
      </c>
      <c r="E1170" s="11" t="s">
        <v>331</v>
      </c>
      <c r="F1170" s="45" t="str">
        <f>LOOKUP(E1170,K!$A$1:$B$19)</f>
        <v xml:space="preserve">Vara vald </v>
      </c>
      <c r="G1170">
        <v>106</v>
      </c>
      <c r="H1170" s="1" t="s">
        <v>4795</v>
      </c>
      <c r="I1170" s="28" t="s">
        <v>4787</v>
      </c>
      <c r="J1170" s="30">
        <v>1980</v>
      </c>
      <c r="K1170">
        <v>2</v>
      </c>
      <c r="L1170">
        <v>77123</v>
      </c>
      <c r="M1170">
        <v>2</v>
      </c>
    </row>
    <row r="1171" spans="1:13" x14ac:dyDescent="0.2">
      <c r="A1171" s="37" t="str">
        <f t="shared" si="18"/>
        <v>17-1</v>
      </c>
      <c r="B1171" s="30">
        <v>1</v>
      </c>
      <c r="C1171" s="30">
        <v>4</v>
      </c>
      <c r="D1171" s="50" t="str">
        <f>IF(C1171=1,K!$D$1,IF(C1171=2,K!$D$2,IF(C1171=3,K!$D$3,IF(C1171=4,K!$D$4,IF(C1171=5,K!$D$5,IF(C1171=6,K!$D$6,IF(C1171=7,K!$D$7)))))))</f>
        <v>Polder</v>
      </c>
      <c r="E1171" s="11" t="s">
        <v>331</v>
      </c>
      <c r="F1171" s="51" t="str">
        <f>LOOKUP(E1171,K!$A$1:$B$19)</f>
        <v xml:space="preserve">Vara vald </v>
      </c>
      <c r="H1171" s="28" t="s">
        <v>5071</v>
      </c>
      <c r="I1171" s="28" t="s">
        <v>5042</v>
      </c>
      <c r="J1171" s="30">
        <v>1978</v>
      </c>
      <c r="L1171">
        <v>77124</v>
      </c>
    </row>
    <row r="1172" spans="1:13" x14ac:dyDescent="0.2">
      <c r="A1172" s="37" t="str">
        <f t="shared" si="18"/>
        <v>19-1</v>
      </c>
      <c r="B1172" s="30">
        <v>1</v>
      </c>
      <c r="C1172" s="30">
        <v>1</v>
      </c>
      <c r="D1172" s="50" t="str">
        <f>IF(C1172=1,K!$D$1,IF(C1172=2,K!$D$2,IF(C1172=3,K!$D$3,IF(C1172=4,K!$D$4,IF(C1172=5,K!$D$5,IF(C1172=6,K!$D$6,IF(C1172=7,K!$D$7)))))))</f>
        <v>Maaparandus</v>
      </c>
      <c r="E1172" s="11" t="s">
        <v>333</v>
      </c>
      <c r="F1172" s="51" t="str">
        <f>LOOKUP(E1172,K!$A$1:$B$19)</f>
        <v>Ülenurme vald</v>
      </c>
      <c r="G1172">
        <v>859</v>
      </c>
      <c r="H1172" s="28" t="s">
        <v>5073</v>
      </c>
      <c r="I1172" s="28" t="s">
        <v>5072</v>
      </c>
      <c r="J1172" s="30">
        <v>1975</v>
      </c>
      <c r="K1172">
        <v>2</v>
      </c>
      <c r="L1172">
        <v>73110</v>
      </c>
    </row>
    <row r="1173" spans="1:13" x14ac:dyDescent="0.2">
      <c r="A1173" s="37" t="str">
        <f t="shared" si="18"/>
        <v>19-1</v>
      </c>
      <c r="B1173" s="30">
        <v>1</v>
      </c>
      <c r="C1173" s="30">
        <v>5</v>
      </c>
      <c r="D1173" s="50" t="str">
        <f>IF(C1173=1,K!$D$1,IF(C1173=2,K!$D$2,IF(C1173=3,K!$D$3,IF(C1173=4,K!$D$4,IF(C1173=5,K!$D$5,IF(C1173=6,K!$D$6,IF(C1173=7,K!$D$7)))))))</f>
        <v>Muud maap.ehit.projektid</v>
      </c>
      <c r="E1173" s="11" t="s">
        <v>333</v>
      </c>
      <c r="F1173" s="51" t="str">
        <f>LOOKUP(E1173,K!$A$1:$B$19)</f>
        <v>Ülenurme vald</v>
      </c>
      <c r="G1173">
        <v>1001</v>
      </c>
      <c r="H1173" s="28" t="s">
        <v>5074</v>
      </c>
      <c r="I1173" s="28" t="s">
        <v>5072</v>
      </c>
      <c r="J1173" s="30">
        <v>1976</v>
      </c>
      <c r="K1173">
        <v>2</v>
      </c>
      <c r="L1173">
        <v>73110</v>
      </c>
    </row>
    <row r="1174" spans="1:13" x14ac:dyDescent="0.2">
      <c r="A1174" s="37" t="str">
        <f t="shared" si="18"/>
        <v>19-1</v>
      </c>
      <c r="B1174" s="30">
        <v>1</v>
      </c>
      <c r="C1174" s="30">
        <v>1</v>
      </c>
      <c r="D1174" s="50" t="str">
        <f>IF(C1174=1,K!$D$1,IF(C1174=2,K!$D$2,IF(C1174=3,K!$D$3,IF(C1174=4,K!$D$4,IF(C1174=5,K!$D$5,IF(C1174=6,K!$D$6,IF(C1174=7,K!$D$7)))))))</f>
        <v>Maaparandus</v>
      </c>
      <c r="E1174" s="11" t="s">
        <v>333</v>
      </c>
      <c r="F1174" s="51" t="str">
        <f>LOOKUP(E1174,K!$A$1:$B$19)</f>
        <v>Ülenurme vald</v>
      </c>
      <c r="G1174">
        <v>858</v>
      </c>
      <c r="H1174" s="28" t="s">
        <v>5075</v>
      </c>
      <c r="I1174" s="28" t="s">
        <v>5072</v>
      </c>
      <c r="J1174" s="30">
        <v>1975</v>
      </c>
      <c r="K1174">
        <v>1</v>
      </c>
      <c r="L1174">
        <v>73110</v>
      </c>
    </row>
    <row r="1175" spans="1:13" ht="25.5" x14ac:dyDescent="0.2">
      <c r="A1175" s="37" t="str">
        <f t="shared" si="18"/>
        <v>04-8</v>
      </c>
      <c r="B1175" s="30">
        <v>8</v>
      </c>
      <c r="C1175" s="30">
        <v>1</v>
      </c>
      <c r="D1175" s="43" t="str">
        <f>IF(C1175=1,K!$D$1,IF(C1175=2,K!$D$2,IF(C1175=3,K!$D$3,IF(C1175=4,K!$D$4,IF(C1175=5,K!$D$5,IF(C1175=6,K!$D$6))))))</f>
        <v>Maaparandus</v>
      </c>
      <c r="E1175" s="11" t="s">
        <v>318</v>
      </c>
      <c r="F1175" s="18" t="str">
        <f>LOOKUP(E1175,K!$A$1:$B$19)</f>
        <v>Konguta vald</v>
      </c>
      <c r="G1175">
        <v>37</v>
      </c>
      <c r="H1175" s="34" t="s">
        <v>3117</v>
      </c>
      <c r="I1175" t="s">
        <v>3112</v>
      </c>
      <c r="J1175" s="30">
        <v>1962</v>
      </c>
      <c r="K1175" s="30">
        <v>2</v>
      </c>
      <c r="L1175" t="s">
        <v>3115</v>
      </c>
    </row>
    <row r="1176" spans="1:13" ht="25.5" x14ac:dyDescent="0.2">
      <c r="A1176" s="37" t="str">
        <f t="shared" si="18"/>
        <v>15-13</v>
      </c>
      <c r="B1176" s="30">
        <v>13</v>
      </c>
      <c r="C1176" s="30">
        <v>1</v>
      </c>
      <c r="D1176" s="130" t="str">
        <f>IF(C1176=1,K!$D$1,IF(C1176=2,K!$D$2,IF(C1176=3,K!$D$3,IF(C1176=4,K!$D$4,IF(C1176=5,K!$D$5,IF(C1176=6,K!$D$6,IF(C1176=7,K!$D$7)))))))</f>
        <v>Maaparandus</v>
      </c>
      <c r="E1176" s="11" t="s">
        <v>329</v>
      </c>
      <c r="F1176" s="131" t="str">
        <f>LOOKUP(E1176,K!$A$1:$B$19)</f>
        <v>Tartu vald</v>
      </c>
      <c r="G1176">
        <v>53</v>
      </c>
      <c r="H1176" s="34" t="s">
        <v>6868</v>
      </c>
      <c r="I1176" s="28" t="s">
        <v>6867</v>
      </c>
      <c r="J1176" s="30">
        <v>1970</v>
      </c>
      <c r="K1176">
        <v>1</v>
      </c>
      <c r="L1176" s="28" t="s">
        <v>6870</v>
      </c>
    </row>
    <row r="1177" spans="1:13" ht="25.5" x14ac:dyDescent="0.2">
      <c r="A1177" s="37" t="str">
        <f t="shared" si="18"/>
        <v>15-13</v>
      </c>
      <c r="B1177" s="30">
        <v>13</v>
      </c>
      <c r="C1177" s="30">
        <v>1</v>
      </c>
      <c r="D1177" s="130" t="str">
        <f>IF(C1177=1,K!$D$1,IF(C1177=2,K!$D$2,IF(C1177=3,K!$D$3,IF(C1177=4,K!$D$4,IF(C1177=5,K!$D$5,IF(C1177=6,K!$D$6,IF(C1177=7,K!$D$7)))))))</f>
        <v>Maaparandus</v>
      </c>
      <c r="E1177" s="11" t="s">
        <v>329</v>
      </c>
      <c r="F1177" s="131" t="str">
        <f>LOOKUP(E1177,K!$A$1:$B$19)</f>
        <v>Tartu vald</v>
      </c>
      <c r="G1177">
        <v>54</v>
      </c>
      <c r="H1177" s="34" t="s">
        <v>6869</v>
      </c>
      <c r="I1177" s="28" t="s">
        <v>6867</v>
      </c>
      <c r="J1177" s="30">
        <v>1970</v>
      </c>
      <c r="K1177">
        <v>1</v>
      </c>
      <c r="L1177" s="28" t="s">
        <v>6870</v>
      </c>
    </row>
    <row r="1178" spans="1:13" ht="25.5" x14ac:dyDescent="0.2">
      <c r="A1178" s="37" t="str">
        <f t="shared" si="18"/>
        <v>15-14</v>
      </c>
      <c r="B1178" s="30">
        <v>14</v>
      </c>
      <c r="C1178" s="30">
        <v>1</v>
      </c>
      <c r="D1178" s="130" t="str">
        <f>IF(C1178=1,K!$D$1,IF(C1178=2,K!$D$2,IF(C1178=3,K!$D$3,IF(C1178=4,K!$D$4,IF(C1178=5,K!$D$5,IF(C1178=6,K!$D$6,IF(C1178=7,K!$D$7)))))))</f>
        <v>Maaparandus</v>
      </c>
      <c r="E1178" s="11" t="s">
        <v>329</v>
      </c>
      <c r="F1178" s="131" t="str">
        <f>LOOKUP(E1178,K!$A$1:$B$19)</f>
        <v>Tartu vald</v>
      </c>
      <c r="G1178">
        <v>270</v>
      </c>
      <c r="H1178" s="30" t="s">
        <v>6872</v>
      </c>
      <c r="I1178" s="28" t="s">
        <v>6871</v>
      </c>
      <c r="J1178" s="30">
        <v>1971</v>
      </c>
      <c r="K1178">
        <v>2</v>
      </c>
      <c r="L1178">
        <v>68116</v>
      </c>
    </row>
    <row r="1179" spans="1:13" x14ac:dyDescent="0.2">
      <c r="A1179" s="37" t="str">
        <f t="shared" si="18"/>
        <v>15-15</v>
      </c>
      <c r="B1179" s="30">
        <v>15</v>
      </c>
      <c r="C1179" s="30">
        <v>1</v>
      </c>
      <c r="D1179" s="130" t="str">
        <f>IF(C1179=1,K!$D$1,IF(C1179=2,K!$D$2,IF(C1179=3,K!$D$3,IF(C1179=4,K!$D$4,IF(C1179=5,K!$D$5,IF(C1179=6,K!$D$6,IF(C1179=7,K!$D$7)))))))</f>
        <v>Maaparandus</v>
      </c>
      <c r="E1179" s="11" t="s">
        <v>329</v>
      </c>
      <c r="F1179" s="131" t="str">
        <f>LOOKUP(E1179,K!$A$1:$B$19)</f>
        <v>Tartu vald</v>
      </c>
      <c r="G1179">
        <v>574</v>
      </c>
      <c r="H1179" s="30" t="s">
        <v>6880</v>
      </c>
      <c r="I1179" s="28" t="s">
        <v>6873</v>
      </c>
      <c r="J1179" s="30">
        <v>1973</v>
      </c>
      <c r="K1179">
        <v>1</v>
      </c>
      <c r="L1179">
        <v>71075</v>
      </c>
    </row>
    <row r="1180" spans="1:13" x14ac:dyDescent="0.2">
      <c r="A1180" s="37" t="str">
        <f t="shared" si="18"/>
        <v>15-15</v>
      </c>
      <c r="B1180" s="30">
        <v>15</v>
      </c>
      <c r="C1180" s="30">
        <v>6</v>
      </c>
      <c r="D1180" s="130" t="str">
        <f>IF(C1180=1,K!$D$1,IF(C1180=2,K!$D$2,IF(C1180=3,K!$D$3,IF(C1180=4,K!$D$4,IF(C1180=5,K!$D$5,IF(C1180=6,K!$D$6,IF(C1180=7,K!$D$7)))))))</f>
        <v>Kultuurtehnikaprojektid</v>
      </c>
      <c r="E1180" s="11" t="s">
        <v>329</v>
      </c>
      <c r="F1180" s="131" t="str">
        <f>LOOKUP(E1180,K!$A$1:$B$19)</f>
        <v>Tartu vald</v>
      </c>
      <c r="G1180">
        <v>1495</v>
      </c>
      <c r="H1180" s="30" t="s">
        <v>6881</v>
      </c>
      <c r="I1180" s="28" t="s">
        <v>6873</v>
      </c>
      <c r="J1180" s="30">
        <v>1979</v>
      </c>
      <c r="K1180">
        <v>1</v>
      </c>
      <c r="L1180" s="28" t="s">
        <v>6882</v>
      </c>
    </row>
    <row r="1181" spans="1:13" x14ac:dyDescent="0.2">
      <c r="A1181" s="37" t="str">
        <f t="shared" si="18"/>
        <v>15-15</v>
      </c>
      <c r="B1181" s="30">
        <v>15</v>
      </c>
      <c r="C1181" s="30">
        <v>1</v>
      </c>
      <c r="D1181" s="130" t="str">
        <f>IF(C1181=1,K!$D$1,IF(C1181=2,K!$D$2,IF(C1181=3,K!$D$3,IF(C1181=4,K!$D$4,IF(C1181=5,K!$D$5,IF(C1181=6,K!$D$6,IF(C1181=7,K!$D$7)))))))</f>
        <v>Maaparandus</v>
      </c>
      <c r="E1181" s="11" t="s">
        <v>329</v>
      </c>
      <c r="F1181" s="131" t="str">
        <f>LOOKUP(E1181,K!$A$1:$B$19)</f>
        <v>Tartu vald</v>
      </c>
      <c r="G1181">
        <v>573</v>
      </c>
      <c r="H1181" s="30" t="s">
        <v>6883</v>
      </c>
      <c r="I1181" s="28" t="s">
        <v>6873</v>
      </c>
      <c r="J1181" s="30">
        <v>1973</v>
      </c>
      <c r="K1181">
        <v>1</v>
      </c>
      <c r="L1181">
        <v>71075</v>
      </c>
    </row>
    <row r="1182" spans="1:13" ht="25.5" x14ac:dyDescent="0.2">
      <c r="A1182" s="37" t="str">
        <f t="shared" si="18"/>
        <v>15-15</v>
      </c>
      <c r="B1182" s="30">
        <v>15</v>
      </c>
      <c r="C1182" s="30">
        <v>1</v>
      </c>
      <c r="D1182" s="130" t="str">
        <f>IF(C1182=1,K!$D$1,IF(C1182=2,K!$D$2,IF(C1182=3,K!$D$3,IF(C1182=4,K!$D$4,IF(C1182=5,K!$D$5,IF(C1182=6,K!$D$6,IF(C1182=7,K!$D$7)))))))</f>
        <v>Maaparandus</v>
      </c>
      <c r="E1182" s="11" t="s">
        <v>329</v>
      </c>
      <c r="F1182" s="131" t="str">
        <f>LOOKUP(E1182,K!$A$1:$B$19)</f>
        <v>Tartu vald</v>
      </c>
      <c r="G1182">
        <v>92</v>
      </c>
      <c r="H1182" s="30" t="s">
        <v>6884</v>
      </c>
      <c r="I1182" s="28" t="s">
        <v>6885</v>
      </c>
      <c r="J1182" s="30">
        <v>1960</v>
      </c>
      <c r="K1182">
        <v>2</v>
      </c>
      <c r="L1182">
        <v>3175</v>
      </c>
    </row>
    <row r="1183" spans="1:13" ht="25.5" x14ac:dyDescent="0.2">
      <c r="A1183" s="37" t="str">
        <f t="shared" si="18"/>
        <v>15-15</v>
      </c>
      <c r="B1183" s="30">
        <v>15</v>
      </c>
      <c r="C1183" s="30">
        <v>2</v>
      </c>
      <c r="D1183" s="130" t="str">
        <f>IF(C1183=1,K!$D$1,IF(C1183=2,K!$D$2,IF(C1183=3,K!$D$3,IF(C1183=4,K!$D$4,IF(C1183=5,K!$D$5,IF(C1183=6,K!$D$6,IF(C1183=7,K!$D$7)))))))</f>
        <v xml:space="preserve">Maaparanduse rek </v>
      </c>
      <c r="E1183" s="11" t="s">
        <v>329</v>
      </c>
      <c r="F1183" s="131" t="str">
        <f>LOOKUP(E1183,K!$A$1:$B$19)</f>
        <v>Tartu vald</v>
      </c>
      <c r="G1183">
        <v>1</v>
      </c>
      <c r="H1183" s="30" t="s">
        <v>6886</v>
      </c>
      <c r="I1183" s="28" t="s">
        <v>6873</v>
      </c>
      <c r="J1183" s="30">
        <v>1987</v>
      </c>
      <c r="K1183">
        <v>2</v>
      </c>
      <c r="L1183" t="s">
        <v>6887</v>
      </c>
    </row>
    <row r="1184" spans="1:13" ht="25.5" x14ac:dyDescent="0.2">
      <c r="A1184" s="37" t="str">
        <f t="shared" si="18"/>
        <v>15-16</v>
      </c>
      <c r="B1184" s="30">
        <v>16</v>
      </c>
      <c r="C1184" s="30">
        <v>1</v>
      </c>
      <c r="D1184" s="130" t="str">
        <f>IF(C1184=1,K!$D$1,IF(C1184=2,K!$D$2,IF(C1184=3,K!$D$3,IF(C1184=4,K!$D$4,IF(C1184=5,K!$D$5,IF(C1184=6,K!$D$6,IF(C1184=7,K!$D$7)))))))</f>
        <v>Maaparandus</v>
      </c>
      <c r="E1184" s="11" t="s">
        <v>329</v>
      </c>
      <c r="F1184" s="131" t="str">
        <f>LOOKUP(E1184,K!$A$1:$B$19)</f>
        <v>Tartu vald</v>
      </c>
      <c r="G1184">
        <v>16</v>
      </c>
      <c r="H1184" s="30" t="s">
        <v>6890</v>
      </c>
      <c r="I1184" s="28" t="s">
        <v>6888</v>
      </c>
      <c r="J1184" s="30">
        <v>1968</v>
      </c>
      <c r="K1184">
        <v>1</v>
      </c>
      <c r="L1184" t="s">
        <v>6889</v>
      </c>
    </row>
    <row r="1185" spans="1:12" ht="25.5" x14ac:dyDescent="0.2">
      <c r="A1185" s="37" t="str">
        <f t="shared" si="18"/>
        <v>15-16</v>
      </c>
      <c r="B1185" s="30">
        <v>16</v>
      </c>
      <c r="C1185" s="30">
        <v>1</v>
      </c>
      <c r="D1185" s="130" t="str">
        <f>IF(C1185=1,K!$D$1,IF(C1185=2,K!$D$2,IF(C1185=3,K!$D$3,IF(C1185=4,K!$D$4,IF(C1185=5,K!$D$5,IF(C1185=6,K!$D$6,IF(C1185=7,K!$D$7)))))))</f>
        <v>Maaparandus</v>
      </c>
      <c r="E1185" s="11" t="s">
        <v>329</v>
      </c>
      <c r="F1185" s="131" t="str">
        <f>LOOKUP(E1185,K!$A$1:$B$19)</f>
        <v>Tartu vald</v>
      </c>
      <c r="G1185">
        <v>7</v>
      </c>
      <c r="H1185" s="30" t="s">
        <v>6891</v>
      </c>
      <c r="I1185" s="28" t="s">
        <v>6888</v>
      </c>
      <c r="J1185" s="30">
        <v>1969</v>
      </c>
      <c r="K1185">
        <v>1</v>
      </c>
      <c r="L1185" t="s">
        <v>6889</v>
      </c>
    </row>
    <row r="1186" spans="1:12" ht="25.5" x14ac:dyDescent="0.2">
      <c r="A1186" s="37" t="str">
        <f t="shared" si="18"/>
        <v>15-16</v>
      </c>
      <c r="B1186" s="30">
        <v>16</v>
      </c>
      <c r="C1186" s="30">
        <v>1</v>
      </c>
      <c r="D1186" s="130" t="str">
        <f>IF(C1186=1,K!$D$1,IF(C1186=2,K!$D$2,IF(C1186=3,K!$D$3,IF(C1186=4,K!$D$4,IF(C1186=5,K!$D$5,IF(C1186=6,K!$D$6,IF(C1186=7,K!$D$7)))))))</f>
        <v>Maaparandus</v>
      </c>
      <c r="E1186" s="11" t="s">
        <v>329</v>
      </c>
      <c r="F1186" s="131" t="str">
        <f>LOOKUP(E1186,K!$A$1:$B$19)</f>
        <v>Tartu vald</v>
      </c>
      <c r="G1186">
        <v>146</v>
      </c>
      <c r="H1186" s="30" t="s">
        <v>6892</v>
      </c>
      <c r="I1186" s="28" t="s">
        <v>6888</v>
      </c>
      <c r="J1186" s="30">
        <v>1971</v>
      </c>
      <c r="K1186">
        <v>1</v>
      </c>
      <c r="L1186" t="s">
        <v>6889</v>
      </c>
    </row>
    <row r="1187" spans="1:12" x14ac:dyDescent="0.2">
      <c r="A1187" s="37" t="str">
        <f t="shared" si="18"/>
        <v>15-17</v>
      </c>
      <c r="B1187" s="30">
        <v>17</v>
      </c>
      <c r="C1187" s="30">
        <v>1</v>
      </c>
      <c r="D1187" s="130" t="str">
        <f>IF(C1187=1,K!$D$1,IF(C1187=2,K!$D$2,IF(C1187=3,K!$D$3,IF(C1187=4,K!$D$4,IF(C1187=5,K!$D$5,IF(C1187=6,K!$D$6,IF(C1187=7,K!$D$7)))))))</f>
        <v>Maaparandus</v>
      </c>
      <c r="E1187" s="25" t="s">
        <v>329</v>
      </c>
      <c r="F1187" s="131" t="str">
        <f>LOOKUP(E1187,K!$A$1:$B$19)</f>
        <v>Tartu vald</v>
      </c>
      <c r="G1187" s="28" t="s">
        <v>6574</v>
      </c>
      <c r="H1187" s="28" t="s">
        <v>6575</v>
      </c>
      <c r="I1187" s="28" t="s">
        <v>6570</v>
      </c>
      <c r="J1187" s="30">
        <v>1959</v>
      </c>
      <c r="K1187">
        <v>1</v>
      </c>
      <c r="L1187" s="28" t="s">
        <v>6576</v>
      </c>
    </row>
    <row r="1188" spans="1:12" x14ac:dyDescent="0.2">
      <c r="A1188" s="37" t="str">
        <f t="shared" si="18"/>
        <v>15-17</v>
      </c>
      <c r="B1188" s="30">
        <v>17</v>
      </c>
      <c r="C1188" s="30">
        <v>1</v>
      </c>
      <c r="D1188" s="130" t="str">
        <f>IF(C1188=1,K!$D$1,IF(C1188=2,K!$D$2,IF(C1188=3,K!$D$3,IF(C1188=4,K!$D$4,IF(C1188=5,K!$D$5,IF(C1188=6,K!$D$6,IF(C1188=7,K!$D$7)))))))</f>
        <v>Maaparandus</v>
      </c>
      <c r="E1188" s="25" t="s">
        <v>329</v>
      </c>
      <c r="F1188" s="131" t="str">
        <f>LOOKUP(E1188,K!$A$1:$B$19)</f>
        <v>Tartu vald</v>
      </c>
      <c r="G1188" s="28" t="s">
        <v>6577</v>
      </c>
      <c r="H1188" s="28" t="s">
        <v>6578</v>
      </c>
      <c r="I1188" s="28" t="s">
        <v>6570</v>
      </c>
      <c r="J1188" s="30">
        <v>1959</v>
      </c>
      <c r="K1188">
        <v>1</v>
      </c>
      <c r="L1188" s="28" t="s">
        <v>6576</v>
      </c>
    </row>
    <row r="1189" spans="1:12" x14ac:dyDescent="0.2">
      <c r="A1189" s="37" t="str">
        <f t="shared" si="18"/>
        <v>15-17</v>
      </c>
      <c r="B1189" s="30">
        <v>17</v>
      </c>
      <c r="C1189" s="30">
        <v>1</v>
      </c>
      <c r="D1189" s="130" t="str">
        <f>IF(C1189=1,K!$D$1,IF(C1189=2,K!$D$2,IF(C1189=3,K!$D$3,IF(C1189=4,K!$D$4,IF(C1189=5,K!$D$5,IF(C1189=6,K!$D$6,IF(C1189=7,K!$D$7)))))))</f>
        <v>Maaparandus</v>
      </c>
      <c r="E1189" s="25" t="s">
        <v>329</v>
      </c>
      <c r="F1189" s="131" t="str">
        <f>LOOKUP(E1189,K!$A$1:$B$19)</f>
        <v>Tartu vald</v>
      </c>
      <c r="G1189">
        <v>674</v>
      </c>
      <c r="H1189" s="28" t="s">
        <v>6579</v>
      </c>
      <c r="I1189" s="28" t="s">
        <v>6570</v>
      </c>
      <c r="J1189" s="30">
        <v>1974</v>
      </c>
      <c r="K1189">
        <v>1</v>
      </c>
      <c r="L1189" s="28" t="s">
        <v>6580</v>
      </c>
    </row>
    <row r="1190" spans="1:12" x14ac:dyDescent="0.2">
      <c r="A1190" s="37" t="str">
        <f t="shared" si="18"/>
        <v>15-18</v>
      </c>
      <c r="B1190" s="30">
        <v>18</v>
      </c>
      <c r="C1190" s="30">
        <v>1</v>
      </c>
      <c r="D1190" s="130" t="str">
        <f>IF(C1190=1,K!$D$1,IF(C1190=2,K!$D$2,IF(C1190=3,K!$D$3,IF(C1190=4,K!$D$4,IF(C1190=5,K!$D$5,IF(C1190=6,K!$D$6,IF(C1190=7,K!$D$7)))))))</f>
        <v>Maaparandus</v>
      </c>
      <c r="E1190" s="11" t="s">
        <v>329</v>
      </c>
      <c r="F1190" s="131" t="str">
        <f>LOOKUP(E1190,K!$A$1:$B$19)</f>
        <v>Tartu vald</v>
      </c>
      <c r="G1190">
        <v>45</v>
      </c>
      <c r="H1190" s="30" t="s">
        <v>6900</v>
      </c>
      <c r="I1190" s="28" t="s">
        <v>6894</v>
      </c>
      <c r="J1190" s="30">
        <v>1964</v>
      </c>
      <c r="K1190">
        <v>1</v>
      </c>
      <c r="L1190" t="s">
        <v>6901</v>
      </c>
    </row>
    <row r="1191" spans="1:12" ht="25.5" x14ac:dyDescent="0.2">
      <c r="A1191" s="37" t="str">
        <f t="shared" si="18"/>
        <v>15-18</v>
      </c>
      <c r="B1191" s="30">
        <v>18</v>
      </c>
      <c r="C1191" s="30">
        <v>1</v>
      </c>
      <c r="D1191" s="130" t="str">
        <f>IF(C1191=1,K!$D$1,IF(C1191=2,K!$D$2,IF(C1191=3,K!$D$3,IF(C1191=4,K!$D$4,IF(C1191=5,K!$D$5,IF(C1191=6,K!$D$6,IF(C1191=7,K!$D$7)))))))</f>
        <v>Maaparandus</v>
      </c>
      <c r="E1191" s="11" t="s">
        <v>329</v>
      </c>
      <c r="F1191" s="131" t="str">
        <f>LOOKUP(E1191,K!$A$1:$B$19)</f>
        <v>Tartu vald</v>
      </c>
      <c r="G1191">
        <v>774</v>
      </c>
      <c r="H1191" s="30" t="s">
        <v>6902</v>
      </c>
      <c r="I1191" s="28" t="s">
        <v>6894</v>
      </c>
      <c r="J1191" s="30">
        <v>1974</v>
      </c>
      <c r="K1191">
        <v>3</v>
      </c>
      <c r="L1191">
        <v>71076</v>
      </c>
    </row>
    <row r="1192" spans="1:12" ht="25.5" x14ac:dyDescent="0.2">
      <c r="A1192" s="37" t="str">
        <f t="shared" si="18"/>
        <v>15-18</v>
      </c>
      <c r="B1192" s="30">
        <v>18</v>
      </c>
      <c r="C1192" s="30">
        <v>1</v>
      </c>
      <c r="D1192" s="130" t="str">
        <f>IF(C1192=1,K!$D$1,IF(C1192=2,K!$D$2,IF(C1192=3,K!$D$3,IF(C1192=4,K!$D$4,IF(C1192=5,K!$D$5,IF(C1192=6,K!$D$6,IF(C1192=7,K!$D$7)))))))</f>
        <v>Maaparandus</v>
      </c>
      <c r="E1192" s="11" t="s">
        <v>329</v>
      </c>
      <c r="F1192" s="131" t="str">
        <f>LOOKUP(E1192,K!$A$1:$B$19)</f>
        <v>Tartu vald</v>
      </c>
      <c r="G1192">
        <v>776</v>
      </c>
      <c r="H1192" s="30" t="s">
        <v>6904</v>
      </c>
      <c r="I1192" s="28" t="s">
        <v>6894</v>
      </c>
      <c r="J1192" s="30">
        <v>1974</v>
      </c>
      <c r="K1192">
        <v>3</v>
      </c>
      <c r="L1192">
        <v>71076</v>
      </c>
    </row>
    <row r="1193" spans="1:12" ht="25.5" x14ac:dyDescent="0.2">
      <c r="A1193" s="37" t="str">
        <f t="shared" si="18"/>
        <v>15-18</v>
      </c>
      <c r="B1193" s="30">
        <v>18</v>
      </c>
      <c r="C1193" s="30">
        <v>1</v>
      </c>
      <c r="D1193" s="130" t="str">
        <f>IF(C1193=1,K!$D$1,IF(C1193=2,K!$D$2,IF(C1193=3,K!$D$3,IF(C1193=4,K!$D$4,IF(C1193=5,K!$D$5,IF(C1193=6,K!$D$6,IF(C1193=7,K!$D$7)))))))</f>
        <v>Maaparandus</v>
      </c>
      <c r="E1193" s="11" t="s">
        <v>329</v>
      </c>
      <c r="F1193" s="131" t="str">
        <f>LOOKUP(E1193,K!$A$1:$B$19)</f>
        <v>Tartu vald</v>
      </c>
      <c r="G1193">
        <v>775</v>
      </c>
      <c r="H1193" s="30" t="s">
        <v>6903</v>
      </c>
      <c r="I1193" s="28" t="s">
        <v>6894</v>
      </c>
      <c r="J1193" s="30">
        <v>1974</v>
      </c>
      <c r="K1193">
        <v>4</v>
      </c>
      <c r="L1193">
        <v>71076</v>
      </c>
    </row>
    <row r="1194" spans="1:12" x14ac:dyDescent="0.2">
      <c r="A1194" s="37" t="str">
        <f t="shared" si="18"/>
        <v>15-18</v>
      </c>
      <c r="B1194" s="30">
        <v>18</v>
      </c>
      <c r="C1194" s="30">
        <v>2</v>
      </c>
      <c r="D1194" s="130" t="str">
        <f>IF(C1194=1,K!$D$1,IF(C1194=2,K!$D$2,IF(C1194=3,K!$D$3,IF(C1194=4,K!$D$4,IF(C1194=5,K!$D$5,IF(C1194=6,K!$D$6,IF(C1194=7,K!$D$7)))))))</f>
        <v xml:space="preserve">Maaparanduse rek </v>
      </c>
      <c r="E1194" s="11" t="s">
        <v>329</v>
      </c>
      <c r="F1194" s="131" t="str">
        <f>LOOKUP(E1194,K!$A$1:$B$19)</f>
        <v>Tartu vald</v>
      </c>
      <c r="G1194">
        <v>116</v>
      </c>
      <c r="H1194" s="30" t="s">
        <v>6905</v>
      </c>
      <c r="I1194" s="28" t="s">
        <v>6894</v>
      </c>
      <c r="J1194" s="30">
        <v>1982</v>
      </c>
      <c r="K1194">
        <v>3</v>
      </c>
      <c r="L1194" t="s">
        <v>6864</v>
      </c>
    </row>
    <row r="1195" spans="1:12" ht="25.5" x14ac:dyDescent="0.2">
      <c r="A1195" s="37" t="str">
        <f t="shared" si="18"/>
        <v>15-19</v>
      </c>
      <c r="B1195" s="30">
        <v>19</v>
      </c>
      <c r="C1195" s="30">
        <v>1</v>
      </c>
      <c r="D1195" s="130" t="str">
        <f>IF(C1195=1,K!$D$1,IF(C1195=2,K!$D$2,IF(C1195=3,K!$D$3,IF(C1195=4,K!$D$4,IF(C1195=5,K!$D$5,IF(C1195=6,K!$D$6,IF(C1195=7,K!$D$7)))))))</f>
        <v>Maaparandus</v>
      </c>
      <c r="E1195" s="11" t="s">
        <v>329</v>
      </c>
      <c r="F1195" s="131" t="str">
        <f>LOOKUP(E1195,K!$A$1:$B$19)</f>
        <v>Tartu vald</v>
      </c>
      <c r="G1195">
        <v>88</v>
      </c>
      <c r="H1195" s="30" t="s">
        <v>6910</v>
      </c>
      <c r="I1195" s="28" t="s">
        <v>6906</v>
      </c>
      <c r="J1195" s="30">
        <v>1969</v>
      </c>
      <c r="K1195">
        <v>4</v>
      </c>
      <c r="L1195" t="s">
        <v>6909</v>
      </c>
    </row>
    <row r="1196" spans="1:12" ht="25.5" x14ac:dyDescent="0.2">
      <c r="A1196" s="37" t="str">
        <f t="shared" si="18"/>
        <v>15-19</v>
      </c>
      <c r="B1196" s="30">
        <v>19</v>
      </c>
      <c r="C1196" s="30">
        <v>2</v>
      </c>
      <c r="D1196" s="130" t="str">
        <f>IF(C1196=1,K!$D$1,IF(C1196=2,K!$D$2,IF(C1196=3,K!$D$3,IF(C1196=4,K!$D$4,IF(C1196=5,K!$D$5,IF(C1196=6,K!$D$6,IF(C1196=7,K!$D$7)))))))</f>
        <v xml:space="preserve">Maaparanduse rek </v>
      </c>
      <c r="E1196" s="11" t="s">
        <v>329</v>
      </c>
      <c r="F1196" s="131" t="str">
        <f>LOOKUP(E1196,K!$A$1:$B$19)</f>
        <v>Tartu vald</v>
      </c>
      <c r="G1196">
        <v>118</v>
      </c>
      <c r="H1196" s="30" t="s">
        <v>6911</v>
      </c>
      <c r="I1196" s="28" t="s">
        <v>6906</v>
      </c>
      <c r="J1196" s="30">
        <v>1983</v>
      </c>
      <c r="K1196">
        <v>2</v>
      </c>
      <c r="L1196" t="s">
        <v>6912</v>
      </c>
    </row>
    <row r="1197" spans="1:12" x14ac:dyDescent="0.2">
      <c r="A1197" s="37" t="str">
        <f t="shared" si="18"/>
        <v>15-20</v>
      </c>
      <c r="B1197" s="30">
        <v>20</v>
      </c>
      <c r="C1197" s="30">
        <v>1</v>
      </c>
      <c r="D1197" s="130" t="str">
        <f>IF(C1197=1,K!$D$1,IF(C1197=2,K!$D$2,IF(C1197=3,K!$D$3,IF(C1197=4,K!$D$4,IF(C1197=5,K!$D$5,IF(C1197=6,K!$D$6,IF(C1197=7,K!$D$7)))))))</f>
        <v>Maaparandus</v>
      </c>
      <c r="E1197" s="25" t="s">
        <v>329</v>
      </c>
      <c r="F1197" s="131" t="str">
        <f>LOOKUP(E1197,K!$A$1:$B$19)</f>
        <v>Tartu vald</v>
      </c>
      <c r="G1197">
        <v>59</v>
      </c>
      <c r="H1197" s="34" t="s">
        <v>6918</v>
      </c>
      <c r="I1197" s="28" t="s">
        <v>6913</v>
      </c>
      <c r="J1197" s="30">
        <v>1963</v>
      </c>
      <c r="K1197">
        <v>1</v>
      </c>
      <c r="L1197" s="28" t="s">
        <v>6919</v>
      </c>
    </row>
    <row r="1198" spans="1:12" ht="25.5" x14ac:dyDescent="0.2">
      <c r="A1198" s="37" t="str">
        <f t="shared" si="18"/>
        <v>15-20</v>
      </c>
      <c r="B1198" s="30">
        <v>20</v>
      </c>
      <c r="C1198" s="30">
        <v>1</v>
      </c>
      <c r="D1198" s="130" t="str">
        <f>IF(C1198=1,K!$D$1,IF(C1198=2,K!$D$2,IF(C1198=3,K!$D$3,IF(C1198=4,K!$D$4,IF(C1198=5,K!$D$5,IF(C1198=6,K!$D$6,IF(C1198=7,K!$D$7)))))))</f>
        <v>Maaparandus</v>
      </c>
      <c r="E1198" s="25" t="s">
        <v>329</v>
      </c>
      <c r="F1198" s="131" t="str">
        <f>LOOKUP(E1198,K!$A$1:$B$19)</f>
        <v>Tartu vald</v>
      </c>
      <c r="G1198">
        <v>66</v>
      </c>
      <c r="H1198" s="34" t="s">
        <v>6920</v>
      </c>
      <c r="I1198" s="28" t="s">
        <v>6913</v>
      </c>
      <c r="J1198" s="30">
        <v>1964</v>
      </c>
      <c r="K1198">
        <v>1</v>
      </c>
      <c r="L1198" s="28" t="s">
        <v>6915</v>
      </c>
    </row>
    <row r="1199" spans="1:12" ht="25.5" x14ac:dyDescent="0.2">
      <c r="A1199" s="37" t="str">
        <f t="shared" si="18"/>
        <v>15-20</v>
      </c>
      <c r="B1199" s="30">
        <v>20</v>
      </c>
      <c r="C1199" s="30">
        <v>1</v>
      </c>
      <c r="D1199" s="130" t="str">
        <f>IF(C1199=1,K!$D$1,IF(C1199=2,K!$D$2,IF(C1199=3,K!$D$3,IF(C1199=4,K!$D$4,IF(C1199=5,K!$D$5,IF(C1199=6,K!$D$6,IF(C1199=7,K!$D$7)))))))</f>
        <v>Maaparandus</v>
      </c>
      <c r="E1199" s="25" t="s">
        <v>329</v>
      </c>
      <c r="F1199" s="131" t="str">
        <f>LOOKUP(E1199,K!$A$1:$B$19)</f>
        <v>Tartu vald</v>
      </c>
      <c r="G1199">
        <v>67</v>
      </c>
      <c r="H1199" s="34" t="s">
        <v>6921</v>
      </c>
      <c r="I1199" s="28" t="s">
        <v>6913</v>
      </c>
      <c r="J1199" s="30">
        <v>1964</v>
      </c>
      <c r="K1199">
        <v>2</v>
      </c>
      <c r="L1199" s="28" t="s">
        <v>6914</v>
      </c>
    </row>
    <row r="1200" spans="1:12" x14ac:dyDescent="0.2">
      <c r="A1200" s="37" t="str">
        <f t="shared" si="18"/>
        <v>15-21</v>
      </c>
      <c r="B1200" s="30">
        <v>21</v>
      </c>
      <c r="C1200" s="30">
        <v>1</v>
      </c>
      <c r="D1200" s="130" t="str">
        <f>IF(C1200=1,K!$D$1,IF(C1200=2,K!$D$2,IF(C1200=3,K!$D$3,IF(C1200=4,K!$D$4,IF(C1200=5,K!$D$5,IF(C1200=6,K!$D$6,IF(C1200=7,K!$D$7)))))))</f>
        <v>Maaparandus</v>
      </c>
      <c r="E1200" s="11" t="s">
        <v>329</v>
      </c>
      <c r="F1200" s="131" t="str">
        <f>LOOKUP(E1200,K!$A$1:$B$19)</f>
        <v>Tartu vald</v>
      </c>
      <c r="G1200">
        <v>139</v>
      </c>
      <c r="H1200" s="30" t="s">
        <v>6929</v>
      </c>
      <c r="I1200" s="28" t="s">
        <v>6922</v>
      </c>
      <c r="J1200" s="30">
        <v>1967</v>
      </c>
      <c r="K1200">
        <v>1</v>
      </c>
      <c r="L1200" s="28" t="s">
        <v>6930</v>
      </c>
    </row>
    <row r="1201" spans="1:12" x14ac:dyDescent="0.2">
      <c r="A1201" s="37" t="str">
        <f t="shared" si="18"/>
        <v>15-21</v>
      </c>
      <c r="B1201" s="30">
        <v>21</v>
      </c>
      <c r="C1201" s="30">
        <v>1</v>
      </c>
      <c r="D1201" s="130" t="str">
        <f>IF(C1201=1,K!$D$1,IF(C1201=2,K!$D$2,IF(C1201=3,K!$D$3,IF(C1201=4,K!$D$4,IF(C1201=5,K!$D$5,IF(C1201=6,K!$D$6,IF(C1201=7,K!$D$7)))))))</f>
        <v>Maaparandus</v>
      </c>
      <c r="E1201" s="11" t="s">
        <v>329</v>
      </c>
      <c r="F1201" s="131" t="str">
        <f>LOOKUP(E1201,K!$A$1:$B$19)</f>
        <v>Tartu vald</v>
      </c>
      <c r="G1201">
        <v>85</v>
      </c>
      <c r="H1201" s="30" t="s">
        <v>6929</v>
      </c>
      <c r="I1201" s="28" t="s">
        <v>6922</v>
      </c>
      <c r="J1201" s="30">
        <v>1966</v>
      </c>
      <c r="K1201">
        <v>2</v>
      </c>
      <c r="L1201" s="28" t="s">
        <v>6931</v>
      </c>
    </row>
    <row r="1202" spans="1:12" x14ac:dyDescent="0.2">
      <c r="A1202" s="37" t="str">
        <f t="shared" si="18"/>
        <v>15-33</v>
      </c>
      <c r="B1202" s="30">
        <v>33</v>
      </c>
      <c r="C1202" s="30">
        <v>6</v>
      </c>
      <c r="D1202" s="50" t="str">
        <f>IF(C1202=1,K!$D$1,IF(C1202=2,K!$D$2,IF(C1202=3,K!$D$3,IF(C1202=4,K!$D$4,IF(C1202=5,K!$D$5,IF(C1202=6,K!$D$6,IF(C1202=7,K!$D$7)))))))</f>
        <v>Kultuurtehnikaprojektid</v>
      </c>
      <c r="E1202" s="11" t="s">
        <v>329</v>
      </c>
      <c r="F1202" s="51" t="str">
        <f>LOOKUP(E1202,K!$A$1:$B$19)</f>
        <v>Tartu vald</v>
      </c>
      <c r="G1202">
        <v>79</v>
      </c>
      <c r="H1202" s="30" t="s">
        <v>5768</v>
      </c>
      <c r="I1202" t="s">
        <v>5765</v>
      </c>
      <c r="J1202" s="30">
        <v>1989</v>
      </c>
      <c r="K1202">
        <v>1</v>
      </c>
      <c r="L1202" t="s">
        <v>5767</v>
      </c>
    </row>
    <row r="1203" spans="1:12" ht="25.5" x14ac:dyDescent="0.2">
      <c r="A1203" s="37" t="str">
        <f t="shared" si="18"/>
        <v>15-34</v>
      </c>
      <c r="B1203" s="30">
        <v>34</v>
      </c>
      <c r="C1203" s="30">
        <v>1</v>
      </c>
      <c r="D1203" s="50" t="str">
        <f>IF(C1203=1,K!$D$1,IF(C1203=2,K!$D$2,IF(C1203=3,K!$D$3,IF(C1203=4,K!$D$4,IF(C1203=5,K!$D$5,IF(C1203=6,K!$D$6,IF(C1203=7,K!$D$7)))))))</f>
        <v>Maaparandus</v>
      </c>
      <c r="E1203" s="11" t="s">
        <v>329</v>
      </c>
      <c r="F1203" s="51" t="str">
        <f>LOOKUP(E1203,K!$A$1:$B$19)</f>
        <v>Tartu vald</v>
      </c>
      <c r="G1203">
        <v>1349</v>
      </c>
      <c r="H1203" s="30" t="s">
        <v>6193</v>
      </c>
      <c r="I1203" t="s">
        <v>6194</v>
      </c>
      <c r="J1203" s="30">
        <v>1978</v>
      </c>
      <c r="K1203">
        <v>1</v>
      </c>
      <c r="L1203">
        <v>74362</v>
      </c>
    </row>
    <row r="1204" spans="1:12" ht="25.5" x14ac:dyDescent="0.2">
      <c r="A1204" s="37" t="str">
        <f t="shared" si="18"/>
        <v>15-34</v>
      </c>
      <c r="B1204" s="30">
        <v>34</v>
      </c>
      <c r="C1204" s="30">
        <v>1</v>
      </c>
      <c r="D1204" s="50" t="str">
        <f>IF(C1204=1,K!$D$1,IF(C1204=2,K!$D$2,IF(C1204=3,K!$D$3,IF(C1204=4,K!$D$4,IF(C1204=5,K!$D$5,IF(C1204=6,K!$D$6,IF(C1204=7,K!$D$7)))))))</f>
        <v>Maaparandus</v>
      </c>
      <c r="E1204" s="11" t="s">
        <v>329</v>
      </c>
      <c r="F1204" s="51" t="str">
        <f>LOOKUP(E1204,K!$A$1:$B$19)</f>
        <v>Tartu vald</v>
      </c>
      <c r="G1204">
        <v>69</v>
      </c>
      <c r="H1204" s="30" t="s">
        <v>6195</v>
      </c>
      <c r="I1204" t="s">
        <v>6194</v>
      </c>
      <c r="J1204" s="30">
        <v>1980</v>
      </c>
      <c r="K1204">
        <v>4</v>
      </c>
      <c r="L1204">
        <v>74362</v>
      </c>
    </row>
    <row r="1205" spans="1:12" ht="25.5" x14ac:dyDescent="0.2">
      <c r="A1205" s="37" t="str">
        <f t="shared" si="18"/>
        <v>15-34</v>
      </c>
      <c r="B1205" s="30">
        <v>34</v>
      </c>
      <c r="C1205" s="30">
        <v>1</v>
      </c>
      <c r="D1205" s="50" t="str">
        <f>IF(C1205=1,K!$D$1,IF(C1205=2,K!$D$2,IF(C1205=3,K!$D$3,IF(C1205=4,K!$D$4,IF(C1205=5,K!$D$5,IF(C1205=6,K!$D$6,IF(C1205=7,K!$D$7)))))))</f>
        <v>Maaparandus</v>
      </c>
      <c r="E1205" s="11" t="s">
        <v>329</v>
      </c>
      <c r="F1205" s="51" t="str">
        <f>LOOKUP(E1205,K!$A$1:$B$19)</f>
        <v>Tartu vald</v>
      </c>
      <c r="G1205">
        <v>1493</v>
      </c>
      <c r="H1205" s="30" t="s">
        <v>6196</v>
      </c>
      <c r="I1205" t="s">
        <v>6194</v>
      </c>
      <c r="J1205" s="30">
        <v>1979</v>
      </c>
      <c r="K1205">
        <v>4</v>
      </c>
      <c r="L1205">
        <v>74362</v>
      </c>
    </row>
    <row r="1206" spans="1:12" ht="25.5" x14ac:dyDescent="0.2">
      <c r="A1206" s="37" t="str">
        <f t="shared" ref="A1206:A1269" si="19">CONCATENATE(E1206,"-",B1206)</f>
        <v>15-34</v>
      </c>
      <c r="B1206" s="30">
        <v>34</v>
      </c>
      <c r="C1206" s="30">
        <v>1</v>
      </c>
      <c r="D1206" s="50" t="str">
        <f>IF(C1206=1,K!$D$1,IF(C1206=2,K!$D$2,IF(C1206=3,K!$D$3,IF(C1206=4,K!$D$4,IF(C1206=5,K!$D$5,IF(C1206=6,K!$D$6,IF(C1206=7,K!$D$7)))))))</f>
        <v>Maaparandus</v>
      </c>
      <c r="E1206" s="11" t="s">
        <v>329</v>
      </c>
      <c r="F1206" s="51" t="str">
        <f>LOOKUP(E1206,K!$A$1:$B$19)</f>
        <v>Tartu vald</v>
      </c>
      <c r="G1206">
        <v>1492</v>
      </c>
      <c r="H1206" s="30" t="s">
        <v>6220</v>
      </c>
      <c r="I1206" t="s">
        <v>6194</v>
      </c>
      <c r="J1206" s="30">
        <v>1979</v>
      </c>
      <c r="K1206">
        <v>0</v>
      </c>
      <c r="L1206">
        <v>74362</v>
      </c>
    </row>
    <row r="1207" spans="1:12" ht="25.5" x14ac:dyDescent="0.2">
      <c r="A1207" s="37" t="str">
        <f t="shared" si="19"/>
        <v>15-34</v>
      </c>
      <c r="B1207" s="30">
        <v>34</v>
      </c>
      <c r="C1207" s="30">
        <v>6</v>
      </c>
      <c r="D1207" s="50" t="str">
        <f>IF(C1207=1,K!$D$1,IF(C1207=2,K!$D$2,IF(C1207=3,K!$D$3,IF(C1207=4,K!$D$4,IF(C1207=5,K!$D$5,IF(C1207=6,K!$D$6,IF(C1207=7,K!$D$7)))))))</f>
        <v>Kultuurtehnikaprojektid</v>
      </c>
      <c r="E1207" s="11" t="s">
        <v>329</v>
      </c>
      <c r="F1207" s="51" t="str">
        <f>LOOKUP(E1207,K!$A$1:$B$19)</f>
        <v>Tartu vald</v>
      </c>
      <c r="G1207">
        <v>41</v>
      </c>
      <c r="H1207" s="30" t="s">
        <v>6229</v>
      </c>
      <c r="I1207" t="s">
        <v>6194</v>
      </c>
      <c r="J1207" s="30">
        <v>1988</v>
      </c>
      <c r="K1207">
        <v>1</v>
      </c>
      <c r="L1207" t="s">
        <v>6230</v>
      </c>
    </row>
    <row r="1208" spans="1:12" ht="25.5" x14ac:dyDescent="0.2">
      <c r="A1208" s="37" t="str">
        <f t="shared" si="19"/>
        <v>15-34</v>
      </c>
      <c r="B1208" s="30">
        <v>34</v>
      </c>
      <c r="C1208" s="30">
        <v>1</v>
      </c>
      <c r="D1208" s="50" t="str">
        <f>IF(C1208=1,K!$D$1,IF(C1208=2,K!$D$2,IF(C1208=3,K!$D$3,IF(C1208=4,K!$D$4,IF(C1208=5,K!$D$5,IF(C1208=6,K!$D$6,IF(C1208=7,K!$D$7)))))))</f>
        <v>Maaparandus</v>
      </c>
      <c r="E1208" s="11" t="s">
        <v>329</v>
      </c>
      <c r="F1208" s="51" t="str">
        <f>LOOKUP(E1208,K!$A$1:$B$19)</f>
        <v>Tartu vald</v>
      </c>
      <c r="G1208">
        <v>71</v>
      </c>
      <c r="H1208" s="30" t="s">
        <v>6231</v>
      </c>
      <c r="I1208" t="s">
        <v>6194</v>
      </c>
      <c r="J1208" s="30">
        <v>1962</v>
      </c>
      <c r="K1208">
        <v>1</v>
      </c>
      <c r="L1208" t="s">
        <v>6232</v>
      </c>
    </row>
    <row r="1209" spans="1:12" x14ac:dyDescent="0.2">
      <c r="A1209" s="37" t="str">
        <f t="shared" si="19"/>
        <v>15-34</v>
      </c>
      <c r="B1209" s="30">
        <v>34</v>
      </c>
      <c r="C1209" s="30">
        <v>1</v>
      </c>
      <c r="D1209" s="50" t="str">
        <f>IF(C1209=1,K!$D$1,IF(C1209=2,K!$D$2,IF(C1209=3,K!$D$3,IF(C1209=4,K!$D$4,IF(C1209=5,K!$D$5,IF(C1209=6,K!$D$6,IF(C1209=7,K!$D$7)))))))</f>
        <v>Maaparandus</v>
      </c>
      <c r="E1209" s="11" t="s">
        <v>329</v>
      </c>
      <c r="F1209" s="51" t="str">
        <f>LOOKUP(E1209,K!$A$1:$B$19)</f>
        <v>Tartu vald</v>
      </c>
      <c r="G1209">
        <v>40</v>
      </c>
      <c r="H1209" s="30" t="s">
        <v>6234</v>
      </c>
      <c r="I1209" t="s">
        <v>6194</v>
      </c>
      <c r="J1209" s="30">
        <v>1958</v>
      </c>
      <c r="K1209">
        <v>1</v>
      </c>
      <c r="L1209" t="s">
        <v>6233</v>
      </c>
    </row>
    <row r="1210" spans="1:12" ht="25.5" x14ac:dyDescent="0.2">
      <c r="A1210" s="37" t="str">
        <f t="shared" si="19"/>
        <v>15-34</v>
      </c>
      <c r="B1210" s="30">
        <v>34</v>
      </c>
      <c r="C1210" s="30">
        <v>1</v>
      </c>
      <c r="D1210" s="50" t="str">
        <f>IF(C1210=1,K!$D$1,IF(C1210=2,K!$D$2,IF(C1210=3,K!$D$3,IF(C1210=4,K!$D$4,IF(C1210=5,K!$D$5,IF(C1210=6,K!$D$6,IF(C1210=7,K!$D$7)))))))</f>
        <v>Maaparandus</v>
      </c>
      <c r="E1210" s="11" t="s">
        <v>329</v>
      </c>
      <c r="F1210" s="51" t="str">
        <f>LOOKUP(E1210,K!$A$1:$B$19)</f>
        <v>Tartu vald</v>
      </c>
      <c r="G1210">
        <v>26</v>
      </c>
      <c r="H1210" s="30" t="s">
        <v>6244</v>
      </c>
      <c r="I1210" t="s">
        <v>6194</v>
      </c>
      <c r="J1210" s="30">
        <v>1960</v>
      </c>
      <c r="K1210">
        <v>1</v>
      </c>
      <c r="L1210" t="s">
        <v>6245</v>
      </c>
    </row>
    <row r="1211" spans="1:12" ht="25.5" x14ac:dyDescent="0.2">
      <c r="A1211" s="37" t="str">
        <f t="shared" si="19"/>
        <v>15-35</v>
      </c>
      <c r="B1211" s="30">
        <v>35</v>
      </c>
      <c r="C1211" s="30">
        <v>1</v>
      </c>
      <c r="D1211" s="50" t="str">
        <f>IF(C1211=1,K!$D$1,IF(C1211=2,K!$D$2,IF(C1211=3,K!$D$3,IF(C1211=4,K!$D$4,IF(C1211=5,K!$D$5,IF(C1211=6,K!$D$6,IF(C1211=7,K!$D$7)))))))</f>
        <v>Maaparandus</v>
      </c>
      <c r="E1211" s="11" t="s">
        <v>329</v>
      </c>
      <c r="F1211" s="51" t="str">
        <f>LOOKUP(E1211,K!$A$1:$B$19)</f>
        <v>Tartu vald</v>
      </c>
      <c r="G1211">
        <v>8</v>
      </c>
      <c r="H1211" s="30" t="s">
        <v>6248</v>
      </c>
      <c r="I1211" t="s">
        <v>6249</v>
      </c>
      <c r="J1211" s="30">
        <v>1983</v>
      </c>
      <c r="K1211">
        <v>2</v>
      </c>
      <c r="L1211">
        <v>77277</v>
      </c>
    </row>
    <row r="1212" spans="1:12" ht="25.5" x14ac:dyDescent="0.2">
      <c r="A1212" s="37" t="str">
        <f t="shared" si="19"/>
        <v>15-35</v>
      </c>
      <c r="B1212" s="30">
        <v>35</v>
      </c>
      <c r="C1212" s="30">
        <v>1</v>
      </c>
      <c r="D1212" s="50" t="str">
        <f>IF(C1212=1,K!$D$1,IF(C1212=2,K!$D$2,IF(C1212=3,K!$D$3,IF(C1212=4,K!$D$4,IF(C1212=5,K!$D$5,IF(C1212=6,K!$D$6,IF(C1212=7,K!$D$7)))))))</f>
        <v>Maaparandus</v>
      </c>
      <c r="E1212" s="11" t="s">
        <v>329</v>
      </c>
      <c r="F1212" s="51" t="str">
        <f>LOOKUP(E1212,K!$A$1:$B$19)</f>
        <v>Tartu vald</v>
      </c>
      <c r="G1212">
        <v>7</v>
      </c>
      <c r="H1212" s="30" t="s">
        <v>6250</v>
      </c>
      <c r="I1212" t="s">
        <v>6249</v>
      </c>
      <c r="J1212" s="30">
        <v>1983</v>
      </c>
      <c r="K1212">
        <v>1</v>
      </c>
      <c r="L1212">
        <v>77277</v>
      </c>
    </row>
    <row r="1213" spans="1:12" ht="25.5" x14ac:dyDescent="0.2">
      <c r="A1213" s="37" t="str">
        <f t="shared" si="19"/>
        <v>15-36</v>
      </c>
      <c r="B1213" s="30">
        <v>36</v>
      </c>
      <c r="C1213" s="30">
        <v>1</v>
      </c>
      <c r="D1213" s="50" t="str">
        <f>IF(C1213=1,K!$D$1,IF(C1213=2,K!$D$2,IF(C1213=3,K!$D$3,IF(C1213=4,K!$D$4,IF(C1213=5,K!$D$5,IF(C1213=6,K!$D$6,IF(C1213=7,K!$D$7)))))))</f>
        <v>Maaparandus</v>
      </c>
      <c r="E1213" s="11" t="s">
        <v>329</v>
      </c>
      <c r="F1213" s="51" t="str">
        <f>LOOKUP(E1213,K!$A$1:$B$19)</f>
        <v>Tartu vald</v>
      </c>
      <c r="G1213">
        <v>103</v>
      </c>
      <c r="H1213" s="30" t="s">
        <v>6256</v>
      </c>
      <c r="I1213" t="s">
        <v>6253</v>
      </c>
      <c r="J1213" s="30">
        <v>1960</v>
      </c>
      <c r="K1213">
        <v>1</v>
      </c>
    </row>
    <row r="1214" spans="1:12" ht="25.5" x14ac:dyDescent="0.2">
      <c r="A1214" s="37" t="str">
        <f t="shared" si="19"/>
        <v>15-36</v>
      </c>
      <c r="B1214" s="30">
        <v>36</v>
      </c>
      <c r="C1214" s="30">
        <v>1</v>
      </c>
      <c r="D1214" s="50" t="str">
        <f>IF(C1214=1,K!$D$1,IF(C1214=2,K!$D$2,IF(C1214=3,K!$D$3,IF(C1214=4,K!$D$4,IF(C1214=5,K!$D$5,IF(C1214=6,K!$D$6,IF(C1214=7,K!$D$7)))))))</f>
        <v>Maaparandus</v>
      </c>
      <c r="E1214" s="11" t="s">
        <v>329</v>
      </c>
      <c r="F1214" s="51" t="str">
        <f>LOOKUP(E1214,K!$A$1:$B$19)</f>
        <v>Tartu vald</v>
      </c>
      <c r="G1214">
        <v>102</v>
      </c>
      <c r="H1214" s="30" t="s">
        <v>6257</v>
      </c>
      <c r="I1214" t="s">
        <v>6253</v>
      </c>
      <c r="J1214" s="30">
        <v>1960</v>
      </c>
      <c r="K1214">
        <v>1</v>
      </c>
    </row>
    <row r="1215" spans="1:12" ht="25.5" x14ac:dyDescent="0.2">
      <c r="A1215" s="37" t="str">
        <f t="shared" si="19"/>
        <v>15-36</v>
      </c>
      <c r="B1215" s="30">
        <v>36</v>
      </c>
      <c r="C1215" s="30">
        <v>1</v>
      </c>
      <c r="D1215" s="50" t="str">
        <f>IF(C1215=1,K!$D$1,IF(C1215=2,K!$D$2,IF(C1215=3,K!$D$3,IF(C1215=4,K!$D$4,IF(C1215=5,K!$D$5,IF(C1215=6,K!$D$6,IF(C1215=7,K!$D$7)))))))</f>
        <v>Maaparandus</v>
      </c>
      <c r="E1215" s="11" t="s">
        <v>329</v>
      </c>
      <c r="F1215" s="51" t="str">
        <f>LOOKUP(E1215,K!$A$1:$B$19)</f>
        <v>Tartu vald</v>
      </c>
      <c r="G1215">
        <v>1</v>
      </c>
      <c r="H1215" s="30" t="s">
        <v>6258</v>
      </c>
      <c r="I1215" t="s">
        <v>6253</v>
      </c>
      <c r="J1215" s="30">
        <v>1967</v>
      </c>
      <c r="K1215">
        <v>2</v>
      </c>
    </row>
    <row r="1216" spans="1:12" ht="25.5" x14ac:dyDescent="0.2">
      <c r="A1216" s="37" t="str">
        <f t="shared" si="19"/>
        <v>15-37</v>
      </c>
      <c r="B1216" s="30">
        <v>37</v>
      </c>
      <c r="C1216" s="30">
        <v>1</v>
      </c>
      <c r="D1216" s="50" t="str">
        <f>IF(C1216=1,K!$D$1,IF(C1216=2,K!$D$2,IF(C1216=3,K!$D$3,IF(C1216=4,K!$D$4,IF(C1216=5,K!$D$5,IF(C1216=6,K!$D$6,IF(C1216=7,K!$D$7)))))))</f>
        <v>Maaparandus</v>
      </c>
      <c r="E1216" s="11" t="s">
        <v>329</v>
      </c>
      <c r="F1216" s="51" t="str">
        <f>LOOKUP(E1216,K!$A$1:$B$19)</f>
        <v>Tartu vald</v>
      </c>
      <c r="G1216">
        <v>8</v>
      </c>
      <c r="H1216" s="30" t="s">
        <v>6259</v>
      </c>
      <c r="I1216" t="s">
        <v>6260</v>
      </c>
      <c r="J1216" s="30">
        <v>1969</v>
      </c>
      <c r="K1216">
        <v>1</v>
      </c>
      <c r="L1216" s="30">
        <v>5035</v>
      </c>
    </row>
    <row r="1217" spans="1:12" ht="25.5" x14ac:dyDescent="0.2">
      <c r="A1217" s="37" t="str">
        <f t="shared" si="19"/>
        <v>15-37</v>
      </c>
      <c r="B1217" s="30">
        <v>37</v>
      </c>
      <c r="C1217" s="30">
        <v>6</v>
      </c>
      <c r="D1217" s="50" t="str">
        <f>IF(C1217=1,K!$D$1,IF(C1217=2,K!$D$2,IF(C1217=3,K!$D$3,IF(C1217=4,K!$D$4,IF(C1217=5,K!$D$5,IF(C1217=6,K!$D$6,IF(C1217=7,K!$D$7)))))))</f>
        <v>Kultuurtehnikaprojektid</v>
      </c>
      <c r="E1217" s="11" t="s">
        <v>329</v>
      </c>
      <c r="F1217" s="51" t="str">
        <f>LOOKUP(E1217,K!$A$1:$B$19)</f>
        <v>Tartu vald</v>
      </c>
      <c r="G1217">
        <v>508</v>
      </c>
      <c r="H1217" s="30" t="s">
        <v>6264</v>
      </c>
      <c r="I1217" t="s">
        <v>6260</v>
      </c>
      <c r="J1217" s="30">
        <v>1973</v>
      </c>
      <c r="K1217">
        <v>1</v>
      </c>
    </row>
    <row r="1218" spans="1:12" ht="25.5" x14ac:dyDescent="0.2">
      <c r="A1218" s="37" t="str">
        <f t="shared" si="19"/>
        <v>15-37</v>
      </c>
      <c r="B1218" s="30">
        <v>37</v>
      </c>
      <c r="C1218" s="30">
        <v>1</v>
      </c>
      <c r="D1218" s="50" t="str">
        <f>IF(C1218=1,K!$D$1,IF(C1218=2,K!$D$2,IF(C1218=3,K!$D$3,IF(C1218=4,K!$D$4,IF(C1218=5,K!$D$5,IF(C1218=6,K!$D$6,IF(C1218=7,K!$D$7)))))))</f>
        <v>Maaparandus</v>
      </c>
      <c r="E1218" s="11" t="s">
        <v>329</v>
      </c>
      <c r="F1218" s="51" t="str">
        <f>LOOKUP(E1218,K!$A$1:$B$19)</f>
        <v>Tartu vald</v>
      </c>
      <c r="G1218">
        <v>2</v>
      </c>
      <c r="H1218" s="30" t="s">
        <v>6265</v>
      </c>
      <c r="I1218" t="s">
        <v>6260</v>
      </c>
      <c r="J1218" s="30">
        <v>1970</v>
      </c>
      <c r="K1218">
        <v>1</v>
      </c>
      <c r="L1218" t="s">
        <v>6266</v>
      </c>
    </row>
    <row r="1219" spans="1:12" ht="25.5" x14ac:dyDescent="0.2">
      <c r="A1219" s="37" t="str">
        <f t="shared" si="19"/>
        <v>15-37</v>
      </c>
      <c r="B1219" s="30">
        <v>37</v>
      </c>
      <c r="C1219" s="30">
        <v>1</v>
      </c>
      <c r="D1219" s="50" t="str">
        <f>IF(C1219=1,K!$D$1,IF(C1219=2,K!$D$2,IF(C1219=3,K!$D$3,IF(C1219=4,K!$D$4,IF(C1219=5,K!$D$5,IF(C1219=6,K!$D$6,IF(C1219=7,K!$D$7)))))))</f>
        <v>Maaparandus</v>
      </c>
      <c r="E1219" s="11" t="s">
        <v>329</v>
      </c>
      <c r="F1219" s="51" t="str">
        <f>LOOKUP(E1219,K!$A$1:$B$19)</f>
        <v>Tartu vald</v>
      </c>
      <c r="G1219">
        <v>6</v>
      </c>
      <c r="H1219" s="30" t="s">
        <v>6267</v>
      </c>
      <c r="I1219" t="s">
        <v>6260</v>
      </c>
      <c r="J1219" s="30">
        <v>1969</v>
      </c>
      <c r="K1219">
        <v>1</v>
      </c>
      <c r="L1219" t="s">
        <v>6262</v>
      </c>
    </row>
    <row r="1220" spans="1:12" ht="25.5" x14ac:dyDescent="0.2">
      <c r="A1220" s="37" t="str">
        <f t="shared" si="19"/>
        <v>15-37</v>
      </c>
      <c r="B1220" s="30">
        <v>37</v>
      </c>
      <c r="C1220" s="30">
        <v>1</v>
      </c>
      <c r="D1220" s="50" t="str">
        <f>IF(C1220=1,K!$D$1,IF(C1220=2,K!$D$2,IF(C1220=3,K!$D$3,IF(C1220=4,K!$D$4,IF(C1220=5,K!$D$5,IF(C1220=6,K!$D$6,IF(C1220=7,K!$D$7)))))))</f>
        <v>Maaparandus</v>
      </c>
      <c r="E1220" s="11" t="s">
        <v>329</v>
      </c>
      <c r="F1220" s="51" t="str">
        <f>LOOKUP(E1220,K!$A$1:$B$19)</f>
        <v>Tartu vald</v>
      </c>
      <c r="G1220">
        <v>8</v>
      </c>
      <c r="H1220" s="30" t="s">
        <v>6259</v>
      </c>
      <c r="I1220" t="s">
        <v>6260</v>
      </c>
      <c r="J1220" s="30">
        <v>1969</v>
      </c>
      <c r="K1220">
        <v>2</v>
      </c>
      <c r="L1220" s="30">
        <v>5035</v>
      </c>
    </row>
    <row r="1221" spans="1:12" ht="25.5" x14ac:dyDescent="0.2">
      <c r="A1221" s="37" t="str">
        <f t="shared" si="19"/>
        <v>15-37</v>
      </c>
      <c r="B1221" s="30">
        <v>37</v>
      </c>
      <c r="C1221" s="30">
        <v>1</v>
      </c>
      <c r="D1221" s="50" t="str">
        <f>IF(C1221=1,K!$D$1,IF(C1221=2,K!$D$2,IF(C1221=3,K!$D$3,IF(C1221=4,K!$D$4,IF(C1221=5,K!$D$5,IF(C1221=6,K!$D$6,IF(C1221=7,K!$D$7)))))))</f>
        <v>Maaparandus</v>
      </c>
      <c r="E1221" s="11" t="s">
        <v>329</v>
      </c>
      <c r="F1221" s="51" t="str">
        <f>LOOKUP(E1221,K!$A$1:$B$19)</f>
        <v>Tartu vald</v>
      </c>
      <c r="G1221">
        <v>6</v>
      </c>
      <c r="H1221" s="30" t="s">
        <v>6268</v>
      </c>
      <c r="I1221" t="s">
        <v>6260</v>
      </c>
      <c r="J1221" s="30">
        <v>1968</v>
      </c>
      <c r="K1221">
        <v>1</v>
      </c>
      <c r="L1221" t="s">
        <v>6269</v>
      </c>
    </row>
    <row r="1222" spans="1:12" ht="25.5" x14ac:dyDescent="0.2">
      <c r="A1222" s="37" t="str">
        <f t="shared" si="19"/>
        <v>15-37</v>
      </c>
      <c r="B1222" s="30">
        <v>37</v>
      </c>
      <c r="C1222" s="30">
        <v>1</v>
      </c>
      <c r="D1222" s="50" t="str">
        <f>IF(C1222=1,K!$D$1,IF(C1222=2,K!$D$2,IF(C1222=3,K!$D$3,IF(C1222=4,K!$D$4,IF(C1222=5,K!$D$5,IF(C1222=6,K!$D$6,IF(C1222=7,K!$D$7)))))))</f>
        <v>Maaparandus</v>
      </c>
      <c r="E1222" s="11" t="s">
        <v>329</v>
      </c>
      <c r="F1222" s="51" t="str">
        <f>LOOKUP(E1222,K!$A$1:$B$19)</f>
        <v>Tartu vald</v>
      </c>
      <c r="G1222">
        <v>8</v>
      </c>
      <c r="H1222" s="30" t="s">
        <v>6270</v>
      </c>
      <c r="I1222" t="s">
        <v>6260</v>
      </c>
      <c r="J1222" s="30">
        <v>1966</v>
      </c>
      <c r="K1222">
        <v>1</v>
      </c>
      <c r="L1222" t="s">
        <v>6255</v>
      </c>
    </row>
    <row r="1223" spans="1:12" ht="25.5" x14ac:dyDescent="0.2">
      <c r="A1223" s="37" t="str">
        <f t="shared" si="19"/>
        <v>15-37</v>
      </c>
      <c r="B1223" s="30">
        <v>37</v>
      </c>
      <c r="C1223" s="30">
        <v>1</v>
      </c>
      <c r="D1223" s="50" t="str">
        <f>IF(C1223=1,K!$D$1,IF(C1223=2,K!$D$2,IF(C1223=3,K!$D$3,IF(C1223=4,K!$D$4,IF(C1223=5,K!$D$5,IF(C1223=6,K!$D$6,IF(C1223=7,K!$D$7)))))))</f>
        <v>Maaparandus</v>
      </c>
      <c r="E1223" s="11" t="s">
        <v>329</v>
      </c>
      <c r="F1223" s="51" t="str">
        <f>LOOKUP(E1223,K!$A$1:$B$19)</f>
        <v>Tartu vald</v>
      </c>
      <c r="G1223">
        <v>17</v>
      </c>
      <c r="H1223" s="30" t="s">
        <v>6271</v>
      </c>
      <c r="I1223" t="s">
        <v>6260</v>
      </c>
      <c r="J1223" s="30">
        <v>1963</v>
      </c>
      <c r="K1223">
        <v>1</v>
      </c>
      <c r="L1223" t="s">
        <v>6272</v>
      </c>
    </row>
    <row r="1224" spans="1:12" ht="25.5" x14ac:dyDescent="0.2">
      <c r="A1224" s="37" t="str">
        <f t="shared" si="19"/>
        <v>15-37</v>
      </c>
      <c r="B1224" s="30">
        <v>37</v>
      </c>
      <c r="C1224" s="30">
        <v>1</v>
      </c>
      <c r="D1224" s="50" t="str">
        <f>IF(C1224=1,K!$D$1,IF(C1224=2,K!$D$2,IF(C1224=3,K!$D$3,IF(C1224=4,K!$D$4,IF(C1224=5,K!$D$5,IF(C1224=6,K!$D$6,IF(C1224=7,K!$D$7)))))))</f>
        <v>Maaparandus</v>
      </c>
      <c r="E1224" s="11" t="s">
        <v>329</v>
      </c>
      <c r="F1224" s="51" t="str">
        <f>LOOKUP(E1224,K!$A$1:$B$19)</f>
        <v>Tartu vald</v>
      </c>
      <c r="G1224">
        <v>13</v>
      </c>
      <c r="H1224" s="30" t="s">
        <v>6273</v>
      </c>
      <c r="I1224" t="s">
        <v>6260</v>
      </c>
      <c r="J1224" s="30">
        <v>1961</v>
      </c>
      <c r="K1224">
        <v>1</v>
      </c>
      <c r="L1224" t="s">
        <v>6272</v>
      </c>
    </row>
    <row r="1225" spans="1:12" ht="25.5" x14ac:dyDescent="0.2">
      <c r="A1225" s="37" t="str">
        <f t="shared" si="19"/>
        <v>15-37</v>
      </c>
      <c r="B1225" s="30">
        <v>37</v>
      </c>
      <c r="C1225" s="30">
        <v>1</v>
      </c>
      <c r="D1225" s="50" t="str">
        <f>IF(C1225=1,K!$D$1,IF(C1225=2,K!$D$2,IF(C1225=3,K!$D$3,IF(C1225=4,K!$D$4,IF(C1225=5,K!$D$5,IF(C1225=6,K!$D$6,IF(C1225=7,K!$D$7)))))))</f>
        <v>Maaparandus</v>
      </c>
      <c r="E1225" s="11" t="s">
        <v>329</v>
      </c>
      <c r="F1225" s="51" t="str">
        <f>LOOKUP(E1225,K!$A$1:$B$19)</f>
        <v>Tartu vald</v>
      </c>
      <c r="G1225">
        <v>101</v>
      </c>
      <c r="H1225" s="30" t="s">
        <v>6274</v>
      </c>
      <c r="I1225" t="s">
        <v>6260</v>
      </c>
      <c r="J1225" s="30">
        <v>1960</v>
      </c>
      <c r="K1225">
        <v>1</v>
      </c>
      <c r="L1225" t="s">
        <v>6272</v>
      </c>
    </row>
    <row r="1226" spans="1:12" x14ac:dyDescent="0.2">
      <c r="A1226" s="37" t="str">
        <f t="shared" si="19"/>
        <v>15-37</v>
      </c>
      <c r="B1226" s="30">
        <v>37</v>
      </c>
      <c r="C1226" s="30">
        <v>1</v>
      </c>
      <c r="D1226" s="50" t="str">
        <f>IF(C1226=1,K!$D$1,IF(C1226=2,K!$D$2,IF(C1226=3,K!$D$3,IF(C1226=4,K!$D$4,IF(C1226=5,K!$D$5,IF(C1226=6,K!$D$6,IF(C1226=7,K!$D$7)))))))</f>
        <v>Maaparandus</v>
      </c>
      <c r="E1226" s="11" t="s">
        <v>329</v>
      </c>
      <c r="F1226" s="51" t="str">
        <f>LOOKUP(E1226,K!$A$1:$B$19)</f>
        <v>Tartu vald</v>
      </c>
      <c r="G1226">
        <v>34</v>
      </c>
      <c r="H1226" s="30" t="s">
        <v>6275</v>
      </c>
      <c r="I1226" t="s">
        <v>6260</v>
      </c>
      <c r="J1226" s="30">
        <v>1958</v>
      </c>
      <c r="K1226">
        <v>1</v>
      </c>
    </row>
    <row r="1227" spans="1:12" x14ac:dyDescent="0.2">
      <c r="A1227" s="37" t="str">
        <f t="shared" si="19"/>
        <v>15-38</v>
      </c>
      <c r="B1227" s="30">
        <v>38</v>
      </c>
      <c r="C1227" s="30">
        <v>1</v>
      </c>
      <c r="D1227" s="50" t="str">
        <f>IF(C1227=1,K!$D$1,IF(C1227=2,K!$D$2,IF(C1227=3,K!$D$3,IF(C1227=4,K!$D$4,IF(C1227=5,K!$D$5,IF(C1227=6,K!$D$6,IF(C1227=7,K!$D$7)))))))</f>
        <v>Maaparandus</v>
      </c>
      <c r="E1227" s="11" t="s">
        <v>329</v>
      </c>
      <c r="F1227" s="51" t="str">
        <f>LOOKUP(E1227,K!$A$1:$B$19)</f>
        <v>Tartu vald</v>
      </c>
      <c r="G1227">
        <v>55</v>
      </c>
      <c r="H1227" s="30" t="s">
        <v>6279</v>
      </c>
      <c r="I1227" t="s">
        <v>6277</v>
      </c>
      <c r="J1227" s="30">
        <v>1962</v>
      </c>
      <c r="K1227">
        <v>1</v>
      </c>
    </row>
    <row r="1228" spans="1:12" x14ac:dyDescent="0.2">
      <c r="A1228" s="37" t="str">
        <f t="shared" si="19"/>
        <v>15-38</v>
      </c>
      <c r="B1228" s="30">
        <v>38</v>
      </c>
      <c r="C1228" s="30">
        <v>2</v>
      </c>
      <c r="D1228" s="50" t="str">
        <f>IF(C1228=1,K!$D$1,IF(C1228=2,K!$D$2,IF(C1228=3,K!$D$3,IF(C1228=4,K!$D$4,IF(C1228=5,K!$D$5,IF(C1228=6,K!$D$6,IF(C1228=7,K!$D$7)))))))</f>
        <v xml:space="preserve">Maaparanduse rek </v>
      </c>
      <c r="E1228" s="11" t="s">
        <v>329</v>
      </c>
      <c r="F1228" s="51" t="str">
        <f>LOOKUP(E1228,K!$A$1:$B$19)</f>
        <v>Tartu vald</v>
      </c>
      <c r="G1228">
        <v>108</v>
      </c>
      <c r="H1228" s="30" t="s">
        <v>6280</v>
      </c>
      <c r="I1228" t="s">
        <v>6277</v>
      </c>
      <c r="J1228" s="30">
        <v>1969</v>
      </c>
      <c r="K1228">
        <v>1</v>
      </c>
      <c r="L1228" t="s">
        <v>6281</v>
      </c>
    </row>
    <row r="1229" spans="1:12" ht="25.5" x14ac:dyDescent="0.2">
      <c r="A1229" s="37" t="str">
        <f t="shared" si="19"/>
        <v>15-38</v>
      </c>
      <c r="B1229" s="30">
        <v>38</v>
      </c>
      <c r="C1229" s="30">
        <v>2</v>
      </c>
      <c r="D1229" s="50" t="str">
        <f>IF(C1229=1,K!$D$1,IF(C1229=2,K!$D$2,IF(C1229=3,K!$D$3,IF(C1229=4,K!$D$4,IF(C1229=5,K!$D$5,IF(C1229=6,K!$D$6,IF(C1229=7,K!$D$7)))))))</f>
        <v xml:space="preserve">Maaparanduse rek </v>
      </c>
      <c r="E1229" s="11" t="s">
        <v>329</v>
      </c>
      <c r="F1229" s="51" t="str">
        <f>LOOKUP(E1229,K!$A$1:$B$19)</f>
        <v>Tartu vald</v>
      </c>
      <c r="G1229">
        <v>995</v>
      </c>
      <c r="H1229" s="30" t="s">
        <v>6283</v>
      </c>
      <c r="I1229" t="s">
        <v>6277</v>
      </c>
      <c r="J1229" s="30">
        <v>1976</v>
      </c>
      <c r="K1229">
        <v>2</v>
      </c>
      <c r="L1229" t="s">
        <v>6284</v>
      </c>
    </row>
    <row r="1230" spans="1:12" ht="25.5" x14ac:dyDescent="0.2">
      <c r="A1230" s="37" t="str">
        <f t="shared" si="19"/>
        <v>15-39</v>
      </c>
      <c r="B1230" s="30">
        <v>39</v>
      </c>
      <c r="C1230" s="30">
        <v>1</v>
      </c>
      <c r="D1230" s="50" t="str">
        <f>IF(C1230=1,K!$D$1,IF(C1230=2,K!$D$2,IF(C1230=3,K!$D$3,IF(C1230=4,K!$D$4,IF(C1230=5,K!$D$5,IF(C1230=6,K!$D$6,IF(C1230=7,K!$D$7)))))))</f>
        <v>Maaparandus</v>
      </c>
      <c r="E1230" s="11" t="s">
        <v>329</v>
      </c>
      <c r="F1230" s="51" t="str">
        <f>LOOKUP(E1230,K!$A$1:$B$19)</f>
        <v>Tartu vald</v>
      </c>
      <c r="G1230">
        <v>83</v>
      </c>
      <c r="H1230" s="30" t="s">
        <v>6321</v>
      </c>
      <c r="I1230" t="s">
        <v>6277</v>
      </c>
      <c r="J1230" s="30">
        <v>1964</v>
      </c>
      <c r="K1230">
        <v>2</v>
      </c>
    </row>
    <row r="1231" spans="1:12" x14ac:dyDescent="0.2">
      <c r="A1231" s="37" t="str">
        <f t="shared" si="19"/>
        <v>15-39</v>
      </c>
      <c r="B1231" s="30">
        <v>39</v>
      </c>
      <c r="C1231" s="30">
        <v>1</v>
      </c>
      <c r="D1231" s="50" t="str">
        <f>IF(C1231=1,K!$D$1,IF(C1231=2,K!$D$2,IF(C1231=3,K!$D$3,IF(C1231=4,K!$D$4,IF(C1231=5,K!$D$5,IF(C1231=6,K!$D$6,IF(C1231=7,K!$D$7)))))))</f>
        <v>Maaparandus</v>
      </c>
      <c r="E1231" s="11" t="s">
        <v>329</v>
      </c>
      <c r="F1231" s="51" t="str">
        <f>LOOKUP(E1231,K!$A$1:$B$19)</f>
        <v>Tartu vald</v>
      </c>
      <c r="G1231">
        <v>116</v>
      </c>
      <c r="H1231" s="30" t="s">
        <v>6322</v>
      </c>
      <c r="I1231" t="s">
        <v>6277</v>
      </c>
      <c r="J1231" s="30">
        <v>1967</v>
      </c>
      <c r="K1231">
        <v>1</v>
      </c>
      <c r="L1231" t="s">
        <v>6288</v>
      </c>
    </row>
    <row r="1232" spans="1:12" ht="25.5" x14ac:dyDescent="0.2">
      <c r="A1232" s="37" t="str">
        <f t="shared" si="19"/>
        <v>15-40</v>
      </c>
      <c r="B1232" s="30">
        <v>40</v>
      </c>
      <c r="C1232" s="30">
        <v>1</v>
      </c>
      <c r="D1232" s="50" t="str">
        <f>IF(C1232=1,K!$D$1,IF(C1232=2,K!$D$2,IF(C1232=3,K!$D$3,IF(C1232=4,K!$D$4,IF(C1232=5,K!$D$5,IF(C1232=6,K!$D$6,IF(C1232=7,K!$D$7)))))))</f>
        <v>Maaparandus</v>
      </c>
      <c r="E1232" s="11" t="s">
        <v>329</v>
      </c>
      <c r="F1232" s="51" t="str">
        <f>LOOKUP(E1232,K!$A$1:$B$19)</f>
        <v>Tartu vald</v>
      </c>
      <c r="G1232">
        <v>66</v>
      </c>
      <c r="H1232" s="30" t="s">
        <v>6323</v>
      </c>
      <c r="I1232" t="s">
        <v>6324</v>
      </c>
      <c r="J1232" s="30">
        <v>1967</v>
      </c>
      <c r="K1232">
        <v>2</v>
      </c>
      <c r="L1232" t="s">
        <v>6325</v>
      </c>
    </row>
    <row r="1233" spans="1:12" ht="25.5" x14ac:dyDescent="0.2">
      <c r="A1233" s="37" t="str">
        <f t="shared" si="19"/>
        <v>15-41</v>
      </c>
      <c r="B1233" s="30">
        <v>41</v>
      </c>
      <c r="C1233" s="30">
        <v>1</v>
      </c>
      <c r="D1233" s="50" t="str">
        <f>IF(C1233=1,K!$D$1,IF(C1233=2,K!$D$2,IF(C1233=3,K!$D$3,IF(C1233=4,K!$D$4,IF(C1233=5,K!$D$5,IF(C1233=6,K!$D$6,IF(C1233=7,K!$D$7)))))))</f>
        <v>Maaparandus</v>
      </c>
      <c r="E1233" s="11" t="s">
        <v>329</v>
      </c>
      <c r="F1233" s="51" t="str">
        <f>LOOKUP(E1233,K!$A$1:$B$19)</f>
        <v>Tartu vald</v>
      </c>
      <c r="G1233">
        <v>15</v>
      </c>
      <c r="H1233" s="30" t="s">
        <v>6328</v>
      </c>
      <c r="I1233" t="s">
        <v>6329</v>
      </c>
      <c r="J1233" s="30">
        <v>1970</v>
      </c>
      <c r="K1233">
        <v>2</v>
      </c>
      <c r="L1233" s="30">
        <v>67264</v>
      </c>
    </row>
    <row r="1234" spans="1:12" ht="25.5" x14ac:dyDescent="0.2">
      <c r="A1234" s="37" t="str">
        <f t="shared" si="19"/>
        <v>15-42</v>
      </c>
      <c r="B1234" s="30">
        <v>42</v>
      </c>
      <c r="C1234" s="30">
        <v>1</v>
      </c>
      <c r="D1234" s="50" t="str">
        <f>IF(C1234=1,K!$D$1,IF(C1234=2,K!$D$2,IF(C1234=3,K!$D$3,IF(C1234=4,K!$D$4,IF(C1234=5,K!$D$5,IF(C1234=6,K!$D$6,IF(C1234=7,K!$D$7)))))))</f>
        <v>Maaparandus</v>
      </c>
      <c r="E1234" s="11" t="s">
        <v>329</v>
      </c>
      <c r="F1234" s="51" t="str">
        <f>LOOKUP(E1234,K!$A$1:$B$19)</f>
        <v>Tartu vald</v>
      </c>
      <c r="G1234">
        <v>17</v>
      </c>
      <c r="H1234" s="30" t="s">
        <v>6333</v>
      </c>
      <c r="I1234" t="s">
        <v>5852</v>
      </c>
      <c r="J1234" s="30">
        <v>1966</v>
      </c>
      <c r="K1234">
        <v>1</v>
      </c>
      <c r="L1234" t="s">
        <v>6334</v>
      </c>
    </row>
    <row r="1235" spans="1:12" ht="25.5" x14ac:dyDescent="0.2">
      <c r="A1235" s="37" t="str">
        <f t="shared" si="19"/>
        <v>15-42</v>
      </c>
      <c r="B1235" s="30">
        <v>42</v>
      </c>
      <c r="C1235" s="30">
        <v>1</v>
      </c>
      <c r="D1235" s="50" t="str">
        <f>IF(C1235=1,K!$D$1,IF(C1235=2,K!$D$2,IF(C1235=3,K!$D$3,IF(C1235=4,K!$D$4,IF(C1235=5,K!$D$5,IF(C1235=6,K!$D$6,IF(C1235=7,K!$D$7)))))))</f>
        <v>Maaparandus</v>
      </c>
      <c r="E1235" s="11" t="s">
        <v>329</v>
      </c>
      <c r="F1235" s="51" t="str">
        <f>LOOKUP(E1235,K!$A$1:$B$19)</f>
        <v>Tartu vald</v>
      </c>
      <c r="G1235">
        <v>17</v>
      </c>
      <c r="H1235" s="30" t="s">
        <v>6335</v>
      </c>
      <c r="I1235" t="s">
        <v>5852</v>
      </c>
      <c r="J1235" s="30">
        <v>1961</v>
      </c>
      <c r="K1235">
        <v>1</v>
      </c>
      <c r="L1235" t="s">
        <v>6336</v>
      </c>
    </row>
    <row r="1236" spans="1:12" ht="25.5" x14ac:dyDescent="0.2">
      <c r="A1236" s="37" t="str">
        <f t="shared" si="19"/>
        <v>15-42</v>
      </c>
      <c r="B1236" s="30">
        <v>42</v>
      </c>
      <c r="C1236" s="30">
        <v>1</v>
      </c>
      <c r="D1236" s="50" t="str">
        <f>IF(C1236=1,K!$D$1,IF(C1236=2,K!$D$2,IF(C1236=3,K!$D$3,IF(C1236=4,K!$D$4,IF(C1236=5,K!$D$5,IF(C1236=6,K!$D$6,IF(C1236=7,K!$D$7)))))))</f>
        <v>Maaparandus</v>
      </c>
      <c r="E1236" s="11" t="s">
        <v>329</v>
      </c>
      <c r="F1236" s="51" t="str">
        <f>LOOKUP(E1236,K!$A$1:$B$19)</f>
        <v>Tartu vald</v>
      </c>
      <c r="G1236">
        <v>25</v>
      </c>
      <c r="H1236" s="30" t="s">
        <v>6338</v>
      </c>
      <c r="I1236" t="s">
        <v>5852</v>
      </c>
      <c r="J1236" s="30">
        <v>1963</v>
      </c>
      <c r="K1236">
        <v>1</v>
      </c>
      <c r="L1236" t="s">
        <v>6339</v>
      </c>
    </row>
    <row r="1237" spans="1:12" ht="25.5" x14ac:dyDescent="0.2">
      <c r="A1237" s="37" t="str">
        <f t="shared" si="19"/>
        <v>15-42</v>
      </c>
      <c r="B1237" s="30">
        <v>42</v>
      </c>
      <c r="C1237" s="30">
        <v>6</v>
      </c>
      <c r="D1237" s="50" t="str">
        <f>IF(C1237=1,K!$D$1,IF(C1237=2,K!$D$2,IF(C1237=3,K!$D$3,IF(C1237=4,K!$D$4,IF(C1237=5,K!$D$5,IF(C1237=6,K!$D$6,IF(C1237=7,K!$D$7)))))))</f>
        <v>Kultuurtehnikaprojektid</v>
      </c>
      <c r="E1237" s="11" t="s">
        <v>329</v>
      </c>
      <c r="F1237" s="51" t="str">
        <f>LOOKUP(E1237,K!$A$1:$B$19)</f>
        <v>Tartu vald</v>
      </c>
      <c r="G1237">
        <v>632</v>
      </c>
      <c r="H1237" s="30" t="s">
        <v>6340</v>
      </c>
      <c r="I1237" t="s">
        <v>5852</v>
      </c>
      <c r="J1237" s="30">
        <v>1973</v>
      </c>
      <c r="K1237">
        <v>2</v>
      </c>
      <c r="L1237" t="s">
        <v>6341</v>
      </c>
    </row>
    <row r="1238" spans="1:12" ht="25.5" x14ac:dyDescent="0.2">
      <c r="A1238" s="37" t="str">
        <f t="shared" si="19"/>
        <v>15-42</v>
      </c>
      <c r="B1238" s="30">
        <v>42</v>
      </c>
      <c r="C1238" s="30">
        <v>1</v>
      </c>
      <c r="D1238" s="50" t="str">
        <f>IF(C1238=1,K!$D$1,IF(C1238=2,K!$D$2,IF(C1238=3,K!$D$3,IF(C1238=4,K!$D$4,IF(C1238=5,K!$D$5,IF(C1238=6,K!$D$6,IF(C1238=7,K!$D$7)))))))</f>
        <v>Maaparandus</v>
      </c>
      <c r="E1238" s="11" t="s">
        <v>329</v>
      </c>
      <c r="F1238" s="51" t="str">
        <f>LOOKUP(E1238,K!$A$1:$B$19)</f>
        <v>Tartu vald</v>
      </c>
      <c r="G1238">
        <v>132</v>
      </c>
      <c r="H1238" s="30" t="s">
        <v>6342</v>
      </c>
      <c r="I1238" t="s">
        <v>5852</v>
      </c>
      <c r="J1238" s="30">
        <v>1963</v>
      </c>
      <c r="K1238">
        <v>1</v>
      </c>
      <c r="L1238" t="s">
        <v>6343</v>
      </c>
    </row>
    <row r="1239" spans="1:12" ht="25.5" x14ac:dyDescent="0.2">
      <c r="A1239" s="37" t="str">
        <f t="shared" si="19"/>
        <v>15-42</v>
      </c>
      <c r="B1239" s="30">
        <v>42</v>
      </c>
      <c r="C1239" s="30">
        <v>1</v>
      </c>
      <c r="D1239" s="50" t="str">
        <f>IF(C1239=1,K!$D$1,IF(C1239=2,K!$D$2,IF(C1239=3,K!$D$3,IF(C1239=4,K!$D$4,IF(C1239=5,K!$D$5,IF(C1239=6,K!$D$6,IF(C1239=7,K!$D$7)))))))</f>
        <v>Maaparandus</v>
      </c>
      <c r="E1239" s="11" t="s">
        <v>329</v>
      </c>
      <c r="F1239" s="51" t="str">
        <f>LOOKUP(E1239,K!$A$1:$B$19)</f>
        <v>Tartu vald</v>
      </c>
      <c r="G1239">
        <v>147</v>
      </c>
      <c r="H1239" s="30" t="s">
        <v>6346</v>
      </c>
      <c r="I1239" t="s">
        <v>5852</v>
      </c>
      <c r="J1239" s="30">
        <v>1962</v>
      </c>
      <c r="K1239">
        <v>1</v>
      </c>
      <c r="L1239" t="s">
        <v>6347</v>
      </c>
    </row>
    <row r="1240" spans="1:12" ht="25.5" x14ac:dyDescent="0.2">
      <c r="A1240" s="37" t="str">
        <f t="shared" si="19"/>
        <v>15-43</v>
      </c>
      <c r="B1240" s="30">
        <v>43</v>
      </c>
      <c r="C1240" s="30">
        <v>1</v>
      </c>
      <c r="D1240" s="50" t="str">
        <f>IF(C1240=1,K!$D$1,IF(C1240=2,K!$D$2,IF(C1240=3,K!$D$3,IF(C1240=4,K!$D$4,IF(C1240=5,K!$D$5,IF(C1240=6,K!$D$6,IF(C1240=7,K!$D$7)))))))</f>
        <v>Maaparandus</v>
      </c>
      <c r="E1240" s="11" t="s">
        <v>329</v>
      </c>
      <c r="F1240" s="51" t="str">
        <f>LOOKUP(E1240,K!$A$1:$B$19)</f>
        <v>Tartu vald</v>
      </c>
      <c r="G1240">
        <v>329</v>
      </c>
      <c r="H1240" s="30" t="s">
        <v>6356</v>
      </c>
      <c r="I1240" t="s">
        <v>6355</v>
      </c>
      <c r="J1240" s="30">
        <v>1972</v>
      </c>
      <c r="K1240">
        <v>2</v>
      </c>
      <c r="L1240" s="30" t="s">
        <v>6357</v>
      </c>
    </row>
    <row r="1241" spans="1:12" ht="25.5" x14ac:dyDescent="0.2">
      <c r="A1241" s="37" t="str">
        <f t="shared" si="19"/>
        <v>15-44</v>
      </c>
      <c r="B1241" s="30">
        <v>44</v>
      </c>
      <c r="C1241" s="30">
        <v>1</v>
      </c>
      <c r="D1241" s="50" t="str">
        <f>IF(C1241=1,K!$D$1,IF(C1241=2,K!$D$2,IF(C1241=3,K!$D$3,IF(C1241=4,K!$D$4,IF(C1241=5,K!$D$5,IF(C1241=6,K!$D$6,IF(C1241=7,K!$D$7)))))))</f>
        <v>Maaparandus</v>
      </c>
      <c r="E1241" s="11" t="s">
        <v>329</v>
      </c>
      <c r="F1241" s="51" t="str">
        <f>LOOKUP(E1241,K!$A$1:$B$19)</f>
        <v>Tartu vald</v>
      </c>
      <c r="G1241">
        <v>149</v>
      </c>
      <c r="H1241" s="30" t="s">
        <v>6358</v>
      </c>
      <c r="I1241" t="s">
        <v>6359</v>
      </c>
      <c r="J1241" s="30">
        <v>1971</v>
      </c>
      <c r="K1241">
        <v>2</v>
      </c>
      <c r="L1241" s="30">
        <v>69178</v>
      </c>
    </row>
    <row r="1242" spans="1:12" ht="25.5" x14ac:dyDescent="0.2">
      <c r="A1242" s="37" t="str">
        <f t="shared" si="19"/>
        <v>15-44</v>
      </c>
      <c r="B1242" s="30">
        <v>44</v>
      </c>
      <c r="C1242" s="30">
        <v>1</v>
      </c>
      <c r="D1242" s="50" t="str">
        <f>IF(C1242=1,K!$D$1,IF(C1242=2,K!$D$2,IF(C1242=3,K!$D$3,IF(C1242=4,K!$D$4,IF(C1242=5,K!$D$5,IF(C1242=6,K!$D$6,IF(C1242=7,K!$D$7)))))))</f>
        <v>Maaparandus</v>
      </c>
      <c r="E1242" s="11" t="s">
        <v>329</v>
      </c>
      <c r="F1242" s="51" t="str">
        <f>LOOKUP(E1242,K!$A$1:$B$19)</f>
        <v>Tartu vald</v>
      </c>
      <c r="G1242">
        <v>150</v>
      </c>
      <c r="H1242" s="30" t="s">
        <v>6361</v>
      </c>
      <c r="I1242" t="s">
        <v>6359</v>
      </c>
      <c r="J1242" s="30">
        <v>1971</v>
      </c>
      <c r="K1242">
        <v>1</v>
      </c>
      <c r="L1242" s="30">
        <v>69178</v>
      </c>
    </row>
    <row r="1243" spans="1:12" ht="25.5" x14ac:dyDescent="0.2">
      <c r="A1243" s="37" t="str">
        <f t="shared" si="19"/>
        <v>15-44</v>
      </c>
      <c r="B1243" s="30">
        <v>44</v>
      </c>
      <c r="C1243" s="30">
        <v>1</v>
      </c>
      <c r="D1243" s="50" t="str">
        <f>IF(C1243=1,K!$D$1,IF(C1243=2,K!$D$2,IF(C1243=3,K!$D$3,IF(C1243=4,K!$D$4,IF(C1243=5,K!$D$5,IF(C1243=6,K!$D$6,IF(C1243=7,K!$D$7)))))))</f>
        <v>Maaparandus</v>
      </c>
      <c r="E1243" s="11" t="s">
        <v>329</v>
      </c>
      <c r="F1243" s="51" t="str">
        <f>LOOKUP(E1243,K!$A$1:$B$19)</f>
        <v>Tartu vald</v>
      </c>
      <c r="G1243">
        <v>75</v>
      </c>
      <c r="H1243" s="30" t="s">
        <v>6363</v>
      </c>
      <c r="I1243" t="s">
        <v>6359</v>
      </c>
      <c r="J1243" s="30">
        <v>1960</v>
      </c>
      <c r="K1243">
        <v>1</v>
      </c>
    </row>
    <row r="1244" spans="1:12" ht="25.5" x14ac:dyDescent="0.2">
      <c r="A1244" s="37" t="str">
        <f t="shared" si="19"/>
        <v>15-45</v>
      </c>
      <c r="B1244" s="30">
        <v>45</v>
      </c>
      <c r="C1244" s="30">
        <v>1</v>
      </c>
      <c r="D1244" s="50" t="str">
        <f>IF(C1244=1,K!$D$1,IF(C1244=2,K!$D$2,IF(C1244=3,K!$D$3,IF(C1244=4,K!$D$4,IF(C1244=5,K!$D$5,IF(C1244=6,K!$D$6,IF(C1244=7,K!$D$7)))))))</f>
        <v>Maaparandus</v>
      </c>
      <c r="E1244" s="11" t="s">
        <v>329</v>
      </c>
      <c r="F1244" s="51" t="str">
        <f>LOOKUP(E1244,K!$A$1:$B$19)</f>
        <v>Tartu vald</v>
      </c>
      <c r="G1244">
        <v>778</v>
      </c>
      <c r="H1244" s="30" t="s">
        <v>6364</v>
      </c>
      <c r="I1244" t="s">
        <v>3867</v>
      </c>
      <c r="J1244" s="30">
        <v>1974</v>
      </c>
      <c r="K1244">
        <v>2</v>
      </c>
      <c r="L1244" s="30">
        <v>72009</v>
      </c>
    </row>
    <row r="1245" spans="1:12" ht="25.5" x14ac:dyDescent="0.2">
      <c r="A1245" s="37" t="str">
        <f t="shared" si="19"/>
        <v>15-45</v>
      </c>
      <c r="B1245" s="30">
        <v>45</v>
      </c>
      <c r="C1245" s="30">
        <v>1</v>
      </c>
      <c r="D1245" s="50" t="str">
        <f>IF(C1245=1,K!$D$1,IF(C1245=2,K!$D$2,IF(C1245=3,K!$D$3,IF(C1245=4,K!$D$4,IF(C1245=5,K!$D$5,IF(C1245=6,K!$D$6,IF(C1245=7,K!$D$7)))))))</f>
        <v>Maaparandus</v>
      </c>
      <c r="E1245" s="11" t="s">
        <v>329</v>
      </c>
      <c r="F1245" s="51" t="str">
        <f>LOOKUP(E1245,K!$A$1:$B$19)</f>
        <v>Tartu vald</v>
      </c>
      <c r="G1245">
        <v>777</v>
      </c>
      <c r="H1245" s="30" t="s">
        <v>6365</v>
      </c>
      <c r="I1245" t="s">
        <v>3867</v>
      </c>
      <c r="J1245" s="30">
        <v>1974</v>
      </c>
      <c r="K1245">
        <v>3</v>
      </c>
      <c r="L1245" s="30">
        <v>72009</v>
      </c>
    </row>
    <row r="1246" spans="1:12" ht="25.5" x14ac:dyDescent="0.2">
      <c r="A1246" s="37" t="str">
        <f t="shared" si="19"/>
        <v>15-46</v>
      </c>
      <c r="B1246" s="30">
        <v>46</v>
      </c>
      <c r="C1246" s="30">
        <v>1</v>
      </c>
      <c r="D1246" s="50" t="str">
        <f>IF(C1246=1,K!$D$1,IF(C1246=2,K!$D$2,IF(C1246=3,K!$D$3,IF(C1246=4,K!$D$4,IF(C1246=5,K!$D$5,IF(C1246=6,K!$D$6,IF(C1246=7,K!$D$7)))))))</f>
        <v>Maaparandus</v>
      </c>
      <c r="E1246" s="11" t="s">
        <v>329</v>
      </c>
      <c r="F1246" s="51" t="str">
        <f>LOOKUP(E1246,K!$A$1:$B$19)</f>
        <v>Tartu vald</v>
      </c>
      <c r="G1246">
        <v>8</v>
      </c>
      <c r="H1246" s="30" t="s">
        <v>6371</v>
      </c>
      <c r="I1246" t="s">
        <v>6370</v>
      </c>
      <c r="J1246" s="30">
        <v>1983</v>
      </c>
      <c r="K1246">
        <v>4</v>
      </c>
      <c r="L1246" t="s">
        <v>6372</v>
      </c>
    </row>
    <row r="1247" spans="1:12" ht="25.5" x14ac:dyDescent="0.2">
      <c r="A1247" s="37" t="str">
        <f t="shared" si="19"/>
        <v>15-47</v>
      </c>
      <c r="B1247" s="30">
        <v>47</v>
      </c>
      <c r="C1247" s="30">
        <v>1</v>
      </c>
      <c r="D1247" s="50" t="str">
        <f>IF(C1247=1,K!$D$1,IF(C1247=2,K!$D$2,IF(C1247=3,K!$D$3,IF(C1247=4,K!$D$4,IF(C1247=5,K!$D$5,IF(C1247=6,K!$D$6,IF(C1247=7,K!$D$7)))))))</f>
        <v>Maaparandus</v>
      </c>
      <c r="E1247" s="11" t="s">
        <v>329</v>
      </c>
      <c r="F1247" s="51" t="str">
        <f>LOOKUP(E1247,K!$A$1:$B$19)</f>
        <v>Tartu vald</v>
      </c>
      <c r="G1247">
        <v>507</v>
      </c>
      <c r="H1247" s="30" t="s">
        <v>6373</v>
      </c>
      <c r="I1247" t="s">
        <v>6370</v>
      </c>
      <c r="J1247" s="30">
        <v>1973</v>
      </c>
      <c r="K1247">
        <v>1</v>
      </c>
    </row>
    <row r="1248" spans="1:12" ht="25.5" x14ac:dyDescent="0.2">
      <c r="A1248" s="37" t="str">
        <f t="shared" si="19"/>
        <v>15-48</v>
      </c>
      <c r="B1248" s="30">
        <v>48</v>
      </c>
      <c r="C1248" s="30">
        <v>1</v>
      </c>
      <c r="D1248" s="50" t="str">
        <f>IF(C1248=1,K!$D$1,IF(C1248=2,K!$D$2,IF(C1248=3,K!$D$3,IF(C1248=4,K!$D$4,IF(C1248=5,K!$D$5,IF(C1248=6,K!$D$6,IF(C1248=7,K!$D$7)))))))</f>
        <v>Maaparandus</v>
      </c>
      <c r="E1248" s="11" t="s">
        <v>329</v>
      </c>
      <c r="F1248" s="51" t="str">
        <f>LOOKUP(E1248,K!$A$1:$B$19)</f>
        <v>Tartu vald</v>
      </c>
      <c r="G1248">
        <v>6</v>
      </c>
      <c r="H1248" s="30" t="s">
        <v>6375</v>
      </c>
      <c r="I1248" t="s">
        <v>6370</v>
      </c>
      <c r="J1248" s="30">
        <v>1960</v>
      </c>
      <c r="K1248">
        <v>1</v>
      </c>
      <c r="L1248" t="s">
        <v>6376</v>
      </c>
    </row>
    <row r="1249" spans="1:12" ht="25.5" x14ac:dyDescent="0.2">
      <c r="A1249" s="37" t="str">
        <f t="shared" si="19"/>
        <v>15-48</v>
      </c>
      <c r="B1249" s="30">
        <v>48</v>
      </c>
      <c r="C1249" s="30">
        <v>6</v>
      </c>
      <c r="D1249" s="50" t="str">
        <f>IF(C1249=1,K!$D$1,IF(C1249=2,K!$D$2,IF(C1249=3,K!$D$3,IF(C1249=4,K!$D$4,IF(C1249=5,K!$D$5,IF(C1249=6,K!$D$6,IF(C1249=7,K!$D$7)))))))</f>
        <v>Kultuurtehnikaprojektid</v>
      </c>
      <c r="E1249" s="11" t="s">
        <v>329</v>
      </c>
      <c r="F1249" s="51" t="str">
        <f>LOOKUP(E1249,K!$A$1:$B$19)</f>
        <v>Tartu vald</v>
      </c>
      <c r="G1249">
        <v>12</v>
      </c>
      <c r="H1249" s="30" t="s">
        <v>6378</v>
      </c>
      <c r="I1249" t="s">
        <v>6370</v>
      </c>
      <c r="J1249" s="30">
        <v>1980</v>
      </c>
      <c r="K1249">
        <v>1</v>
      </c>
      <c r="L1249" t="s">
        <v>6379</v>
      </c>
    </row>
    <row r="1250" spans="1:12" ht="25.5" x14ac:dyDescent="0.2">
      <c r="A1250" s="37" t="str">
        <f t="shared" si="19"/>
        <v>15-48</v>
      </c>
      <c r="B1250" s="30">
        <v>48</v>
      </c>
      <c r="C1250" s="30">
        <v>1</v>
      </c>
      <c r="D1250" s="50" t="str">
        <f>IF(C1250=1,K!$D$1,IF(C1250=2,K!$D$2,IF(C1250=3,K!$D$3,IF(C1250=4,K!$D$4,IF(C1250=5,K!$D$5,IF(C1250=6,K!$D$6,IF(C1250=7,K!$D$7)))))))</f>
        <v>Maaparandus</v>
      </c>
      <c r="E1250" s="11" t="s">
        <v>329</v>
      </c>
      <c r="F1250" s="51" t="str">
        <f>LOOKUP(E1250,K!$A$1:$B$19)</f>
        <v>Tartu vald</v>
      </c>
      <c r="G1250">
        <v>1137</v>
      </c>
      <c r="H1250" s="30" t="s">
        <v>6380</v>
      </c>
      <c r="I1250" t="s">
        <v>6370</v>
      </c>
      <c r="J1250" s="30">
        <v>1977</v>
      </c>
      <c r="K1250">
        <v>3</v>
      </c>
      <c r="L1250" s="30">
        <v>73210</v>
      </c>
    </row>
    <row r="1251" spans="1:12" ht="25.5" x14ac:dyDescent="0.2">
      <c r="A1251" s="37" t="str">
        <f t="shared" si="19"/>
        <v>15-48</v>
      </c>
      <c r="B1251" s="30">
        <v>48</v>
      </c>
      <c r="C1251" s="30">
        <v>1</v>
      </c>
      <c r="D1251" s="50" t="str">
        <f>IF(C1251=1,K!$D$1,IF(C1251=2,K!$D$2,IF(C1251=3,K!$D$3,IF(C1251=4,K!$D$4,IF(C1251=5,K!$D$5,IF(C1251=6,K!$D$6,IF(C1251=7,K!$D$7)))))))</f>
        <v>Maaparandus</v>
      </c>
      <c r="E1251" s="11" t="s">
        <v>329</v>
      </c>
      <c r="F1251" s="51" t="str">
        <f>LOOKUP(E1251,K!$A$1:$B$19)</f>
        <v>Tartu vald</v>
      </c>
      <c r="G1251">
        <v>1136</v>
      </c>
      <c r="H1251" s="30" t="s">
        <v>6381</v>
      </c>
      <c r="I1251" t="s">
        <v>6370</v>
      </c>
      <c r="J1251" s="30">
        <v>1977</v>
      </c>
      <c r="K1251">
        <v>8</v>
      </c>
      <c r="L1251" t="s">
        <v>6382</v>
      </c>
    </row>
    <row r="1252" spans="1:12" ht="25.5" x14ac:dyDescent="0.2">
      <c r="A1252" s="37" t="str">
        <f t="shared" si="19"/>
        <v>15-49</v>
      </c>
      <c r="B1252" s="30">
        <v>49</v>
      </c>
      <c r="C1252" s="30">
        <v>1</v>
      </c>
      <c r="D1252" s="50" t="str">
        <f>IF(C1252=1,K!$D$1,IF(C1252=2,K!$D$2,IF(C1252=3,K!$D$3,IF(C1252=4,K!$D$4,IF(C1252=5,K!$D$5,IF(C1252=6,K!$D$6,IF(C1252=7,K!$D$7)))))))</f>
        <v>Maaparandus</v>
      </c>
      <c r="E1252" s="11" t="s">
        <v>329</v>
      </c>
      <c r="F1252" s="51" t="str">
        <f>LOOKUP(E1252,K!$A$1:$B$19)</f>
        <v>Tartu vald</v>
      </c>
      <c r="G1252">
        <v>10</v>
      </c>
      <c r="H1252" s="30" t="s">
        <v>6383</v>
      </c>
      <c r="I1252" t="s">
        <v>6384</v>
      </c>
      <c r="J1252" s="30">
        <v>1980</v>
      </c>
      <c r="K1252">
        <v>4</v>
      </c>
      <c r="L1252" s="30">
        <v>77278</v>
      </c>
    </row>
    <row r="1253" spans="1:12" ht="25.5" x14ac:dyDescent="0.2">
      <c r="A1253" s="37" t="str">
        <f t="shared" si="19"/>
        <v>15-49</v>
      </c>
      <c r="B1253" s="30">
        <v>49</v>
      </c>
      <c r="C1253" s="30">
        <v>1</v>
      </c>
      <c r="D1253" s="50" t="str">
        <f>IF(C1253=1,K!$D$1,IF(C1253=2,K!$D$2,IF(C1253=3,K!$D$3,IF(C1253=4,K!$D$4,IF(C1253=5,K!$D$5,IF(C1253=6,K!$D$6,IF(C1253=7,K!$D$7)))))))</f>
        <v>Maaparandus</v>
      </c>
      <c r="E1253" s="11" t="s">
        <v>329</v>
      </c>
      <c r="F1253" s="51" t="str">
        <f>LOOKUP(E1253,K!$A$1:$B$19)</f>
        <v>Tartu vald</v>
      </c>
      <c r="G1253">
        <v>13</v>
      </c>
      <c r="H1253" s="30" t="s">
        <v>6385</v>
      </c>
      <c r="I1253" t="s">
        <v>6384</v>
      </c>
      <c r="J1253" s="30">
        <v>1981</v>
      </c>
      <c r="K1253">
        <v>2</v>
      </c>
      <c r="L1253">
        <v>77278</v>
      </c>
    </row>
    <row r="1254" spans="1:12" ht="25.5" x14ac:dyDescent="0.2">
      <c r="A1254" s="37" t="str">
        <f t="shared" si="19"/>
        <v>15-50</v>
      </c>
      <c r="B1254" s="30">
        <v>50</v>
      </c>
      <c r="C1254" s="30">
        <v>2</v>
      </c>
      <c r="D1254" s="50" t="str">
        <f>IF(C1254=1,K!$D$1,IF(C1254=2,K!$D$2,IF(C1254=3,K!$D$3,IF(C1254=4,K!$D$4,IF(C1254=5,K!$D$5,IF(C1254=6,K!$D$6,IF(C1254=7,K!$D$7)))))))</f>
        <v xml:space="preserve">Maaparanduse rek </v>
      </c>
      <c r="E1254" s="11" t="s">
        <v>329</v>
      </c>
      <c r="F1254" s="51" t="str">
        <f>LOOKUP(E1254,K!$A$1:$B$19)</f>
        <v>Tartu vald</v>
      </c>
      <c r="G1254">
        <v>9</v>
      </c>
      <c r="H1254" s="30" t="s">
        <v>6389</v>
      </c>
      <c r="I1254" t="s">
        <v>6388</v>
      </c>
      <c r="J1254" s="30">
        <v>1986</v>
      </c>
      <c r="K1254">
        <v>1</v>
      </c>
      <c r="L1254" s="30">
        <v>1201852</v>
      </c>
    </row>
    <row r="1255" spans="1:12" ht="25.5" x14ac:dyDescent="0.2">
      <c r="A1255" s="37" t="str">
        <f t="shared" si="19"/>
        <v>15-50</v>
      </c>
      <c r="B1255" s="30">
        <v>50</v>
      </c>
      <c r="C1255" s="30">
        <v>2</v>
      </c>
      <c r="D1255" s="50" t="str">
        <f>IF(C1255=1,K!$D$1,IF(C1255=2,K!$D$2,IF(C1255=3,K!$D$3,IF(C1255=4,K!$D$4,IF(C1255=5,K!$D$5,IF(C1255=6,K!$D$6,IF(C1255=7,K!$D$7)))))))</f>
        <v xml:space="preserve">Maaparanduse rek </v>
      </c>
      <c r="E1255" s="11" t="s">
        <v>329</v>
      </c>
      <c r="F1255" s="51" t="str">
        <f>LOOKUP(E1255,K!$A$1:$B$19)</f>
        <v>Tartu vald</v>
      </c>
      <c r="G1255">
        <v>114</v>
      </c>
      <c r="H1255" s="30" t="s">
        <v>6390</v>
      </c>
      <c r="I1255" t="s">
        <v>6388</v>
      </c>
      <c r="J1255" s="30">
        <v>1987</v>
      </c>
      <c r="K1255">
        <v>1</v>
      </c>
      <c r="L1255" s="30">
        <v>1201852</v>
      </c>
    </row>
    <row r="1256" spans="1:12" ht="25.5" x14ac:dyDescent="0.2">
      <c r="A1256" s="37" t="str">
        <f t="shared" si="19"/>
        <v>15-50</v>
      </c>
      <c r="B1256" s="30">
        <v>50</v>
      </c>
      <c r="C1256" s="30">
        <v>6</v>
      </c>
      <c r="D1256" s="50" t="str">
        <f>IF(C1256=1,K!$D$1,IF(C1256=2,K!$D$2,IF(C1256=3,K!$D$3,IF(C1256=4,K!$D$4,IF(C1256=5,K!$D$5,IF(C1256=6,K!$D$6,IF(C1256=7,K!$D$7)))))))</f>
        <v>Kultuurtehnikaprojektid</v>
      </c>
      <c r="E1256" s="11" t="s">
        <v>329</v>
      </c>
      <c r="F1256" s="51" t="str">
        <f>LOOKUP(E1256,K!$A$1:$B$19)</f>
        <v>Tartu vald</v>
      </c>
      <c r="G1256">
        <v>8</v>
      </c>
      <c r="H1256" s="30" t="s">
        <v>6391</v>
      </c>
      <c r="I1256" t="s">
        <v>6388</v>
      </c>
      <c r="J1256" s="30">
        <v>1986</v>
      </c>
      <c r="K1256">
        <v>1</v>
      </c>
      <c r="L1256" t="s">
        <v>6392</v>
      </c>
    </row>
    <row r="1257" spans="1:12" ht="25.5" x14ac:dyDescent="0.2">
      <c r="A1257" s="37" t="str">
        <f t="shared" si="19"/>
        <v>15-51</v>
      </c>
      <c r="B1257" s="30">
        <v>51</v>
      </c>
      <c r="C1257" s="30">
        <v>1</v>
      </c>
      <c r="D1257" s="50" t="str">
        <f>IF(C1257=1,K!$D$1,IF(C1257=2,K!$D$2,IF(C1257=3,K!$D$3,IF(C1257=4,K!$D$4,IF(C1257=5,K!$D$5,IF(C1257=6,K!$D$6,IF(C1257=7,K!$D$7)))))))</f>
        <v>Maaparandus</v>
      </c>
      <c r="E1257" s="11" t="s">
        <v>329</v>
      </c>
      <c r="F1257" s="51" t="str">
        <f>LOOKUP(E1257,K!$A$1:$B$19)</f>
        <v>Tartu vald</v>
      </c>
      <c r="G1257">
        <v>112</v>
      </c>
      <c r="H1257" s="30" t="s">
        <v>6397</v>
      </c>
      <c r="I1257" t="s">
        <v>6388</v>
      </c>
      <c r="J1257" s="30">
        <v>1964</v>
      </c>
      <c r="K1257">
        <v>1</v>
      </c>
      <c r="L1257" t="s">
        <v>6398</v>
      </c>
    </row>
    <row r="1258" spans="1:12" ht="25.5" x14ac:dyDescent="0.2">
      <c r="A1258" s="37" t="str">
        <f t="shared" si="19"/>
        <v>15-52</v>
      </c>
      <c r="B1258" s="30">
        <v>52</v>
      </c>
      <c r="C1258" s="30">
        <v>1</v>
      </c>
      <c r="D1258" s="50" t="str">
        <f>IF(C1258=1,K!$D$1,IF(C1258=2,K!$D$2,IF(C1258=3,K!$D$3,IF(C1258=4,K!$D$4,IF(C1258=5,K!$D$5,IF(C1258=6,K!$D$6,IF(C1258=7,K!$D$7)))))))</f>
        <v>Maaparandus</v>
      </c>
      <c r="E1258" s="11" t="s">
        <v>329</v>
      </c>
      <c r="F1258" s="51" t="str">
        <f>LOOKUP(E1258,K!$A$1:$B$19)</f>
        <v>Tartu vald</v>
      </c>
      <c r="G1258">
        <v>143</v>
      </c>
      <c r="H1258" s="30" t="s">
        <v>6399</v>
      </c>
      <c r="I1258" t="s">
        <v>6388</v>
      </c>
      <c r="J1258" s="30">
        <v>1969</v>
      </c>
      <c r="K1258">
        <v>1</v>
      </c>
      <c r="L1258" s="30">
        <v>67271</v>
      </c>
    </row>
    <row r="1259" spans="1:12" ht="25.5" x14ac:dyDescent="0.2">
      <c r="A1259" s="37" t="str">
        <f t="shared" si="19"/>
        <v>15-52</v>
      </c>
      <c r="B1259" s="30">
        <v>52</v>
      </c>
      <c r="C1259" s="30">
        <v>2</v>
      </c>
      <c r="D1259" s="50" t="str">
        <f>IF(C1259=1,K!$D$1,IF(C1259=2,K!$D$2,IF(C1259=3,K!$D$3,IF(C1259=4,K!$D$4,IF(C1259=5,K!$D$5,IF(C1259=6,K!$D$6,IF(C1259=7,K!$D$7)))))))</f>
        <v xml:space="preserve">Maaparanduse rek </v>
      </c>
      <c r="E1259" s="11" t="s">
        <v>329</v>
      </c>
      <c r="F1259" s="51" t="str">
        <f>LOOKUP(E1259,K!$A$1:$B$19)</f>
        <v>Tartu vald</v>
      </c>
      <c r="G1259">
        <v>1</v>
      </c>
      <c r="H1259" s="30" t="s">
        <v>6402</v>
      </c>
      <c r="I1259" t="s">
        <v>6388</v>
      </c>
      <c r="J1259" s="30">
        <v>1992</v>
      </c>
      <c r="K1259">
        <v>3</v>
      </c>
      <c r="L1259" s="30">
        <v>1201891</v>
      </c>
    </row>
    <row r="1260" spans="1:12" ht="25.5" x14ac:dyDescent="0.2">
      <c r="A1260" s="37" t="str">
        <f t="shared" si="19"/>
        <v>15-53</v>
      </c>
      <c r="B1260" s="30">
        <v>53</v>
      </c>
      <c r="C1260" s="30">
        <v>2</v>
      </c>
      <c r="D1260" s="50" t="str">
        <f>IF(C1260=1,K!$D$1,IF(C1260=2,K!$D$2,IF(C1260=3,K!$D$3,IF(C1260=4,K!$D$4,IF(C1260=5,K!$D$5,IF(C1260=6,K!$D$6,IF(C1260=7,K!$D$7)))))))</f>
        <v xml:space="preserve">Maaparanduse rek </v>
      </c>
      <c r="E1260" s="11" t="s">
        <v>329</v>
      </c>
      <c r="F1260" s="51" t="str">
        <f>LOOKUP(E1260,K!$A$1:$B$19)</f>
        <v>Tartu vald</v>
      </c>
      <c r="G1260">
        <v>102</v>
      </c>
      <c r="H1260" s="30" t="s">
        <v>6405</v>
      </c>
      <c r="I1260" t="s">
        <v>6406</v>
      </c>
      <c r="J1260" s="30">
        <v>1986</v>
      </c>
      <c r="K1260">
        <v>1</v>
      </c>
      <c r="L1260" t="s">
        <v>6407</v>
      </c>
    </row>
    <row r="1261" spans="1:12" ht="25.5" x14ac:dyDescent="0.2">
      <c r="A1261" s="37" t="str">
        <f t="shared" si="19"/>
        <v>15-53</v>
      </c>
      <c r="B1261" s="30">
        <v>53</v>
      </c>
      <c r="C1261" s="30">
        <v>1</v>
      </c>
      <c r="D1261" s="50" t="str">
        <f>IF(C1261=1,K!$D$1,IF(C1261=2,K!$D$2,IF(C1261=3,K!$D$3,IF(C1261=4,K!$D$4,IF(C1261=5,K!$D$5,IF(C1261=6,K!$D$6,IF(C1261=7,K!$D$7)))))))</f>
        <v>Maaparandus</v>
      </c>
      <c r="E1261" s="11" t="s">
        <v>329</v>
      </c>
      <c r="F1261" s="51" t="str">
        <f>LOOKUP(E1261,K!$A$1:$B$19)</f>
        <v>Tartu vald</v>
      </c>
      <c r="G1261">
        <v>939</v>
      </c>
      <c r="H1261" s="30" t="s">
        <v>6408</v>
      </c>
      <c r="I1261" t="s">
        <v>6406</v>
      </c>
      <c r="J1261" s="30">
        <v>1975</v>
      </c>
      <c r="K1261">
        <v>2</v>
      </c>
      <c r="L1261" s="30">
        <v>73033</v>
      </c>
    </row>
    <row r="1262" spans="1:12" ht="25.5" x14ac:dyDescent="0.2">
      <c r="A1262" s="37" t="str">
        <f t="shared" si="19"/>
        <v>15-53</v>
      </c>
      <c r="B1262" s="30">
        <v>53</v>
      </c>
      <c r="C1262" s="30">
        <v>1</v>
      </c>
      <c r="D1262" s="50" t="str">
        <f>IF(C1262=1,K!$D$1,IF(C1262=2,K!$D$2,IF(C1262=3,K!$D$3,IF(C1262=4,K!$D$4,IF(C1262=5,K!$D$5,IF(C1262=6,K!$D$6,IF(C1262=7,K!$D$7)))))))</f>
        <v>Maaparandus</v>
      </c>
      <c r="E1262" s="11" t="s">
        <v>329</v>
      </c>
      <c r="F1262" s="51" t="str">
        <f>LOOKUP(E1262,K!$A$1:$B$19)</f>
        <v>Tartu vald</v>
      </c>
      <c r="G1262">
        <v>938</v>
      </c>
      <c r="H1262" s="30" t="s">
        <v>6409</v>
      </c>
      <c r="I1262" t="s">
        <v>6406</v>
      </c>
      <c r="J1262" s="30">
        <v>1975</v>
      </c>
      <c r="K1262">
        <v>3</v>
      </c>
      <c r="L1262" s="30">
        <v>73033</v>
      </c>
    </row>
    <row r="1263" spans="1:12" ht="25.5" x14ac:dyDescent="0.2">
      <c r="A1263" s="37" t="str">
        <f t="shared" si="19"/>
        <v>15-53</v>
      </c>
      <c r="B1263" s="30">
        <v>53</v>
      </c>
      <c r="C1263" s="30">
        <v>1</v>
      </c>
      <c r="D1263" s="50" t="str">
        <f>IF(C1263=1,K!$D$1,IF(C1263=2,K!$D$2,IF(C1263=3,K!$D$3,IF(C1263=4,K!$D$4,IF(C1263=5,K!$D$5,IF(C1263=6,K!$D$6,IF(C1263=7,K!$D$7)))))))</f>
        <v>Maaparandus</v>
      </c>
      <c r="E1263" s="11" t="s">
        <v>329</v>
      </c>
      <c r="F1263" s="51" t="str">
        <f>LOOKUP(E1263,K!$A$1:$B$19)</f>
        <v>Tartu vald</v>
      </c>
      <c r="G1263">
        <v>1066</v>
      </c>
      <c r="H1263" s="30" t="s">
        <v>6412</v>
      </c>
      <c r="I1263" t="s">
        <v>6406</v>
      </c>
      <c r="J1263" s="30">
        <v>1976</v>
      </c>
      <c r="K1263">
        <v>2</v>
      </c>
      <c r="L1263" s="30">
        <v>73033</v>
      </c>
    </row>
    <row r="1264" spans="1:12" ht="25.5" x14ac:dyDescent="0.2">
      <c r="A1264" s="37" t="str">
        <f t="shared" si="19"/>
        <v>15-54</v>
      </c>
      <c r="B1264" s="30">
        <v>54</v>
      </c>
      <c r="C1264" s="30">
        <v>1</v>
      </c>
      <c r="D1264" s="50" t="str">
        <f>IF(C1264=1,K!$D$1,IF(C1264=2,K!$D$2,IF(C1264=3,K!$D$3,IF(C1264=4,K!$D$4,IF(C1264=5,K!$D$5,IF(C1264=6,K!$D$6,IF(C1264=7,K!$D$7)))))))</f>
        <v>Maaparandus</v>
      </c>
      <c r="E1264" s="11" t="s">
        <v>329</v>
      </c>
      <c r="F1264" s="51" t="str">
        <f>LOOKUP(E1264,K!$A$1:$B$19)</f>
        <v>Tartu vald</v>
      </c>
      <c r="G1264">
        <v>1067</v>
      </c>
      <c r="H1264" s="30" t="s">
        <v>6414</v>
      </c>
      <c r="I1264" t="s">
        <v>6406</v>
      </c>
      <c r="J1264" s="30">
        <v>1976</v>
      </c>
      <c r="K1264">
        <v>3</v>
      </c>
      <c r="L1264" s="30">
        <v>74337</v>
      </c>
    </row>
    <row r="1265" spans="1:12" ht="25.5" x14ac:dyDescent="0.2">
      <c r="A1265" s="37" t="str">
        <f t="shared" si="19"/>
        <v>15-54</v>
      </c>
      <c r="B1265" s="30">
        <v>54</v>
      </c>
      <c r="C1265" s="30">
        <v>1</v>
      </c>
      <c r="D1265" s="50" t="str">
        <f>IF(C1265=1,K!$D$1,IF(C1265=2,K!$D$2,IF(C1265=3,K!$D$3,IF(C1265=4,K!$D$4,IF(C1265=5,K!$D$5,IF(C1265=6,K!$D$6,IF(C1265=7,K!$D$7)))))))</f>
        <v>Maaparandus</v>
      </c>
      <c r="E1265" s="11" t="s">
        <v>329</v>
      </c>
      <c r="F1265" s="51" t="str">
        <f>LOOKUP(E1265,K!$A$1:$B$19)</f>
        <v>Tartu vald</v>
      </c>
      <c r="G1265">
        <v>1235</v>
      </c>
      <c r="H1265" s="30" t="s">
        <v>6415</v>
      </c>
      <c r="I1265" t="s">
        <v>6406</v>
      </c>
      <c r="J1265" s="30">
        <v>1977</v>
      </c>
      <c r="K1265">
        <v>2</v>
      </c>
      <c r="L1265" s="30">
        <v>74337</v>
      </c>
    </row>
    <row r="1266" spans="1:12" ht="25.5" x14ac:dyDescent="0.2">
      <c r="A1266" s="37" t="str">
        <f t="shared" si="19"/>
        <v>15-55</v>
      </c>
      <c r="B1266" s="30">
        <v>55</v>
      </c>
      <c r="C1266" s="30">
        <v>1</v>
      </c>
      <c r="D1266" s="50" t="str">
        <f>IF(C1266=1,K!$D$1,IF(C1266=2,K!$D$2,IF(C1266=3,K!$D$3,IF(C1266=4,K!$D$4,IF(C1266=5,K!$D$5,IF(C1266=6,K!$D$6,IF(C1266=7,K!$D$7)))))))</f>
        <v>Maaparandus</v>
      </c>
      <c r="E1266" s="11" t="s">
        <v>329</v>
      </c>
      <c r="F1266" s="51" t="str">
        <f>LOOKUP(E1266,K!$A$1:$B$19)</f>
        <v>Tartu vald</v>
      </c>
      <c r="G1266">
        <v>50</v>
      </c>
      <c r="H1266" s="30" t="s">
        <v>6418</v>
      </c>
      <c r="I1266" t="s">
        <v>4598</v>
      </c>
      <c r="J1266" s="30">
        <v>1985</v>
      </c>
      <c r="K1266">
        <v>2</v>
      </c>
      <c r="L1266" s="30">
        <v>1203811</v>
      </c>
    </row>
    <row r="1267" spans="1:12" ht="25.5" x14ac:dyDescent="0.2">
      <c r="A1267" s="37" t="str">
        <f t="shared" si="19"/>
        <v>15-55</v>
      </c>
      <c r="B1267" s="30">
        <v>55</v>
      </c>
      <c r="C1267" s="30">
        <v>1</v>
      </c>
      <c r="D1267" s="50" t="str">
        <f>IF(C1267=1,K!$D$1,IF(C1267=2,K!$D$2,IF(C1267=3,K!$D$3,IF(C1267=4,K!$D$4,IF(C1267=5,K!$D$5,IF(C1267=6,K!$D$6,IF(C1267=7,K!$D$7)))))))</f>
        <v>Maaparandus</v>
      </c>
      <c r="E1267" s="11" t="s">
        <v>329</v>
      </c>
      <c r="F1267" s="51" t="str">
        <f>LOOKUP(E1267,K!$A$1:$B$19)</f>
        <v>Tartu vald</v>
      </c>
      <c r="G1267">
        <v>84</v>
      </c>
      <c r="H1267" s="30" t="s">
        <v>6419</v>
      </c>
      <c r="I1267" t="s">
        <v>4598</v>
      </c>
      <c r="J1267" s="30">
        <v>1984</v>
      </c>
      <c r="K1267">
        <v>2</v>
      </c>
      <c r="L1267" s="30">
        <v>1203811</v>
      </c>
    </row>
    <row r="1268" spans="1:12" ht="25.5" x14ac:dyDescent="0.2">
      <c r="A1268" s="37" t="str">
        <f t="shared" si="19"/>
        <v>15-56</v>
      </c>
      <c r="B1268" s="30">
        <v>56</v>
      </c>
      <c r="C1268" s="30">
        <v>1</v>
      </c>
      <c r="D1268" s="50" t="str">
        <f>IF(C1268=1,K!$D$1,IF(C1268=2,K!$D$2,IF(C1268=3,K!$D$3,IF(C1268=4,K!$D$4,IF(C1268=5,K!$D$5,IF(C1268=6,K!$D$6,IF(C1268=7,K!$D$7)))))))</f>
        <v>Maaparandus</v>
      </c>
      <c r="E1268" s="11" t="s">
        <v>329</v>
      </c>
      <c r="F1268" s="51" t="str">
        <f>LOOKUP(E1268,K!$A$1:$B$19)</f>
        <v>Tartu vald</v>
      </c>
      <c r="G1268">
        <v>52</v>
      </c>
      <c r="H1268" s="30" t="s">
        <v>6421</v>
      </c>
      <c r="I1268" t="s">
        <v>4598</v>
      </c>
      <c r="J1268" s="30">
        <v>1986</v>
      </c>
      <c r="K1268">
        <v>1</v>
      </c>
      <c r="L1268" s="30">
        <v>1203841</v>
      </c>
    </row>
    <row r="1269" spans="1:12" ht="25.5" x14ac:dyDescent="0.2">
      <c r="A1269" s="37" t="str">
        <f t="shared" si="19"/>
        <v>15-56</v>
      </c>
      <c r="B1269" s="30">
        <v>56</v>
      </c>
      <c r="C1269" s="30">
        <v>1</v>
      </c>
      <c r="D1269" s="50" t="str">
        <f>IF(C1269=1,K!$D$1,IF(C1269=2,K!$D$2,IF(C1269=3,K!$D$3,IF(C1269=4,K!$D$4,IF(C1269=5,K!$D$5,IF(C1269=6,K!$D$6,IF(C1269=7,K!$D$7)))))))</f>
        <v>Maaparandus</v>
      </c>
      <c r="E1269" s="11" t="s">
        <v>329</v>
      </c>
      <c r="F1269" s="51" t="str">
        <f>LOOKUP(E1269,K!$A$1:$B$19)</f>
        <v>Tartu vald</v>
      </c>
      <c r="G1269">
        <v>163</v>
      </c>
      <c r="H1269" s="30" t="s">
        <v>6422</v>
      </c>
      <c r="I1269" t="s">
        <v>4598</v>
      </c>
      <c r="J1269" s="30">
        <v>1987</v>
      </c>
      <c r="K1269">
        <v>1</v>
      </c>
      <c r="L1269" s="30">
        <v>1203841</v>
      </c>
    </row>
    <row r="1270" spans="1:12" ht="25.5" x14ac:dyDescent="0.2">
      <c r="A1270" s="37" t="str">
        <f t="shared" ref="A1270:A1306" si="20">CONCATENATE(E1270,"-",B1270)</f>
        <v>15-57</v>
      </c>
      <c r="B1270" s="30">
        <v>57</v>
      </c>
      <c r="C1270" s="30">
        <v>1</v>
      </c>
      <c r="D1270" s="50" t="str">
        <f>IF(C1270=1,K!$D$1,IF(C1270=2,K!$D$2,IF(C1270=3,K!$D$3,IF(C1270=4,K!$D$4,IF(C1270=5,K!$D$5,IF(C1270=6,K!$D$6,IF(C1270=7,K!$D$7)))))))</f>
        <v>Maaparandus</v>
      </c>
      <c r="E1270" s="11" t="s">
        <v>329</v>
      </c>
      <c r="F1270" s="51" t="str">
        <f>LOOKUP(E1270,K!$A$1:$B$19)</f>
        <v>Tartu vald</v>
      </c>
      <c r="G1270">
        <v>261</v>
      </c>
      <c r="H1270" s="30" t="s">
        <v>6423</v>
      </c>
      <c r="I1270" t="s">
        <v>6424</v>
      </c>
      <c r="J1270" s="30">
        <v>1971</v>
      </c>
      <c r="K1270">
        <v>4</v>
      </c>
      <c r="L1270" s="30">
        <v>68122</v>
      </c>
    </row>
    <row r="1271" spans="1:12" ht="25.5" x14ac:dyDescent="0.2">
      <c r="A1271" s="37" t="str">
        <f t="shared" si="20"/>
        <v>15-57</v>
      </c>
      <c r="B1271" s="30">
        <v>57</v>
      </c>
      <c r="C1271" s="30">
        <v>1</v>
      </c>
      <c r="D1271" s="50" t="str">
        <f>IF(C1271=1,K!$D$1,IF(C1271=2,K!$D$2,IF(C1271=3,K!$D$3,IF(C1271=4,K!$D$4,IF(C1271=5,K!$D$5,IF(C1271=6,K!$D$6,IF(C1271=7,K!$D$7)))))))</f>
        <v>Maaparandus</v>
      </c>
      <c r="E1271" s="11" t="s">
        <v>329</v>
      </c>
      <c r="F1271" s="51" t="str">
        <f>LOOKUP(E1271,K!$A$1:$B$19)</f>
        <v>Tartu vald</v>
      </c>
      <c r="G1271">
        <v>1491</v>
      </c>
      <c r="H1271" s="30" t="s">
        <v>6426</v>
      </c>
      <c r="I1271" t="s">
        <v>6424</v>
      </c>
      <c r="J1271" s="30">
        <v>1979</v>
      </c>
      <c r="K1271">
        <v>1</v>
      </c>
    </row>
    <row r="1272" spans="1:12" ht="25.5" x14ac:dyDescent="0.2">
      <c r="A1272" s="37" t="str">
        <f t="shared" si="20"/>
        <v>15-58</v>
      </c>
      <c r="B1272" s="30">
        <v>58</v>
      </c>
      <c r="C1272" s="30">
        <v>1</v>
      </c>
      <c r="D1272" s="50" t="str">
        <f>IF(C1272=1,K!$D$1,IF(C1272=2,K!$D$2,IF(C1272=3,K!$D$3,IF(C1272=4,K!$D$4,IF(C1272=5,K!$D$5,IF(C1272=6,K!$D$6,IF(C1272=7,K!$D$7)))))))</f>
        <v>Maaparandus</v>
      </c>
      <c r="E1272" s="11" t="s">
        <v>329</v>
      </c>
      <c r="F1272" s="51" t="str">
        <f>LOOKUP(E1272,K!$A$1:$B$19)</f>
        <v>Tartu vald</v>
      </c>
      <c r="G1272">
        <v>67</v>
      </c>
      <c r="H1272" s="30" t="s">
        <v>6431</v>
      </c>
      <c r="I1272" t="s">
        <v>6432</v>
      </c>
      <c r="J1272" s="30">
        <v>1965</v>
      </c>
      <c r="K1272">
        <v>1</v>
      </c>
      <c r="L1272" t="s">
        <v>6433</v>
      </c>
    </row>
    <row r="1273" spans="1:12" ht="25.5" x14ac:dyDescent="0.2">
      <c r="A1273" s="37" t="str">
        <f t="shared" si="20"/>
        <v>15-59</v>
      </c>
      <c r="B1273" s="30">
        <v>59</v>
      </c>
      <c r="C1273" s="30">
        <v>2</v>
      </c>
      <c r="D1273" s="50" t="str">
        <f>IF(C1273=1,K!$D$1,IF(C1273=2,K!$D$2,IF(C1273=3,K!$D$3,IF(C1273=4,K!$D$4,IF(C1273=5,K!$D$5,IF(C1273=6,K!$D$6,IF(C1273=7,K!$D$7)))))))</f>
        <v xml:space="preserve">Maaparanduse rek </v>
      </c>
      <c r="E1273" s="11" t="s">
        <v>329</v>
      </c>
      <c r="F1273" s="51" t="str">
        <f>LOOKUP(E1273,K!$A$1:$B$19)</f>
        <v>Tartu vald</v>
      </c>
      <c r="G1273">
        <v>157</v>
      </c>
      <c r="H1273" s="30" t="s">
        <v>6439</v>
      </c>
      <c r="I1273" t="s">
        <v>6438</v>
      </c>
      <c r="J1273" s="30">
        <v>1969</v>
      </c>
      <c r="K1273">
        <v>1</v>
      </c>
    </row>
    <row r="1274" spans="1:12" ht="25.5" x14ac:dyDescent="0.2">
      <c r="A1274" s="37" t="str">
        <f t="shared" si="20"/>
        <v>15-59</v>
      </c>
      <c r="B1274" s="30">
        <v>59</v>
      </c>
      <c r="C1274" s="30">
        <v>1</v>
      </c>
      <c r="D1274" s="50" t="str">
        <f>IF(C1274=1,K!$D$1,IF(C1274=2,K!$D$2,IF(C1274=3,K!$D$3,IF(C1274=4,K!$D$4,IF(C1274=5,K!$D$5,IF(C1274=6,K!$D$6,IF(C1274=7,K!$D$7)))))))</f>
        <v>Maaparandus</v>
      </c>
      <c r="E1274" s="11" t="s">
        <v>329</v>
      </c>
      <c r="F1274" s="51" t="str">
        <f>LOOKUP(E1274,K!$A$1:$B$19)</f>
        <v>Tartu vald</v>
      </c>
      <c r="G1274">
        <v>67</v>
      </c>
      <c r="H1274" s="30" t="s">
        <v>6440</v>
      </c>
      <c r="I1274" t="s">
        <v>6438</v>
      </c>
      <c r="J1274" s="30">
        <v>1961</v>
      </c>
      <c r="K1274">
        <v>1</v>
      </c>
      <c r="L1274" t="s">
        <v>6336</v>
      </c>
    </row>
    <row r="1275" spans="1:12" ht="25.5" x14ac:dyDescent="0.2">
      <c r="A1275" s="37" t="str">
        <f t="shared" si="20"/>
        <v>15-59</v>
      </c>
      <c r="B1275" s="30">
        <v>59</v>
      </c>
      <c r="C1275" s="30">
        <v>2</v>
      </c>
      <c r="D1275" s="50" t="str">
        <f>IF(C1275=1,K!$D$1,IF(C1275=2,K!$D$2,IF(C1275=3,K!$D$3,IF(C1275=4,K!$D$4,IF(C1275=5,K!$D$5,IF(C1275=6,K!$D$6,IF(C1275=7,K!$D$7)))))))</f>
        <v xml:space="preserve">Maaparanduse rek </v>
      </c>
      <c r="E1275" s="11" t="s">
        <v>329</v>
      </c>
      <c r="F1275" s="51" t="str">
        <f>LOOKUP(E1275,K!$A$1:$B$19)</f>
        <v>Tartu vald</v>
      </c>
      <c r="G1275">
        <v>157</v>
      </c>
      <c r="H1275" s="30" t="s">
        <v>6441</v>
      </c>
      <c r="I1275" t="s">
        <v>6438</v>
      </c>
      <c r="J1275" s="30">
        <v>1969</v>
      </c>
      <c r="K1275">
        <v>1</v>
      </c>
    </row>
    <row r="1276" spans="1:12" ht="25.5" x14ac:dyDescent="0.2">
      <c r="A1276" s="37" t="str">
        <f t="shared" si="20"/>
        <v>15-59</v>
      </c>
      <c r="B1276" s="30">
        <v>59</v>
      </c>
      <c r="C1276" s="30">
        <v>1</v>
      </c>
      <c r="D1276" s="50" t="str">
        <f>IF(C1276=1,K!$D$1,IF(C1276=2,K!$D$2,IF(C1276=3,K!$D$3,IF(C1276=4,K!$D$4,IF(C1276=5,K!$D$5,IF(C1276=6,K!$D$6,IF(C1276=7,K!$D$7)))))))</f>
        <v>Maaparandus</v>
      </c>
      <c r="E1276" s="11" t="s">
        <v>329</v>
      </c>
      <c r="F1276" s="51" t="str">
        <f>LOOKUP(E1276,K!$A$1:$B$19)</f>
        <v>Tartu vald</v>
      </c>
      <c r="G1276" t="s">
        <v>6442</v>
      </c>
      <c r="H1276" s="30" t="s">
        <v>6440</v>
      </c>
      <c r="I1276" t="s">
        <v>6438</v>
      </c>
      <c r="J1276" s="30">
        <v>1961</v>
      </c>
      <c r="K1276">
        <v>1</v>
      </c>
      <c r="L1276" s="30" t="s">
        <v>6336</v>
      </c>
    </row>
    <row r="1277" spans="1:12" ht="25.5" x14ac:dyDescent="0.2">
      <c r="A1277" s="37" t="str">
        <f t="shared" si="20"/>
        <v>15-59</v>
      </c>
      <c r="B1277" s="30">
        <v>59</v>
      </c>
      <c r="C1277" s="30">
        <v>1</v>
      </c>
      <c r="D1277" s="50" t="str">
        <f>IF(C1277=1,K!$D$1,IF(C1277=2,K!$D$2,IF(C1277=3,K!$D$3,IF(C1277=4,K!$D$4,IF(C1277=5,K!$D$5,IF(C1277=6,K!$D$6,IF(C1277=7,K!$D$7)))))))</f>
        <v>Maaparandus</v>
      </c>
      <c r="E1277" s="11" t="s">
        <v>329</v>
      </c>
      <c r="F1277" s="51" t="str">
        <f>LOOKUP(E1277,K!$A$1:$B$19)</f>
        <v>Tartu vald</v>
      </c>
      <c r="G1277">
        <v>12</v>
      </c>
      <c r="H1277" s="30" t="s">
        <v>6444</v>
      </c>
      <c r="I1277" t="s">
        <v>6438</v>
      </c>
      <c r="J1277" s="30">
        <v>1958</v>
      </c>
      <c r="K1277">
        <v>3</v>
      </c>
    </row>
    <row r="1278" spans="1:12" ht="25.5" x14ac:dyDescent="0.2">
      <c r="A1278" s="37" t="str">
        <f t="shared" si="20"/>
        <v>15-59</v>
      </c>
      <c r="B1278" s="30">
        <v>59</v>
      </c>
      <c r="C1278" s="30">
        <v>1</v>
      </c>
      <c r="D1278" s="50" t="str">
        <f>IF(C1278=1,K!$D$1,IF(C1278=2,K!$D$2,IF(C1278=3,K!$D$3,IF(C1278=4,K!$D$4,IF(C1278=5,K!$D$5,IF(C1278=6,K!$D$6,IF(C1278=7,K!$D$7)))))))</f>
        <v>Maaparandus</v>
      </c>
      <c r="E1278" s="11" t="s">
        <v>329</v>
      </c>
      <c r="F1278" s="51" t="str">
        <f>LOOKUP(E1278,K!$A$1:$B$19)</f>
        <v>Tartu vald</v>
      </c>
      <c r="G1278">
        <v>35</v>
      </c>
      <c r="H1278" s="30" t="s">
        <v>6445</v>
      </c>
      <c r="I1278" t="s">
        <v>6438</v>
      </c>
      <c r="J1278" s="30">
        <v>1959</v>
      </c>
      <c r="K1278">
        <v>2</v>
      </c>
    </row>
    <row r="1279" spans="1:12" ht="25.5" x14ac:dyDescent="0.2">
      <c r="A1279" s="37" t="str">
        <f t="shared" si="20"/>
        <v>15-59</v>
      </c>
      <c r="B1279" s="30">
        <v>59</v>
      </c>
      <c r="C1279" s="30">
        <v>1</v>
      </c>
      <c r="D1279" s="50" t="str">
        <f>IF(C1279=1,K!$D$1,IF(C1279=2,K!$D$2,IF(C1279=3,K!$D$3,IF(C1279=4,K!$D$4,IF(C1279=5,K!$D$5,IF(C1279=6,K!$D$6,IF(C1279=7,K!$D$7)))))))</f>
        <v>Maaparandus</v>
      </c>
      <c r="E1279" s="11" t="s">
        <v>329</v>
      </c>
      <c r="F1279" s="51" t="str">
        <f>LOOKUP(E1279,K!$A$1:$B$19)</f>
        <v>Tartu vald</v>
      </c>
      <c r="G1279">
        <v>14</v>
      </c>
      <c r="H1279" s="30" t="s">
        <v>6446</v>
      </c>
      <c r="I1279" t="s">
        <v>6438</v>
      </c>
      <c r="J1279" s="30">
        <v>1962</v>
      </c>
      <c r="K1279">
        <v>1</v>
      </c>
      <c r="L1279" t="s">
        <v>6345</v>
      </c>
    </row>
    <row r="1280" spans="1:12" ht="25.5" x14ac:dyDescent="0.2">
      <c r="A1280" s="37" t="str">
        <f t="shared" si="20"/>
        <v>15-59</v>
      </c>
      <c r="B1280" s="30">
        <v>59</v>
      </c>
      <c r="C1280" s="30">
        <v>1</v>
      </c>
      <c r="D1280" s="50" t="str">
        <f>IF(C1280=1,K!$D$1,IF(C1280=2,K!$D$2,IF(C1280=3,K!$D$3,IF(C1280=4,K!$D$4,IF(C1280=5,K!$D$5,IF(C1280=6,K!$D$6,IF(C1280=7,K!$D$7)))))))</f>
        <v>Maaparandus</v>
      </c>
      <c r="E1280" s="11" t="s">
        <v>329</v>
      </c>
      <c r="F1280" s="51" t="str">
        <f>LOOKUP(E1280,K!$A$1:$B$19)</f>
        <v>Tartu vald</v>
      </c>
      <c r="G1280">
        <v>81</v>
      </c>
      <c r="H1280" s="30" t="s">
        <v>6448</v>
      </c>
      <c r="I1280" t="s">
        <v>6438</v>
      </c>
      <c r="J1280" s="30">
        <v>1989</v>
      </c>
      <c r="K1280">
        <v>2</v>
      </c>
      <c r="L1280" t="s">
        <v>6449</v>
      </c>
    </row>
    <row r="1281" spans="1:12" ht="25.5" x14ac:dyDescent="0.2">
      <c r="A1281" s="37" t="str">
        <f t="shared" si="20"/>
        <v>15-59</v>
      </c>
      <c r="B1281" s="30">
        <v>59</v>
      </c>
      <c r="C1281" s="30">
        <v>1</v>
      </c>
      <c r="D1281" s="50" t="str">
        <f>IF(C1281=1,K!$D$1,IF(C1281=2,K!$D$2,IF(C1281=3,K!$D$3,IF(C1281=4,K!$D$4,IF(C1281=5,K!$D$5,IF(C1281=6,K!$D$6,IF(C1281=7,K!$D$7)))))))</f>
        <v>Maaparandus</v>
      </c>
      <c r="E1281" s="11" t="s">
        <v>329</v>
      </c>
      <c r="F1281" s="51" t="str">
        <f>LOOKUP(E1281,K!$A$1:$B$19)</f>
        <v>Tartu vald</v>
      </c>
      <c r="G1281">
        <v>1233</v>
      </c>
      <c r="H1281" s="30" t="s">
        <v>6451</v>
      </c>
      <c r="I1281" t="s">
        <v>6438</v>
      </c>
      <c r="J1281" s="30">
        <v>1977</v>
      </c>
      <c r="K1281">
        <v>1</v>
      </c>
      <c r="L1281" s="30">
        <v>75087</v>
      </c>
    </row>
    <row r="1282" spans="1:12" ht="25.5" x14ac:dyDescent="0.2">
      <c r="A1282" s="37" t="str">
        <f t="shared" si="20"/>
        <v>15-59</v>
      </c>
      <c r="B1282" s="30">
        <v>59</v>
      </c>
      <c r="C1282" s="30">
        <v>1</v>
      </c>
      <c r="D1282" s="50" t="str">
        <f>IF(C1282=1,K!$D$1,IF(C1282=2,K!$D$2,IF(C1282=3,K!$D$3,IF(C1282=4,K!$D$4,IF(C1282=5,K!$D$5,IF(C1282=6,K!$D$6,IF(C1282=7,K!$D$7)))))))</f>
        <v>Maaparandus</v>
      </c>
      <c r="E1282" s="11" t="s">
        <v>329</v>
      </c>
      <c r="F1282" s="51" t="str">
        <f>LOOKUP(E1282,K!$A$1:$B$19)</f>
        <v>Tartu vald</v>
      </c>
      <c r="G1282">
        <v>1234</v>
      </c>
      <c r="H1282" s="30" t="s">
        <v>6466</v>
      </c>
      <c r="I1282" t="s">
        <v>6438</v>
      </c>
      <c r="J1282" s="30">
        <v>1977</v>
      </c>
      <c r="K1282">
        <v>2</v>
      </c>
      <c r="L1282" s="30">
        <v>75387</v>
      </c>
    </row>
    <row r="1283" spans="1:12" ht="25.5" x14ac:dyDescent="0.2">
      <c r="A1283" s="37" t="str">
        <f t="shared" si="20"/>
        <v>15-61</v>
      </c>
      <c r="B1283" s="30">
        <v>61</v>
      </c>
      <c r="C1283" s="30">
        <v>1</v>
      </c>
      <c r="D1283" s="50" t="str">
        <f>IF(C1283=1,K!$D$1,IF(C1283=2,K!$D$2,IF(C1283=3,K!$D$3,IF(C1283=4,K!$D$4,IF(C1283=5,K!$D$5,IF(C1283=6,K!$D$6,IF(C1283=7,K!$D$7)))))))</f>
        <v>Maaparandus</v>
      </c>
      <c r="E1283" s="11" t="s">
        <v>329</v>
      </c>
      <c r="F1283" s="51" t="str">
        <f>LOOKUP(E1283,K!$A$1:$B$19)</f>
        <v>Tartu vald</v>
      </c>
      <c r="G1283">
        <v>76</v>
      </c>
      <c r="H1283" s="30" t="s">
        <v>6474</v>
      </c>
      <c r="I1283" t="s">
        <v>6473</v>
      </c>
      <c r="J1283" s="30">
        <v>1981</v>
      </c>
      <c r="K1283">
        <v>2</v>
      </c>
      <c r="L1283" s="30">
        <v>1237781</v>
      </c>
    </row>
    <row r="1284" spans="1:12" ht="25.5" x14ac:dyDescent="0.2">
      <c r="A1284" s="37" t="str">
        <f t="shared" si="20"/>
        <v>15-61</v>
      </c>
      <c r="B1284" s="30">
        <v>61</v>
      </c>
      <c r="C1284" s="30">
        <v>1</v>
      </c>
      <c r="D1284" s="50" t="str">
        <f>IF(C1284=1,K!$D$1,IF(C1284=2,K!$D$2,IF(C1284=3,K!$D$3,IF(C1284=4,K!$D$4,IF(C1284=5,K!$D$5,IF(C1284=6,K!$D$6,IF(C1284=7,K!$D$7)))))))</f>
        <v>Maaparandus</v>
      </c>
      <c r="E1284" s="11" t="s">
        <v>329</v>
      </c>
      <c r="F1284" s="51" t="str">
        <f>LOOKUP(E1284,K!$A$1:$B$19)</f>
        <v>Tartu vald</v>
      </c>
      <c r="G1284">
        <v>77</v>
      </c>
      <c r="H1284" s="30" t="s">
        <v>6475</v>
      </c>
      <c r="I1284" t="s">
        <v>6473</v>
      </c>
      <c r="J1284" s="30">
        <v>1981</v>
      </c>
      <c r="K1284">
        <v>3</v>
      </c>
      <c r="L1284" s="30">
        <v>1237781</v>
      </c>
    </row>
    <row r="1285" spans="1:12" ht="25.5" x14ac:dyDescent="0.2">
      <c r="A1285" s="37" t="str">
        <f t="shared" si="20"/>
        <v>15-61</v>
      </c>
      <c r="B1285" s="30">
        <v>61</v>
      </c>
      <c r="C1285" s="30">
        <v>1</v>
      </c>
      <c r="D1285" s="50" t="str">
        <f>IF(C1285=1,K!$D$1,IF(C1285=2,K!$D$2,IF(C1285=3,K!$D$3,IF(C1285=4,K!$D$4,IF(C1285=5,K!$D$5,IF(C1285=6,K!$D$6,IF(C1285=7,K!$D$7)))))))</f>
        <v>Maaparandus</v>
      </c>
      <c r="E1285" s="11" t="s">
        <v>329</v>
      </c>
      <c r="F1285" s="51" t="str">
        <f>LOOKUP(E1285,K!$A$1:$B$19)</f>
        <v>Tartu vald</v>
      </c>
      <c r="G1285">
        <v>57</v>
      </c>
      <c r="H1285" s="30" t="s">
        <v>6476</v>
      </c>
      <c r="I1285" t="s">
        <v>6473</v>
      </c>
      <c r="J1285" s="30">
        <v>1963</v>
      </c>
      <c r="K1285">
        <v>1</v>
      </c>
      <c r="L1285" t="s">
        <v>6477</v>
      </c>
    </row>
    <row r="1286" spans="1:12" ht="25.5" x14ac:dyDescent="0.2">
      <c r="A1286" s="37" t="str">
        <f t="shared" si="20"/>
        <v>15-61</v>
      </c>
      <c r="B1286" s="30">
        <v>61</v>
      </c>
      <c r="C1286" s="30">
        <v>1</v>
      </c>
      <c r="D1286" s="50" t="str">
        <f>IF(C1286=1,K!$D$1,IF(C1286=2,K!$D$2,IF(C1286=3,K!$D$3,IF(C1286=4,K!$D$4,IF(C1286=5,K!$D$5,IF(C1286=6,K!$D$6,IF(C1286=7,K!$D$7)))))))</f>
        <v>Maaparandus</v>
      </c>
      <c r="E1286" s="11" t="s">
        <v>329</v>
      </c>
      <c r="F1286" s="51" t="str">
        <f>LOOKUP(E1286,K!$A$1:$B$19)</f>
        <v>Tartu vald</v>
      </c>
      <c r="G1286">
        <v>84</v>
      </c>
      <c r="H1286" s="30" t="s">
        <v>6478</v>
      </c>
      <c r="I1286" t="s">
        <v>6473</v>
      </c>
      <c r="J1286" s="30">
        <v>1982</v>
      </c>
      <c r="K1286">
        <v>1</v>
      </c>
      <c r="L1286" s="30">
        <v>1237781</v>
      </c>
    </row>
    <row r="1287" spans="1:12" ht="25.5" x14ac:dyDescent="0.2">
      <c r="A1287" s="37" t="str">
        <f t="shared" si="20"/>
        <v>15-62</v>
      </c>
      <c r="B1287" s="30">
        <v>62</v>
      </c>
      <c r="C1287" s="30">
        <v>1</v>
      </c>
      <c r="D1287" s="50" t="str">
        <f>IF(C1287=1,K!$D$1,IF(C1287=2,K!$D$2,IF(C1287=3,K!$D$3,IF(C1287=4,K!$D$4,IF(C1287=5,K!$D$5,IF(C1287=6,K!$D$6,IF(C1287=7,K!$D$7)))))))</f>
        <v>Maaparandus</v>
      </c>
      <c r="E1287" s="11" t="s">
        <v>329</v>
      </c>
      <c r="F1287" s="51" t="str">
        <f>LOOKUP(E1287,K!$A$1:$B$19)</f>
        <v>Tartu vald</v>
      </c>
      <c r="G1287">
        <v>122</v>
      </c>
      <c r="H1287" s="30" t="s">
        <v>6483</v>
      </c>
      <c r="I1287" t="s">
        <v>6473</v>
      </c>
      <c r="J1287" s="30">
        <v>1964</v>
      </c>
      <c r="K1287">
        <v>3</v>
      </c>
      <c r="L1287" t="s">
        <v>6343</v>
      </c>
    </row>
    <row r="1288" spans="1:12" x14ac:dyDescent="0.2">
      <c r="A1288" s="37" t="str">
        <f t="shared" si="20"/>
        <v>15-62</v>
      </c>
      <c r="B1288" s="30">
        <v>62</v>
      </c>
      <c r="C1288" s="30">
        <v>1</v>
      </c>
      <c r="D1288" s="50" t="str">
        <f>IF(C1288=1,K!$D$1,IF(C1288=2,K!$D$2,IF(C1288=3,K!$D$3,IF(C1288=4,K!$D$4,IF(C1288=5,K!$D$5,IF(C1288=6,K!$D$6,IF(C1288=7,K!$D$7)))))))</f>
        <v>Maaparandus</v>
      </c>
      <c r="E1288" s="11" t="s">
        <v>329</v>
      </c>
      <c r="F1288" s="51" t="str">
        <f>LOOKUP(E1288,K!$A$1:$B$19)</f>
        <v>Tartu vald</v>
      </c>
      <c r="G1288">
        <v>110</v>
      </c>
      <c r="H1288" s="30" t="s">
        <v>6485</v>
      </c>
      <c r="I1288" t="s">
        <v>6473</v>
      </c>
      <c r="J1288" s="30">
        <v>1960</v>
      </c>
      <c r="K1288">
        <v>1</v>
      </c>
      <c r="L1288" t="s">
        <v>6484</v>
      </c>
    </row>
    <row r="1289" spans="1:12" ht="25.5" x14ac:dyDescent="0.2">
      <c r="A1289" s="37" t="str">
        <f t="shared" si="20"/>
        <v>15-62</v>
      </c>
      <c r="B1289" s="30">
        <v>62</v>
      </c>
      <c r="C1289" s="30">
        <v>1</v>
      </c>
      <c r="D1289" s="50" t="str">
        <f>IF(C1289=1,K!$D$1,IF(C1289=2,K!$D$2,IF(C1289=3,K!$D$3,IF(C1289=4,K!$D$4,IF(C1289=5,K!$D$5,IF(C1289=6,K!$D$6,IF(C1289=7,K!$D$7)))))))</f>
        <v>Maaparandus</v>
      </c>
      <c r="E1289" s="11" t="s">
        <v>329</v>
      </c>
      <c r="F1289" s="51" t="str">
        <f>LOOKUP(E1289,K!$A$1:$B$19)</f>
        <v>Tartu vald</v>
      </c>
      <c r="G1289">
        <v>81</v>
      </c>
      <c r="H1289" s="30" t="s">
        <v>6486</v>
      </c>
      <c r="I1289" t="s">
        <v>6473</v>
      </c>
      <c r="J1289" s="30">
        <v>1986</v>
      </c>
      <c r="K1289">
        <v>1</v>
      </c>
      <c r="L1289" s="30">
        <v>123779184</v>
      </c>
    </row>
    <row r="1290" spans="1:12" ht="25.5" x14ac:dyDescent="0.2">
      <c r="A1290" s="37" t="str">
        <f t="shared" si="20"/>
        <v>15-62</v>
      </c>
      <c r="B1290" s="30">
        <v>62</v>
      </c>
      <c r="C1290" s="30">
        <v>1</v>
      </c>
      <c r="D1290" s="50" t="str">
        <f>IF(C1290=1,K!$D$1,IF(C1290=2,K!$D$2,IF(C1290=3,K!$D$3,IF(C1290=4,K!$D$4,IF(C1290=5,K!$D$5,IF(C1290=6,K!$D$6,IF(C1290=7,K!$D$7)))))))</f>
        <v>Maaparandus</v>
      </c>
      <c r="E1290" s="11" t="s">
        <v>329</v>
      </c>
      <c r="F1290" s="51" t="str">
        <f>LOOKUP(E1290,K!$A$1:$B$19)</f>
        <v>Tartu vald</v>
      </c>
      <c r="G1290">
        <v>80</v>
      </c>
      <c r="H1290" s="30" t="s">
        <v>6487</v>
      </c>
      <c r="I1290" t="s">
        <v>6473</v>
      </c>
      <c r="J1290" s="30">
        <v>1986</v>
      </c>
      <c r="K1290">
        <v>1</v>
      </c>
      <c r="L1290" s="30">
        <v>123779184</v>
      </c>
    </row>
    <row r="1291" spans="1:12" x14ac:dyDescent="0.2">
      <c r="A1291" s="37" t="str">
        <f t="shared" si="20"/>
        <v>15-63</v>
      </c>
      <c r="B1291" s="30">
        <v>63</v>
      </c>
      <c r="C1291" s="30">
        <v>1</v>
      </c>
      <c r="D1291" s="50" t="str">
        <f>IF(C1291=1,K!$D$1,IF(C1291=2,K!$D$2,IF(C1291=3,K!$D$3,IF(C1291=4,K!$D$4,IF(C1291=5,K!$D$5,IF(C1291=6,K!$D$6,IF(C1291=7,K!$D$7)))))))</f>
        <v>Maaparandus</v>
      </c>
      <c r="E1291" s="11" t="s">
        <v>329</v>
      </c>
      <c r="F1291" s="51" t="str">
        <f>LOOKUP(E1291,K!$A$1:$B$19)</f>
        <v>Tartu vald</v>
      </c>
      <c r="G1291">
        <v>16</v>
      </c>
      <c r="H1291" s="30" t="s">
        <v>6490</v>
      </c>
      <c r="I1291" t="s">
        <v>6489</v>
      </c>
      <c r="J1291" s="30">
        <v>1958</v>
      </c>
      <c r="K1291">
        <v>3</v>
      </c>
      <c r="L1291" s="30">
        <v>5169</v>
      </c>
    </row>
    <row r="1292" spans="1:12" ht="25.5" x14ac:dyDescent="0.2">
      <c r="A1292" s="37" t="str">
        <f t="shared" si="20"/>
        <v>15-63</v>
      </c>
      <c r="B1292" s="30">
        <v>63</v>
      </c>
      <c r="C1292" s="30">
        <v>1</v>
      </c>
      <c r="D1292" s="50" t="str">
        <f>IF(C1292=1,K!$D$1,IF(C1292=2,K!$D$2,IF(C1292=3,K!$D$3,IF(C1292=4,K!$D$4,IF(C1292=5,K!$D$5,IF(C1292=6,K!$D$6,IF(C1292=7,K!$D$7)))))))</f>
        <v>Maaparandus</v>
      </c>
      <c r="E1292" s="11" t="s">
        <v>329</v>
      </c>
      <c r="F1292" s="51" t="str">
        <f>LOOKUP(E1292,K!$A$1:$B$19)</f>
        <v>Tartu vald</v>
      </c>
      <c r="G1292">
        <v>1068</v>
      </c>
      <c r="H1292" s="30" t="s">
        <v>6493</v>
      </c>
      <c r="I1292" t="s">
        <v>6489</v>
      </c>
      <c r="J1292" s="30">
        <v>1976</v>
      </c>
      <c r="K1292">
        <v>2</v>
      </c>
      <c r="L1292" t="s">
        <v>6494</v>
      </c>
    </row>
    <row r="1293" spans="1:12" ht="25.5" x14ac:dyDescent="0.2">
      <c r="A1293" s="37" t="str">
        <f t="shared" si="20"/>
        <v>15-64</v>
      </c>
      <c r="B1293" s="30">
        <v>64</v>
      </c>
      <c r="C1293" s="30">
        <v>1</v>
      </c>
      <c r="D1293" s="50" t="str">
        <f>IF(C1293=1,K!$D$1,IF(C1293=2,K!$D$2,IF(C1293=3,K!$D$3,IF(C1293=4,K!$D$4,IF(C1293=5,K!$D$5,IF(C1293=6,K!$D$6,IF(C1293=7,K!$D$7)))))))</f>
        <v>Maaparandus</v>
      </c>
      <c r="E1293" s="11" t="s">
        <v>329</v>
      </c>
      <c r="F1293" s="51" t="str">
        <f>LOOKUP(E1293,K!$A$1:$B$19)</f>
        <v>Tartu vald</v>
      </c>
      <c r="G1293">
        <v>993</v>
      </c>
      <c r="H1293" s="30" t="s">
        <v>6495</v>
      </c>
      <c r="I1293" t="s">
        <v>6496</v>
      </c>
      <c r="J1293" s="30">
        <v>1976</v>
      </c>
      <c r="K1293">
        <v>5</v>
      </c>
      <c r="L1293" s="30">
        <v>73200</v>
      </c>
    </row>
    <row r="1294" spans="1:12" ht="25.5" x14ac:dyDescent="0.2">
      <c r="A1294" s="37" t="str">
        <f t="shared" si="20"/>
        <v>15-64</v>
      </c>
      <c r="B1294" s="30">
        <v>64</v>
      </c>
      <c r="C1294" s="30">
        <v>1</v>
      </c>
      <c r="D1294" s="50" t="str">
        <f>IF(C1294=1,K!$D$1,IF(C1294=2,K!$D$2,IF(C1294=3,K!$D$3,IF(C1294=4,K!$D$4,IF(C1294=5,K!$D$5,IF(C1294=6,K!$D$6,IF(C1294=7,K!$D$7)))))))</f>
        <v>Maaparandus</v>
      </c>
      <c r="E1294" s="11" t="s">
        <v>329</v>
      </c>
      <c r="F1294" s="51" t="str">
        <f>LOOKUP(E1294,K!$A$1:$B$19)</f>
        <v>Tartu vald</v>
      </c>
      <c r="G1294">
        <v>994</v>
      </c>
      <c r="H1294" s="30" t="s">
        <v>6497</v>
      </c>
      <c r="I1294" t="s">
        <v>6496</v>
      </c>
      <c r="J1294" s="30">
        <v>1976</v>
      </c>
      <c r="K1294">
        <v>2</v>
      </c>
      <c r="L1294" s="30">
        <v>73200</v>
      </c>
    </row>
    <row r="1295" spans="1:12" ht="25.5" x14ac:dyDescent="0.2">
      <c r="A1295" s="37" t="str">
        <f t="shared" si="20"/>
        <v>15-64</v>
      </c>
      <c r="B1295" s="30">
        <v>64</v>
      </c>
      <c r="C1295" s="30">
        <v>1</v>
      </c>
      <c r="D1295" s="50" t="str">
        <f>IF(C1295=1,K!$D$1,IF(C1295=2,K!$D$2,IF(C1295=3,K!$D$3,IF(C1295=4,K!$D$4,IF(C1295=5,K!$D$5,IF(C1295=6,K!$D$6,IF(C1295=7,K!$D$7)))))))</f>
        <v>Maaparandus</v>
      </c>
      <c r="E1295" s="11" t="s">
        <v>329</v>
      </c>
      <c r="F1295" s="51" t="str">
        <f>LOOKUP(E1295,K!$A$1:$B$19)</f>
        <v>Tartu vald</v>
      </c>
      <c r="G1295">
        <v>846</v>
      </c>
      <c r="H1295" s="30" t="s">
        <v>6498</v>
      </c>
      <c r="I1295" t="s">
        <v>6496</v>
      </c>
      <c r="J1295" s="30">
        <v>1975</v>
      </c>
      <c r="K1295">
        <v>2</v>
      </c>
      <c r="L1295" s="30">
        <v>73200</v>
      </c>
    </row>
    <row r="1296" spans="1:12" ht="25.5" x14ac:dyDescent="0.2">
      <c r="A1296" s="37" t="str">
        <f t="shared" si="20"/>
        <v>15-64</v>
      </c>
      <c r="B1296" s="30">
        <v>64</v>
      </c>
      <c r="C1296" s="30">
        <v>1</v>
      </c>
      <c r="D1296" s="50" t="str">
        <f>IF(C1296=1,K!$D$1,IF(C1296=2,K!$D$2,IF(C1296=3,K!$D$3,IF(C1296=4,K!$D$4,IF(C1296=5,K!$D$5,IF(C1296=6,K!$D$6,IF(C1296=7,K!$D$7)))))))</f>
        <v>Maaparandus</v>
      </c>
      <c r="E1296" s="11" t="s">
        <v>329</v>
      </c>
      <c r="F1296" s="51" t="str">
        <f>LOOKUP(E1296,K!$A$1:$B$19)</f>
        <v>Tartu vald</v>
      </c>
      <c r="G1296">
        <v>7</v>
      </c>
      <c r="H1296" s="30" t="s">
        <v>6499</v>
      </c>
      <c r="I1296" t="s">
        <v>6496</v>
      </c>
      <c r="J1296" s="30">
        <v>1985</v>
      </c>
      <c r="K1296">
        <v>1</v>
      </c>
      <c r="L1296" t="s">
        <v>2690</v>
      </c>
    </row>
    <row r="1297" spans="1:12" ht="25.5" x14ac:dyDescent="0.2">
      <c r="A1297" s="37" t="str">
        <f t="shared" si="20"/>
        <v>15-64</v>
      </c>
      <c r="B1297" s="30">
        <v>64</v>
      </c>
      <c r="C1297" s="30">
        <v>1</v>
      </c>
      <c r="D1297" s="130" t="str">
        <f>IF(C1297=1,K!$D$1,IF(C1297=2,K!$D$2,IF(C1297=3,K!$D$3,IF(C1297=4,K!$D$4,IF(C1297=5,K!$D$5,IF(C1297=6,K!$D$6,IF(C1297=7,K!$D$7)))))))</f>
        <v>Maaparandus</v>
      </c>
      <c r="E1297" s="11" t="s">
        <v>329</v>
      </c>
      <c r="F1297" s="131" t="str">
        <f>LOOKUP(E1297,K!$A$1:$B$19)</f>
        <v>Tartu vald</v>
      </c>
      <c r="G1297">
        <v>947</v>
      </c>
      <c r="H1297" s="30" t="s">
        <v>6500</v>
      </c>
      <c r="I1297" t="s">
        <v>6496</v>
      </c>
      <c r="J1297" s="30">
        <v>1975</v>
      </c>
      <c r="K1297">
        <v>3</v>
      </c>
      <c r="L1297" s="30">
        <v>73200</v>
      </c>
    </row>
    <row r="1298" spans="1:12" ht="25.5" x14ac:dyDescent="0.2">
      <c r="A1298" s="37" t="str">
        <f t="shared" si="20"/>
        <v>15-65</v>
      </c>
      <c r="B1298" s="30">
        <v>65</v>
      </c>
      <c r="C1298" s="30">
        <v>1</v>
      </c>
      <c r="D1298" s="130" t="str">
        <f>IF(C1298=1,K!$D$1,IF(C1298=2,K!$D$2,IF(C1298=3,K!$D$3,IF(C1298=4,K!$D$4,IF(C1298=5,K!$D$5,IF(C1298=6,K!$D$6,IF(C1298=7,K!$D$7)))))))</f>
        <v>Maaparandus</v>
      </c>
      <c r="E1298" s="11" t="s">
        <v>329</v>
      </c>
      <c r="F1298" s="131" t="str">
        <f>LOOKUP(E1298,K!$A$1:$B$19)</f>
        <v>Tartu vald</v>
      </c>
      <c r="G1298">
        <v>67</v>
      </c>
      <c r="H1298" s="30" t="s">
        <v>6505</v>
      </c>
      <c r="I1298" t="s">
        <v>6503</v>
      </c>
      <c r="J1298" s="30">
        <v>1970</v>
      </c>
      <c r="K1298">
        <v>2</v>
      </c>
      <c r="L1298" t="s">
        <v>6506</v>
      </c>
    </row>
    <row r="1299" spans="1:12" ht="38.25" x14ac:dyDescent="0.2">
      <c r="A1299" s="37" t="str">
        <f t="shared" si="20"/>
        <v>15-65</v>
      </c>
      <c r="B1299" s="30">
        <v>65</v>
      </c>
      <c r="C1299" s="30">
        <v>1</v>
      </c>
      <c r="D1299" s="130" t="str">
        <f>IF(C1299=1,K!$D$1,IF(C1299=2,K!$D$2,IF(C1299=3,K!$D$3,IF(C1299=4,K!$D$4,IF(C1299=5,K!$D$5,IF(C1299=6,K!$D$6,IF(C1299=7,K!$D$7)))))))</f>
        <v>Maaparandus</v>
      </c>
      <c r="E1299" s="11" t="s">
        <v>329</v>
      </c>
      <c r="F1299" s="131" t="str">
        <f>LOOKUP(E1299,K!$A$1:$B$19)</f>
        <v>Tartu vald</v>
      </c>
      <c r="G1299">
        <v>116</v>
      </c>
      <c r="H1299" s="30" t="s">
        <v>6507</v>
      </c>
      <c r="I1299" t="s">
        <v>6503</v>
      </c>
      <c r="J1299" s="30">
        <v>1960</v>
      </c>
      <c r="K1299">
        <v>1</v>
      </c>
    </row>
    <row r="1300" spans="1:12" ht="25.5" x14ac:dyDescent="0.2">
      <c r="A1300" s="37" t="str">
        <f t="shared" si="20"/>
        <v>15-65</v>
      </c>
      <c r="B1300" s="30">
        <v>65</v>
      </c>
      <c r="C1300" s="30">
        <v>1</v>
      </c>
      <c r="D1300" s="130" t="str">
        <f>IF(C1300=1,K!$D$1,IF(C1300=2,K!$D$2,IF(C1300=3,K!$D$3,IF(C1300=4,K!$D$4,IF(C1300=5,K!$D$5,IF(C1300=6,K!$D$6,IF(C1300=7,K!$D$7)))))))</f>
        <v>Maaparandus</v>
      </c>
      <c r="E1300" s="11" t="s">
        <v>329</v>
      </c>
      <c r="F1300" s="131" t="str">
        <f>LOOKUP(E1300,K!$A$1:$B$19)</f>
        <v>Tartu vald</v>
      </c>
      <c r="G1300">
        <v>66</v>
      </c>
      <c r="H1300" s="30" t="s">
        <v>6508</v>
      </c>
      <c r="I1300" t="s">
        <v>6503</v>
      </c>
      <c r="J1300" s="30">
        <v>1970</v>
      </c>
      <c r="K1300">
        <v>2</v>
      </c>
      <c r="L1300" t="s">
        <v>6506</v>
      </c>
    </row>
    <row r="1301" spans="1:12" ht="25.5" x14ac:dyDescent="0.2">
      <c r="A1301" s="37" t="str">
        <f t="shared" si="20"/>
        <v>15-65</v>
      </c>
      <c r="B1301" s="30">
        <v>65</v>
      </c>
      <c r="C1301" s="30">
        <v>1</v>
      </c>
      <c r="D1301" s="130" t="str">
        <f>IF(C1301=1,K!$D$1,IF(C1301=2,K!$D$2,IF(C1301=3,K!$D$3,IF(C1301=4,K!$D$4,IF(C1301=5,K!$D$5,IF(C1301=6,K!$D$6,IF(C1301=7,K!$D$7)))))))</f>
        <v>Maaparandus</v>
      </c>
      <c r="E1301" s="11" t="s">
        <v>329</v>
      </c>
      <c r="F1301" s="131" t="str">
        <f>LOOKUP(E1301,K!$A$1:$B$19)</f>
        <v>Tartu vald</v>
      </c>
      <c r="G1301">
        <v>122</v>
      </c>
      <c r="H1301" s="30" t="s">
        <v>6509</v>
      </c>
      <c r="I1301" t="s">
        <v>6503</v>
      </c>
      <c r="J1301" s="30">
        <v>1963</v>
      </c>
      <c r="K1301">
        <v>1</v>
      </c>
      <c r="L1301" t="s">
        <v>6510</v>
      </c>
    </row>
    <row r="1302" spans="1:12" x14ac:dyDescent="0.2">
      <c r="A1302" s="37" t="str">
        <f t="shared" si="20"/>
        <v>15-65</v>
      </c>
      <c r="B1302" s="30">
        <v>65</v>
      </c>
      <c r="C1302" s="30">
        <v>1</v>
      </c>
      <c r="D1302" s="130" t="str">
        <f>IF(C1302=1,K!$D$1,IF(C1302=2,K!$D$2,IF(C1302=3,K!$D$3,IF(C1302=4,K!$D$4,IF(C1302=5,K!$D$5,IF(C1302=6,K!$D$6,IF(C1302=7,K!$D$7)))))))</f>
        <v>Maaparandus</v>
      </c>
      <c r="E1302" s="11" t="s">
        <v>329</v>
      </c>
      <c r="F1302" s="131" t="str">
        <f>LOOKUP(E1302,K!$A$1:$B$19)</f>
        <v>Tartu vald</v>
      </c>
      <c r="G1302">
        <v>46</v>
      </c>
      <c r="H1302" s="30" t="s">
        <v>6511</v>
      </c>
      <c r="I1302" t="s">
        <v>6503</v>
      </c>
      <c r="J1302" s="30">
        <v>1958</v>
      </c>
      <c r="K1302">
        <v>2</v>
      </c>
    </row>
    <row r="1303" spans="1:12" ht="25.5" x14ac:dyDescent="0.2">
      <c r="A1303" s="37" t="str">
        <f t="shared" si="20"/>
        <v>15-65</v>
      </c>
      <c r="B1303" s="30">
        <v>65</v>
      </c>
      <c r="C1303" s="30">
        <v>6</v>
      </c>
      <c r="D1303" s="130" t="str">
        <f>IF(C1303=1,K!$D$1,IF(C1303=2,K!$D$2,IF(C1303=3,K!$D$3,IF(C1303=4,K!$D$4,IF(C1303=5,K!$D$5,IF(C1303=6,K!$D$6,IF(C1303=7,K!$D$7)))))))</f>
        <v>Kultuurtehnikaprojektid</v>
      </c>
      <c r="E1303" s="11" t="s">
        <v>329</v>
      </c>
      <c r="F1303" s="131" t="str">
        <f>LOOKUP(E1303,K!$A$1:$B$19)</f>
        <v>Tartu vald</v>
      </c>
      <c r="G1303">
        <v>12</v>
      </c>
      <c r="H1303" s="30" t="s">
        <v>6512</v>
      </c>
      <c r="I1303" t="s">
        <v>6503</v>
      </c>
      <c r="J1303" s="30">
        <v>1982</v>
      </c>
      <c r="K1303">
        <v>1</v>
      </c>
      <c r="L1303" t="s">
        <v>6513</v>
      </c>
    </row>
    <row r="1304" spans="1:12" ht="25.5" x14ac:dyDescent="0.2">
      <c r="A1304" s="37" t="str">
        <f t="shared" si="20"/>
        <v>15-65</v>
      </c>
      <c r="B1304" s="30">
        <v>65</v>
      </c>
      <c r="C1304" s="30">
        <v>6</v>
      </c>
      <c r="D1304" s="130" t="str">
        <f>IF(C1304=1,K!$D$1,IF(C1304=2,K!$D$2,IF(C1304=3,K!$D$3,IF(C1304=4,K!$D$4,IF(C1304=5,K!$D$5,IF(C1304=6,K!$D$6,IF(C1304=7,K!$D$7)))))))</f>
        <v>Kultuurtehnikaprojektid</v>
      </c>
      <c r="E1304" s="11" t="s">
        <v>329</v>
      </c>
      <c r="F1304" s="131" t="str">
        <f>LOOKUP(E1304,K!$A$1:$B$19)</f>
        <v>Tartu vald</v>
      </c>
      <c r="G1304">
        <v>11</v>
      </c>
      <c r="H1304" s="30" t="s">
        <v>6514</v>
      </c>
      <c r="I1304" t="s">
        <v>6503</v>
      </c>
      <c r="J1304" s="30">
        <v>1981</v>
      </c>
      <c r="K1304">
        <v>2</v>
      </c>
      <c r="L1304" t="s">
        <v>6513</v>
      </c>
    </row>
    <row r="1305" spans="1:12" ht="25.5" x14ac:dyDescent="0.2">
      <c r="A1305" s="37" t="str">
        <f t="shared" si="20"/>
        <v>15-65</v>
      </c>
      <c r="B1305" s="30">
        <v>65</v>
      </c>
      <c r="C1305" s="30">
        <v>1</v>
      </c>
      <c r="D1305" s="130" t="str">
        <f>IF(C1305=1,K!$D$1,IF(C1305=2,K!$D$2,IF(C1305=3,K!$D$3,IF(C1305=4,K!$D$4,IF(C1305=5,K!$D$5,IF(C1305=6,K!$D$6,IF(C1305=7,K!$D$7)))))))</f>
        <v>Maaparandus</v>
      </c>
      <c r="E1305" s="11" t="s">
        <v>329</v>
      </c>
      <c r="F1305" s="131" t="str">
        <f>LOOKUP(E1305,K!$A$1:$B$19)</f>
        <v>Tartu vald</v>
      </c>
      <c r="G1305">
        <v>107</v>
      </c>
      <c r="H1305" s="30" t="s">
        <v>6515</v>
      </c>
      <c r="I1305" t="s">
        <v>6516</v>
      </c>
      <c r="J1305" s="30">
        <v>1969</v>
      </c>
      <c r="K1305">
        <v>1</v>
      </c>
      <c r="L1305" t="s">
        <v>6517</v>
      </c>
    </row>
    <row r="1306" spans="1:12" ht="25.5" x14ac:dyDescent="0.2">
      <c r="A1306" s="37" t="str">
        <f t="shared" si="20"/>
        <v>15-67</v>
      </c>
      <c r="B1306" s="30">
        <v>67</v>
      </c>
      <c r="C1306" s="30">
        <v>1</v>
      </c>
      <c r="D1306" s="130" t="str">
        <f>IF(C1306=1,K!$D$1,IF(C1306=2,K!$D$2,IF(C1306=3,K!$D$3,IF(C1306=4,K!$D$4,IF(C1306=5,K!$D$5,IF(C1306=6,K!$D$6,IF(C1306=7,K!$D$7)))))))</f>
        <v>Maaparandus</v>
      </c>
      <c r="E1306" s="11" t="s">
        <v>329</v>
      </c>
      <c r="F1306" s="131" t="str">
        <f>LOOKUP(E1306,K!$A$1:$B$19)</f>
        <v>Tartu vald</v>
      </c>
      <c r="G1306">
        <v>827</v>
      </c>
      <c r="H1306" s="30" t="s">
        <v>6523</v>
      </c>
      <c r="I1306" t="s">
        <v>6522</v>
      </c>
      <c r="J1306" s="30">
        <v>1974</v>
      </c>
      <c r="K1306">
        <v>1</v>
      </c>
    </row>
    <row r="1307" spans="1:12" x14ac:dyDescent="0.2">
      <c r="A1307" s="37" t="str">
        <f t="shared" ref="A1307:A1331" si="21">CONCATENATE(E1307,"-",B1307)</f>
        <v>15-22</v>
      </c>
      <c r="B1307" s="30">
        <v>22</v>
      </c>
      <c r="C1307" s="30">
        <v>1</v>
      </c>
      <c r="D1307" s="43" t="s">
        <v>336</v>
      </c>
      <c r="E1307" s="11" t="s">
        <v>329</v>
      </c>
      <c r="F1307" s="131" t="str">
        <f>LOOKUP(E1307,K!$A$1:$B$19)</f>
        <v>Tartu vald</v>
      </c>
      <c r="G1307">
        <v>14</v>
      </c>
      <c r="H1307" s="30" t="s">
        <v>7096</v>
      </c>
      <c r="I1307" t="s">
        <v>7095</v>
      </c>
      <c r="J1307" s="30">
        <v>1958</v>
      </c>
      <c r="K1307">
        <v>7</v>
      </c>
      <c r="L1307" t="s">
        <v>7097</v>
      </c>
    </row>
    <row r="1308" spans="1:12" ht="25.5" x14ac:dyDescent="0.2">
      <c r="A1308" s="37" t="str">
        <f t="shared" si="21"/>
        <v>15-22</v>
      </c>
      <c r="B1308" s="30">
        <v>22</v>
      </c>
      <c r="C1308" s="30">
        <v>1</v>
      </c>
      <c r="D1308" s="130" t="str">
        <f>IF(C1308=1,K!$D$1,IF(C1308=2,K!$D$2,IF(C1308=3,K!$D$3,IF(C1308=4,K!$D$4,IF(C1308=5,K!$D$5,IF(C1308=6,K!$D$6,IF(C1308=7,K!$D$7)))))))</f>
        <v>Maaparandus</v>
      </c>
      <c r="E1308" s="11" t="s">
        <v>329</v>
      </c>
      <c r="F1308" s="131" t="str">
        <f>LOOKUP(E1308,K!$A$1:$B$19)</f>
        <v>Tartu vald</v>
      </c>
      <c r="G1308">
        <v>145</v>
      </c>
      <c r="H1308" s="30" t="s">
        <v>7101</v>
      </c>
      <c r="I1308" t="s">
        <v>7095</v>
      </c>
      <c r="J1308" s="30">
        <v>1960</v>
      </c>
      <c r="K1308">
        <v>1</v>
      </c>
      <c r="L1308" t="s">
        <v>7102</v>
      </c>
    </row>
    <row r="1309" spans="1:12" ht="25.5" x14ac:dyDescent="0.2">
      <c r="A1309" s="37" t="str">
        <f t="shared" si="21"/>
        <v>15-22</v>
      </c>
      <c r="B1309" s="30">
        <v>22</v>
      </c>
      <c r="C1309" s="30">
        <v>1</v>
      </c>
      <c r="D1309" s="130" t="str">
        <f>IF(C1309=1,K!$D$1,IF(C1309=2,K!$D$2,IF(C1309=3,K!$D$3,IF(C1309=4,K!$D$4,IF(C1309=5,K!$D$5,IF(C1309=6,K!$D$6,IF(C1309=7,K!$D$7)))))))</f>
        <v>Maaparandus</v>
      </c>
      <c r="E1309" s="11" t="s">
        <v>329</v>
      </c>
      <c r="F1309" s="131" t="str">
        <f>LOOKUP(E1309,K!$A$1:$B$19)</f>
        <v>Tartu vald</v>
      </c>
      <c r="G1309">
        <v>53</v>
      </c>
      <c r="H1309" s="30" t="s">
        <v>7103</v>
      </c>
      <c r="I1309" t="s">
        <v>7095</v>
      </c>
      <c r="J1309" s="30">
        <v>1959</v>
      </c>
      <c r="K1309">
        <v>1</v>
      </c>
      <c r="L1309" t="s">
        <v>7102</v>
      </c>
    </row>
    <row r="1310" spans="1:12" ht="25.5" x14ac:dyDescent="0.2">
      <c r="A1310" s="37" t="str">
        <f t="shared" si="21"/>
        <v>15-22</v>
      </c>
      <c r="B1310" s="30">
        <v>22</v>
      </c>
      <c r="C1310" s="30">
        <v>1</v>
      </c>
      <c r="D1310" s="130" t="str">
        <f>IF(C1310=1,K!$D$1,IF(C1310=2,K!$D$2,IF(C1310=3,K!$D$3,IF(C1310=4,K!$D$4,IF(C1310=5,K!$D$5,IF(C1310=6,K!$D$6,IF(C1310=7,K!$D$7)))))))</f>
        <v>Maaparandus</v>
      </c>
      <c r="E1310" s="11" t="s">
        <v>329</v>
      </c>
      <c r="F1310" s="131" t="str">
        <f>LOOKUP(E1310,K!$A$1:$B$19)</f>
        <v>Tartu vald</v>
      </c>
      <c r="G1310">
        <v>97</v>
      </c>
      <c r="H1310" s="30" t="s">
        <v>7107</v>
      </c>
      <c r="I1310" t="s">
        <v>7095</v>
      </c>
      <c r="J1310" s="30">
        <v>1964</v>
      </c>
      <c r="K1310">
        <v>1</v>
      </c>
      <c r="L1310" t="s">
        <v>7106</v>
      </c>
    </row>
    <row r="1311" spans="1:12" x14ac:dyDescent="0.2">
      <c r="A1311" s="37" t="str">
        <f t="shared" si="21"/>
        <v>15-22</v>
      </c>
      <c r="B1311" s="30">
        <v>22</v>
      </c>
      <c r="C1311" s="30">
        <v>1</v>
      </c>
      <c r="D1311" s="130" t="str">
        <f>IF(C1311=1,K!$D$1,IF(C1311=2,K!$D$2,IF(C1311=3,K!$D$3,IF(C1311=4,K!$D$4,IF(C1311=5,K!$D$5,IF(C1311=6,K!$D$6,IF(C1311=7,K!$D$7)))))))</f>
        <v>Maaparandus</v>
      </c>
      <c r="E1311" s="11" t="s">
        <v>329</v>
      </c>
      <c r="F1311" s="131" t="str">
        <f>LOOKUP(E1311,K!$A$1:$B$19)</f>
        <v>Tartu vald</v>
      </c>
      <c r="G1311">
        <v>109</v>
      </c>
      <c r="H1311" s="30" t="s">
        <v>7122</v>
      </c>
      <c r="I1311" t="s">
        <v>7095</v>
      </c>
      <c r="J1311" s="30">
        <v>1984</v>
      </c>
      <c r="K1311">
        <v>1</v>
      </c>
      <c r="L1311" t="s">
        <v>7123</v>
      </c>
    </row>
    <row r="1312" spans="1:12" ht="25.5" x14ac:dyDescent="0.2">
      <c r="A1312" s="37" t="str">
        <f t="shared" si="21"/>
        <v>15-23</v>
      </c>
      <c r="B1312" s="30">
        <v>23</v>
      </c>
      <c r="C1312" s="30">
        <v>1</v>
      </c>
      <c r="D1312" s="130" t="str">
        <f>IF(C1312=1,K!$D$1,IF(C1312=2,K!$D$2,IF(C1312=3,K!$D$3,IF(C1312=4,K!$D$4,IF(C1312=5,K!$D$5,IF(C1312=6,K!$D$6,IF(C1312=7,K!$D$7)))))))</f>
        <v>Maaparandus</v>
      </c>
      <c r="E1312" s="11" t="s">
        <v>329</v>
      </c>
      <c r="F1312" s="131" t="str">
        <f>LOOKUP(E1312,K!$A$1:$B$19)</f>
        <v>Tartu vald</v>
      </c>
      <c r="G1312">
        <v>64</v>
      </c>
      <c r="H1312" s="30" t="s">
        <v>7129</v>
      </c>
      <c r="I1312" t="s">
        <v>7126</v>
      </c>
      <c r="J1312" s="30">
        <v>1965</v>
      </c>
      <c r="K1312">
        <v>1</v>
      </c>
      <c r="L1312" t="s">
        <v>7128</v>
      </c>
    </row>
    <row r="1313" spans="1:12" ht="25.5" x14ac:dyDescent="0.2">
      <c r="A1313" s="37" t="str">
        <f t="shared" si="21"/>
        <v>15-24</v>
      </c>
      <c r="B1313" s="30">
        <v>24</v>
      </c>
      <c r="C1313" s="30">
        <v>1</v>
      </c>
      <c r="D1313" s="130" t="str">
        <f>IF(C1313=1,K!$D$1,IF(C1313=2,K!$D$2,IF(C1313=3,K!$D$3,IF(C1313=4,K!$D$4,IF(C1313=5,K!$D$5,IF(C1313=6,K!$D$6,IF(C1313=7,K!$D$7)))))))</f>
        <v>Maaparandus</v>
      </c>
      <c r="E1313" s="11" t="s">
        <v>329</v>
      </c>
      <c r="F1313" s="131" t="str">
        <f>LOOKUP(E1313,K!$A$1:$B$19)</f>
        <v>Tartu vald</v>
      </c>
      <c r="G1313">
        <v>146</v>
      </c>
      <c r="H1313" s="30" t="s">
        <v>7137</v>
      </c>
      <c r="I1313" t="s">
        <v>7135</v>
      </c>
      <c r="J1313" s="30">
        <v>1960</v>
      </c>
      <c r="K1313">
        <v>1</v>
      </c>
      <c r="L1313">
        <v>8320</v>
      </c>
    </row>
    <row r="1314" spans="1:12" ht="25.5" x14ac:dyDescent="0.2">
      <c r="A1314" s="37" t="str">
        <f t="shared" si="21"/>
        <v>15-24</v>
      </c>
      <c r="B1314" s="30">
        <v>24</v>
      </c>
      <c r="C1314" s="30">
        <v>1</v>
      </c>
      <c r="D1314" s="130" t="str">
        <f>IF(C1314=1,K!$D$1,IF(C1314=2,K!$D$2,IF(C1314=3,K!$D$3,IF(C1314=4,K!$D$4,IF(C1314=5,K!$D$5,IF(C1314=6,K!$D$6,IF(C1314=7,K!$D$7)))))))</f>
        <v>Maaparandus</v>
      </c>
      <c r="E1314" s="11" t="s">
        <v>329</v>
      </c>
      <c r="F1314" s="131" t="str">
        <f>LOOKUP(E1314,K!$A$1:$B$19)</f>
        <v>Tartu vald</v>
      </c>
      <c r="G1314">
        <v>72</v>
      </c>
      <c r="H1314" s="30" t="s">
        <v>7138</v>
      </c>
      <c r="I1314" t="s">
        <v>7135</v>
      </c>
      <c r="J1314" s="30">
        <v>1961</v>
      </c>
      <c r="K1314">
        <v>1</v>
      </c>
      <c r="L1314" t="s">
        <v>7136</v>
      </c>
    </row>
    <row r="1315" spans="1:12" ht="25.5" x14ac:dyDescent="0.2">
      <c r="A1315" s="37" t="str">
        <f t="shared" si="21"/>
        <v>15-24</v>
      </c>
      <c r="B1315" s="30">
        <v>24</v>
      </c>
      <c r="C1315" s="30">
        <v>1</v>
      </c>
      <c r="D1315" s="130" t="str">
        <f>IF(C1315=1,K!$D$1,IF(C1315=2,K!$D$2,IF(C1315=3,K!$D$3,IF(C1315=4,K!$D$4,IF(C1315=5,K!$D$5,IF(C1315=6,K!$D$6,IF(C1315=7,K!$D$7)))))))</f>
        <v>Maaparandus</v>
      </c>
      <c r="E1315" s="11" t="s">
        <v>329</v>
      </c>
      <c r="F1315" s="131" t="str">
        <f>LOOKUP(E1315,K!$A$1:$B$19)</f>
        <v>Tartu vald</v>
      </c>
      <c r="H1315" s="30" t="s">
        <v>7139</v>
      </c>
      <c r="I1315" t="s">
        <v>7135</v>
      </c>
      <c r="J1315" s="30">
        <v>1961</v>
      </c>
      <c r="K1315">
        <v>1</v>
      </c>
      <c r="L1315" t="s">
        <v>7136</v>
      </c>
    </row>
    <row r="1316" spans="1:12" ht="25.5" x14ac:dyDescent="0.2">
      <c r="A1316" s="37" t="str">
        <f t="shared" si="21"/>
        <v>15-24</v>
      </c>
      <c r="B1316" s="30">
        <v>24</v>
      </c>
      <c r="C1316" s="30">
        <v>1</v>
      </c>
      <c r="D1316" s="130" t="str">
        <f>IF(C1316=1,K!$D$1,IF(C1316=2,K!$D$2,IF(C1316=3,K!$D$3,IF(C1316=4,K!$D$4,IF(C1316=5,K!$D$5,IF(C1316=6,K!$D$6,IF(C1316=7,K!$D$7)))))))</f>
        <v>Maaparandus</v>
      </c>
      <c r="E1316" s="11" t="s">
        <v>329</v>
      </c>
      <c r="F1316" s="131" t="str">
        <f>LOOKUP(E1316,K!$A$1:$B$19)</f>
        <v>Tartu vald</v>
      </c>
      <c r="G1316">
        <v>99</v>
      </c>
      <c r="H1316" s="30" t="s">
        <v>7140</v>
      </c>
      <c r="I1316" t="s">
        <v>7135</v>
      </c>
      <c r="J1316" s="30">
        <v>1963</v>
      </c>
      <c r="K1316">
        <v>1</v>
      </c>
      <c r="L1316" t="s">
        <v>7141</v>
      </c>
    </row>
    <row r="1317" spans="1:12" ht="25.5" x14ac:dyDescent="0.2">
      <c r="A1317" s="37" t="str">
        <f t="shared" si="21"/>
        <v>15-24</v>
      </c>
      <c r="B1317" s="30">
        <v>24</v>
      </c>
      <c r="C1317" s="30">
        <v>1</v>
      </c>
      <c r="D1317" s="130" t="str">
        <f>IF(C1317=1,K!$D$1,IF(C1317=2,K!$D$2,IF(C1317=3,K!$D$3,IF(C1317=4,K!$D$4,IF(C1317=5,K!$D$5,IF(C1317=6,K!$D$6,IF(C1317=7,K!$D$7)))))))</f>
        <v>Maaparandus</v>
      </c>
      <c r="E1317" s="11" t="s">
        <v>329</v>
      </c>
      <c r="F1317" s="131" t="str">
        <f>LOOKUP(E1317,K!$A$1:$B$19)</f>
        <v>Tartu vald</v>
      </c>
      <c r="G1317">
        <v>100</v>
      </c>
      <c r="H1317" s="30" t="s">
        <v>7142</v>
      </c>
      <c r="I1317" t="s">
        <v>7135</v>
      </c>
      <c r="J1317" s="30">
        <v>1963</v>
      </c>
      <c r="K1317">
        <v>1</v>
      </c>
      <c r="L1317" t="s">
        <v>7141</v>
      </c>
    </row>
    <row r="1318" spans="1:12" ht="25.5" x14ac:dyDescent="0.2">
      <c r="A1318" s="37" t="str">
        <f t="shared" si="21"/>
        <v>15-24</v>
      </c>
      <c r="B1318" s="30">
        <v>24</v>
      </c>
      <c r="C1318" s="30">
        <v>1</v>
      </c>
      <c r="D1318" s="130" t="str">
        <f>IF(C1318=1,K!$D$1,IF(C1318=2,K!$D$2,IF(C1318=3,K!$D$3,IF(C1318=4,K!$D$4,IF(C1318=5,K!$D$5,IF(C1318=6,K!$D$6,IF(C1318=7,K!$D$7)))))))</f>
        <v>Maaparandus</v>
      </c>
      <c r="E1318" s="11" t="s">
        <v>329</v>
      </c>
      <c r="F1318" s="131" t="str">
        <f>LOOKUP(E1318,K!$A$1:$B$19)</f>
        <v>Tartu vald</v>
      </c>
      <c r="G1318">
        <v>98</v>
      </c>
      <c r="H1318" s="30" t="s">
        <v>7143</v>
      </c>
      <c r="I1318" t="s">
        <v>7135</v>
      </c>
      <c r="J1318" s="30">
        <v>1964</v>
      </c>
      <c r="K1318">
        <v>3</v>
      </c>
      <c r="L1318" t="s">
        <v>7141</v>
      </c>
    </row>
    <row r="1319" spans="1:12" ht="25.5" x14ac:dyDescent="0.2">
      <c r="A1319" s="37" t="str">
        <f t="shared" si="21"/>
        <v>15-25</v>
      </c>
      <c r="B1319" s="30">
        <v>25</v>
      </c>
      <c r="C1319" s="30">
        <v>1</v>
      </c>
      <c r="D1319" s="130" t="str">
        <f>IF(C1319=1,K!$D$1,IF(C1319=2,K!$D$2,IF(C1319=3,K!$D$3,IF(C1319=4,K!$D$4,IF(C1319=5,K!$D$5,IF(C1319=6,K!$D$6,IF(C1319=7,K!$D$7)))))))</f>
        <v>Maaparandus</v>
      </c>
      <c r="E1319" s="11" t="s">
        <v>329</v>
      </c>
      <c r="F1319" s="131" t="str">
        <f>LOOKUP(E1319,K!$A$1:$B$19)</f>
        <v>Tartu vald</v>
      </c>
      <c r="G1319">
        <v>4</v>
      </c>
      <c r="H1319" s="30" t="s">
        <v>7147</v>
      </c>
      <c r="I1319" t="s">
        <v>7145</v>
      </c>
      <c r="J1319" s="30">
        <v>1965</v>
      </c>
      <c r="K1319">
        <v>1</v>
      </c>
      <c r="L1319" t="s">
        <v>7148</v>
      </c>
    </row>
    <row r="1320" spans="1:12" ht="25.5" x14ac:dyDescent="0.2">
      <c r="A1320" s="37" t="str">
        <f t="shared" si="21"/>
        <v>15-25</v>
      </c>
      <c r="B1320" s="30">
        <v>25</v>
      </c>
      <c r="C1320" s="30">
        <v>1</v>
      </c>
      <c r="D1320" s="130" t="str">
        <f>IF(C1320=1,K!$D$1,IF(C1320=2,K!$D$2,IF(C1320=3,K!$D$3,IF(C1320=4,K!$D$4,IF(C1320=5,K!$D$5,IF(C1320=6,K!$D$6,IF(C1320=7,K!$D$7)))))))</f>
        <v>Maaparandus</v>
      </c>
      <c r="E1320" s="11" t="s">
        <v>329</v>
      </c>
      <c r="F1320" s="131" t="str">
        <f>LOOKUP(E1320,K!$A$1:$B$19)</f>
        <v>Tartu vald</v>
      </c>
      <c r="G1320">
        <v>11</v>
      </c>
      <c r="H1320" s="30" t="s">
        <v>7149</v>
      </c>
      <c r="I1320" t="s">
        <v>7145</v>
      </c>
      <c r="J1320" s="30">
        <v>1964</v>
      </c>
      <c r="K1320">
        <v>2</v>
      </c>
      <c r="L1320" t="s">
        <v>7148</v>
      </c>
    </row>
    <row r="1321" spans="1:12" ht="25.5" x14ac:dyDescent="0.2">
      <c r="A1321" s="37" t="str">
        <f t="shared" si="21"/>
        <v>15-25</v>
      </c>
      <c r="B1321" s="30">
        <v>25</v>
      </c>
      <c r="C1321" s="30">
        <v>1</v>
      </c>
      <c r="D1321" s="130" t="str">
        <f>IF(C1321=1,K!$D$1,IF(C1321=2,K!$D$2,IF(C1321=3,K!$D$3,IF(C1321=4,K!$D$4,IF(C1321=5,K!$D$5,IF(C1321=6,K!$D$6,IF(C1321=7,K!$D$7)))))))</f>
        <v>Maaparandus</v>
      </c>
      <c r="E1321" s="11" t="s">
        <v>329</v>
      </c>
      <c r="F1321" s="131" t="str">
        <f>LOOKUP(E1321,K!$A$1:$B$19)</f>
        <v>Tartu vald</v>
      </c>
      <c r="G1321">
        <v>1</v>
      </c>
      <c r="H1321" s="30" t="s">
        <v>7150</v>
      </c>
      <c r="I1321" t="s">
        <v>7145</v>
      </c>
      <c r="J1321" s="30">
        <v>1970</v>
      </c>
      <c r="K1321">
        <v>1</v>
      </c>
      <c r="L1321" t="s">
        <v>7148</v>
      </c>
    </row>
    <row r="1322" spans="1:12" ht="25.5" x14ac:dyDescent="0.2">
      <c r="A1322" s="37" t="str">
        <f t="shared" si="21"/>
        <v>15-26</v>
      </c>
      <c r="B1322" s="30">
        <v>26</v>
      </c>
      <c r="C1322" s="30">
        <v>1</v>
      </c>
      <c r="D1322" s="130" t="str">
        <f>IF(C1322=1,K!$D$1,IF(C1322=2,K!$D$2,IF(C1322=3,K!$D$3,IF(C1322=4,K!$D$4,IF(C1322=5,K!$D$5,IF(C1322=6,K!$D$6,IF(C1322=7,K!$D$7)))))))</f>
        <v>Maaparandus</v>
      </c>
      <c r="E1322" s="11" t="s">
        <v>329</v>
      </c>
      <c r="F1322" s="131" t="str">
        <f>LOOKUP(E1322,K!$A$1:$B$19)</f>
        <v>Tartu vald</v>
      </c>
      <c r="G1322">
        <v>437</v>
      </c>
      <c r="H1322" s="30" t="s">
        <v>7154</v>
      </c>
      <c r="I1322" t="s">
        <v>7152</v>
      </c>
      <c r="J1322" s="30">
        <v>1972</v>
      </c>
      <c r="K1322">
        <v>2</v>
      </c>
      <c r="L1322">
        <v>68281</v>
      </c>
    </row>
    <row r="1323" spans="1:12" x14ac:dyDescent="0.2">
      <c r="A1323" s="37" t="str">
        <f t="shared" si="21"/>
        <v>15-27</v>
      </c>
      <c r="B1323" s="30">
        <v>27</v>
      </c>
      <c r="C1323" s="30">
        <v>1</v>
      </c>
      <c r="D1323" s="130" t="str">
        <f>IF(C1323=1,K!$D$1,IF(C1323=2,K!$D$2,IF(C1323=3,K!$D$3,IF(C1323=4,K!$D$4,IF(C1323=5,K!$D$5,IF(C1323=6,K!$D$6,IF(C1323=7,K!$D$7)))))))</f>
        <v>Maaparandus</v>
      </c>
      <c r="E1323" s="11" t="s">
        <v>329</v>
      </c>
      <c r="F1323" s="131" t="str">
        <f>LOOKUP(E1323,K!$A$1:$B$19)</f>
        <v>Tartu vald</v>
      </c>
      <c r="G1323">
        <v>92</v>
      </c>
      <c r="H1323" s="30" t="s">
        <v>7159</v>
      </c>
      <c r="I1323" t="s">
        <v>7155</v>
      </c>
      <c r="J1323" s="30">
        <v>1985</v>
      </c>
      <c r="K1323">
        <v>2</v>
      </c>
      <c r="L1323" t="s">
        <v>7160</v>
      </c>
    </row>
    <row r="1324" spans="1:12" ht="25.5" x14ac:dyDescent="0.2">
      <c r="A1324" s="37" t="str">
        <f t="shared" si="21"/>
        <v>15-27</v>
      </c>
      <c r="B1324" s="30">
        <v>27</v>
      </c>
      <c r="C1324" s="30">
        <v>1</v>
      </c>
      <c r="D1324" s="130" t="str">
        <f>IF(C1324=1,K!$D$1,IF(C1324=2,K!$D$2,IF(C1324=3,K!$D$3,IF(C1324=4,K!$D$4,IF(C1324=5,K!$D$5,IF(C1324=6,K!$D$6,IF(C1324=7,K!$D$7)))))))</f>
        <v>Maaparandus</v>
      </c>
      <c r="E1324" s="11" t="s">
        <v>329</v>
      </c>
      <c r="F1324" s="131" t="str">
        <f>LOOKUP(E1324,K!$A$1:$B$19)</f>
        <v>Tartu vald</v>
      </c>
      <c r="G1324">
        <v>76</v>
      </c>
      <c r="H1324" s="30" t="s">
        <v>7161</v>
      </c>
      <c r="I1324" t="s">
        <v>7155</v>
      </c>
      <c r="J1324" s="30">
        <v>1959</v>
      </c>
      <c r="K1324">
        <v>1</v>
      </c>
      <c r="L1324">
        <v>3175</v>
      </c>
    </row>
    <row r="1325" spans="1:12" ht="25.5" x14ac:dyDescent="0.2">
      <c r="A1325" s="37" t="str">
        <f t="shared" si="21"/>
        <v>15-27</v>
      </c>
      <c r="B1325" s="30">
        <v>27</v>
      </c>
      <c r="C1325" s="30">
        <v>1</v>
      </c>
      <c r="D1325" s="130" t="str">
        <f>IF(C1325=1,K!$D$1,IF(C1325=2,K!$D$2,IF(C1325=3,K!$D$3,IF(C1325=4,K!$D$4,IF(C1325=5,K!$D$5,IF(C1325=6,K!$D$6,IF(C1325=7,K!$D$7)))))))</f>
        <v>Maaparandus</v>
      </c>
      <c r="E1325" s="11" t="s">
        <v>329</v>
      </c>
      <c r="F1325" s="131" t="str">
        <f>LOOKUP(E1325,K!$A$1:$B$19)</f>
        <v>Tartu vald</v>
      </c>
      <c r="G1325">
        <v>68</v>
      </c>
      <c r="H1325" s="30" t="s">
        <v>7162</v>
      </c>
      <c r="I1325" t="s">
        <v>7155</v>
      </c>
      <c r="J1325" s="30">
        <v>1964</v>
      </c>
      <c r="K1325">
        <v>1</v>
      </c>
      <c r="L1325" t="s">
        <v>7164</v>
      </c>
    </row>
    <row r="1326" spans="1:12" ht="25.5" x14ac:dyDescent="0.2">
      <c r="A1326" s="37" t="str">
        <f t="shared" si="21"/>
        <v>15-27</v>
      </c>
      <c r="B1326" s="30">
        <v>27</v>
      </c>
      <c r="C1326" s="30">
        <v>1</v>
      </c>
      <c r="D1326" s="130" t="str">
        <f>IF(C1326=1,K!$D$1,IF(C1326=2,K!$D$2,IF(C1326=3,K!$D$3,IF(C1326=4,K!$D$4,IF(C1326=5,K!$D$5,IF(C1326=6,K!$D$6,IF(C1326=7,K!$D$7)))))))</f>
        <v>Maaparandus</v>
      </c>
      <c r="E1326" s="11" t="s">
        <v>329</v>
      </c>
      <c r="F1326" s="131" t="str">
        <f>LOOKUP(E1326,K!$A$1:$B$19)</f>
        <v>Tartu vald</v>
      </c>
      <c r="G1326">
        <v>72</v>
      </c>
      <c r="H1326" s="30" t="s">
        <v>7163</v>
      </c>
      <c r="I1326" t="s">
        <v>7155</v>
      </c>
      <c r="J1326" s="30">
        <v>1963</v>
      </c>
      <c r="K1326">
        <v>2</v>
      </c>
      <c r="L1326" t="s">
        <v>7164</v>
      </c>
    </row>
    <row r="1327" spans="1:12" x14ac:dyDescent="0.2">
      <c r="A1327" s="37" t="str">
        <f t="shared" si="21"/>
        <v>15-28</v>
      </c>
      <c r="B1327" s="30">
        <v>28</v>
      </c>
      <c r="C1327" s="30">
        <v>1</v>
      </c>
      <c r="D1327" s="130" t="str">
        <f>IF(C1327=1,K!$D$1,IF(C1327=2,K!$D$2,IF(C1327=3,K!$D$3,IF(C1327=4,K!$D$4,IF(C1327=5,K!$D$5,IF(C1327=6,K!$D$6,IF(C1327=7,K!$D$7)))))))</f>
        <v>Maaparandus</v>
      </c>
      <c r="E1327" s="11" t="s">
        <v>329</v>
      </c>
      <c r="F1327" s="131" t="str">
        <f>LOOKUP(E1327,K!$A$1:$B$19)</f>
        <v>Tartu vald</v>
      </c>
      <c r="G1327">
        <v>22</v>
      </c>
      <c r="H1327" s="30" t="s">
        <v>7165</v>
      </c>
      <c r="I1327" t="s">
        <v>7166</v>
      </c>
      <c r="J1327" s="30">
        <v>1992</v>
      </c>
      <c r="K1327">
        <v>1</v>
      </c>
      <c r="L1327" t="s">
        <v>7167</v>
      </c>
    </row>
    <row r="1328" spans="1:12" ht="25.5" x14ac:dyDescent="0.2">
      <c r="A1328" s="37" t="str">
        <f t="shared" si="21"/>
        <v>15-29</v>
      </c>
      <c r="B1328" s="30">
        <v>29</v>
      </c>
      <c r="C1328" s="30">
        <v>1</v>
      </c>
      <c r="D1328" s="130" t="str">
        <f>IF(C1328=1,K!$D$1,IF(C1328=2,K!$D$2,IF(C1328=3,K!$D$3,IF(C1328=4,K!$D$4,IF(C1328=5,K!$D$5,IF(C1328=6,K!$D$6,IF(C1328=7,K!$D$7)))))))</f>
        <v>Maaparandus</v>
      </c>
      <c r="E1328" s="11" t="s">
        <v>329</v>
      </c>
      <c r="F1328" s="131" t="str">
        <f>LOOKUP(E1328,K!$A$1:$B$19)</f>
        <v>Tartu vald</v>
      </c>
      <c r="G1328">
        <v>1033</v>
      </c>
      <c r="H1328" s="30" t="s">
        <v>7171</v>
      </c>
      <c r="I1328" t="s">
        <v>7172</v>
      </c>
      <c r="J1328" s="30">
        <v>1976</v>
      </c>
      <c r="K1328">
        <v>3</v>
      </c>
      <c r="L1328">
        <v>73042</v>
      </c>
    </row>
    <row r="1329" spans="1:12" ht="25.5" x14ac:dyDescent="0.2">
      <c r="A1329" s="37" t="str">
        <f t="shared" si="21"/>
        <v>15-29</v>
      </c>
      <c r="B1329" s="30">
        <v>29</v>
      </c>
      <c r="C1329" s="30">
        <v>1</v>
      </c>
      <c r="D1329" s="130" t="str">
        <f>IF(C1329=1,K!$D$1,IF(C1329=2,K!$D$2,IF(C1329=3,K!$D$3,IF(C1329=4,K!$D$4,IF(C1329=5,K!$D$5,IF(C1329=6,K!$D$6,IF(C1329=7,K!$D$7)))))))</f>
        <v>Maaparandus</v>
      </c>
      <c r="E1329" s="11" t="s">
        <v>329</v>
      </c>
      <c r="F1329" s="131" t="str">
        <f>LOOKUP(E1329,K!$A$1:$B$19)</f>
        <v>Tartu vald</v>
      </c>
      <c r="G1329">
        <v>80</v>
      </c>
      <c r="H1329" s="30" t="s">
        <v>7173</v>
      </c>
      <c r="I1329" t="s">
        <v>7172</v>
      </c>
      <c r="J1329" s="30">
        <v>1961</v>
      </c>
      <c r="K1329">
        <v>1</v>
      </c>
      <c r="L1329">
        <v>227</v>
      </c>
    </row>
    <row r="1330" spans="1:12" ht="25.5" x14ac:dyDescent="0.2">
      <c r="A1330" s="37" t="str">
        <f t="shared" si="21"/>
        <v>15-29</v>
      </c>
      <c r="B1330" s="30">
        <v>29</v>
      </c>
      <c r="C1330" s="30">
        <v>1</v>
      </c>
      <c r="D1330" s="130" t="str">
        <f>IF(C1330=1,K!$D$1,IF(C1330=2,K!$D$2,IF(C1330=3,K!$D$3,IF(C1330=4,K!$D$4,IF(C1330=5,K!$D$5,IF(C1330=6,K!$D$6,IF(C1330=7,K!$D$7)))))))</f>
        <v>Maaparandus</v>
      </c>
      <c r="E1330" s="11" t="s">
        <v>329</v>
      </c>
      <c r="F1330" s="131" t="str">
        <f>LOOKUP(E1330,K!$A$1:$B$19)</f>
        <v>Tartu vald</v>
      </c>
      <c r="G1330">
        <v>53</v>
      </c>
      <c r="H1330" s="30" t="s">
        <v>7183</v>
      </c>
      <c r="I1330" t="s">
        <v>7172</v>
      </c>
      <c r="J1330" s="30">
        <v>1986</v>
      </c>
      <c r="K1330">
        <v>1</v>
      </c>
      <c r="L1330">
        <v>53</v>
      </c>
    </row>
    <row r="1331" spans="1:12" x14ac:dyDescent="0.2">
      <c r="A1331" s="37" t="str">
        <f t="shared" si="21"/>
        <v>15-30</v>
      </c>
      <c r="B1331" s="30">
        <v>30</v>
      </c>
      <c r="C1331" s="30">
        <v>1</v>
      </c>
      <c r="D1331" s="130" t="str">
        <f>IF(C1331=1,K!$D$1,IF(C1331=2,K!$D$2,IF(C1331=3,K!$D$3,IF(C1331=4,K!$D$4,IF(C1331=5,K!$D$5,IF(C1331=6,K!$D$6,IF(C1331=7,K!$D$7)))))))</f>
        <v>Maaparandus</v>
      </c>
      <c r="E1331" s="11" t="s">
        <v>329</v>
      </c>
      <c r="F1331" s="131" t="str">
        <f>LOOKUP(E1331,K!$A$1:$B$19)</f>
        <v>Tartu vald</v>
      </c>
      <c r="G1331">
        <v>68</v>
      </c>
      <c r="H1331" s="30" t="s">
        <v>7189</v>
      </c>
      <c r="I1331" t="s">
        <v>7184</v>
      </c>
      <c r="J1331" s="30">
        <v>1980</v>
      </c>
      <c r="K1331">
        <v>6</v>
      </c>
      <c r="L1331">
        <v>73203</v>
      </c>
    </row>
    <row r="1332" spans="1:12" ht="25.5" x14ac:dyDescent="0.2">
      <c r="A1332" s="37" t="str">
        <f t="shared" ref="A1332:A1363" si="22">CONCATENATE(E1332,"-",B1332)</f>
        <v>15-30</v>
      </c>
      <c r="B1332" s="30">
        <v>30</v>
      </c>
      <c r="C1332" s="30">
        <v>1</v>
      </c>
      <c r="D1332" s="158" t="str">
        <f>IF(C1332=1,K!$D$1,IF(C1332=2,K!$D$2,IF(C1332=3,K!$D$3,IF(C1332=4,K!$D$4,IF(C1332=5,K!$D$5,IF(C1332=6,K!$D$6,IF(C1332=7,K!$D$7)))))))</f>
        <v>Maaparandus</v>
      </c>
      <c r="E1332" s="11" t="s">
        <v>329</v>
      </c>
      <c r="F1332" s="159" t="str">
        <f>LOOKUP(E1332,K!$A$1:$B$19)</f>
        <v>Tartu vald</v>
      </c>
      <c r="G1332">
        <v>56</v>
      </c>
      <c r="H1332" s="30" t="s">
        <v>7190</v>
      </c>
      <c r="I1332" t="s">
        <v>7184</v>
      </c>
      <c r="J1332" s="30">
        <v>1981</v>
      </c>
      <c r="K1332">
        <v>3</v>
      </c>
      <c r="L1332">
        <v>1203792</v>
      </c>
    </row>
    <row r="1333" spans="1:12" x14ac:dyDescent="0.2">
      <c r="A1333" s="37" t="str">
        <f t="shared" si="22"/>
        <v>15-30</v>
      </c>
      <c r="B1333" s="30">
        <v>30</v>
      </c>
      <c r="C1333" s="30">
        <v>1</v>
      </c>
      <c r="D1333" s="158" t="str">
        <f>IF(C1333=1,K!$D$1,IF(C1333=2,K!$D$2,IF(C1333=3,K!$D$3,IF(C1333=4,K!$D$4,IF(C1333=5,K!$D$5,IF(C1333=6,K!$D$6,IF(C1333=7,K!$D$7)))))))</f>
        <v>Maaparandus</v>
      </c>
      <c r="E1333" s="11" t="s">
        <v>329</v>
      </c>
      <c r="F1333" s="159" t="str">
        <f>LOOKUP(E1333,K!$A$1:$B$19)</f>
        <v>Tartu vald</v>
      </c>
      <c r="G1333">
        <v>55</v>
      </c>
      <c r="H1333" s="30" t="s">
        <v>7191</v>
      </c>
      <c r="I1333" t="s">
        <v>7184</v>
      </c>
      <c r="J1333" s="30">
        <v>1981</v>
      </c>
      <c r="K1333">
        <v>2</v>
      </c>
      <c r="L1333" s="30">
        <v>73203</v>
      </c>
    </row>
    <row r="1334" spans="1:12" ht="25.5" x14ac:dyDescent="0.2">
      <c r="A1334" s="37" t="str">
        <f t="shared" si="22"/>
        <v>15-30</v>
      </c>
      <c r="B1334" s="30">
        <v>30</v>
      </c>
      <c r="C1334" s="30">
        <v>1</v>
      </c>
      <c r="D1334" s="158" t="str">
        <f>IF(C1334=1,K!$D$1,IF(C1334=2,K!$D$2,IF(C1334=3,K!$D$3,IF(C1334=4,K!$D$4,IF(C1334=5,K!$D$5,IF(C1334=6,K!$D$6,IF(C1334=7,K!$D$7)))))))</f>
        <v>Maaparandus</v>
      </c>
      <c r="E1334" s="11" t="s">
        <v>329</v>
      </c>
      <c r="F1334" s="159" t="str">
        <f>LOOKUP(E1334,K!$A$1:$B$19)</f>
        <v>Tartu vald</v>
      </c>
      <c r="G1334">
        <v>54</v>
      </c>
      <c r="H1334" s="30" t="s">
        <v>7192</v>
      </c>
      <c r="I1334" t="s">
        <v>7184</v>
      </c>
      <c r="J1334" s="30">
        <v>1982</v>
      </c>
      <c r="K1334">
        <v>1</v>
      </c>
      <c r="L1334" t="s">
        <v>7193</v>
      </c>
    </row>
    <row r="1335" spans="1:12" x14ac:dyDescent="0.2">
      <c r="A1335" s="37" t="str">
        <f t="shared" si="22"/>
        <v>15-30</v>
      </c>
      <c r="B1335" s="30">
        <v>30</v>
      </c>
      <c r="C1335" s="30">
        <v>1</v>
      </c>
      <c r="D1335" s="158" t="str">
        <f>IF(C1335=1,K!$D$1,IF(C1335=2,K!$D$2,IF(C1335=3,K!$D$3,IF(C1335=4,K!$D$4,IF(C1335=5,K!$D$5,IF(C1335=6,K!$D$6,IF(C1335=7,K!$D$7)))))))</f>
        <v>Maaparandus</v>
      </c>
      <c r="E1335" s="11" t="s">
        <v>329</v>
      </c>
      <c r="F1335" s="159" t="str">
        <f>LOOKUP(E1335,K!$A$1:$B$19)</f>
        <v>Tartu vald</v>
      </c>
      <c r="G1335">
        <v>84</v>
      </c>
      <c r="H1335" s="30" t="s">
        <v>7194</v>
      </c>
      <c r="I1335" t="s">
        <v>7195</v>
      </c>
      <c r="J1335" s="30">
        <v>1981</v>
      </c>
      <c r="L1335">
        <v>1203792</v>
      </c>
    </row>
    <row r="1336" spans="1:12" x14ac:dyDescent="0.2">
      <c r="A1336" s="37" t="str">
        <f t="shared" si="22"/>
        <v>15-31</v>
      </c>
      <c r="B1336" s="30">
        <v>31</v>
      </c>
      <c r="C1336" s="30">
        <v>1</v>
      </c>
      <c r="D1336" s="158" t="str">
        <f>IF(C1336=1,K!$D$1,IF(C1336=2,K!$D$2,IF(C1336=3,K!$D$3,IF(C1336=4,K!$D$4,IF(C1336=5,K!$D$5,IF(C1336=6,K!$D$6,IF(C1336=7,K!$D$7)))))))</f>
        <v>Maaparandus</v>
      </c>
      <c r="E1336" s="11" t="s">
        <v>329</v>
      </c>
      <c r="F1336" s="159" t="str">
        <f>LOOKUP(E1336,K!$A$1:$B$19)</f>
        <v>Tartu vald</v>
      </c>
      <c r="G1336">
        <v>74</v>
      </c>
      <c r="H1336" s="30" t="s">
        <v>7197</v>
      </c>
      <c r="I1336" t="s">
        <v>7198</v>
      </c>
      <c r="J1336" s="30">
        <v>1981</v>
      </c>
      <c r="K1336">
        <v>1</v>
      </c>
      <c r="L1336">
        <v>77119</v>
      </c>
    </row>
    <row r="1337" spans="1:12" ht="25.5" x14ac:dyDescent="0.2">
      <c r="A1337" s="37" t="str">
        <f t="shared" si="22"/>
        <v>15-31</v>
      </c>
      <c r="B1337" s="30">
        <v>31</v>
      </c>
      <c r="C1337" s="30">
        <v>6</v>
      </c>
      <c r="D1337" s="158" t="str">
        <f>IF(C1337=1,K!$D$1,IF(C1337=2,K!$D$2,IF(C1337=3,K!$D$3,IF(C1337=4,K!$D$4,IF(C1337=5,K!$D$5,IF(C1337=6,K!$D$6,IF(C1337=7,K!$D$7)))))))</f>
        <v>Kultuurtehnikaprojektid</v>
      </c>
      <c r="E1337" s="11" t="s">
        <v>329</v>
      </c>
      <c r="F1337" s="159" t="str">
        <f>LOOKUP(E1337,K!$A$1:$B$19)</f>
        <v>Tartu vald</v>
      </c>
      <c r="G1337">
        <v>69</v>
      </c>
      <c r="H1337" s="30" t="s">
        <v>7199</v>
      </c>
      <c r="I1337" t="s">
        <v>7198</v>
      </c>
      <c r="J1337" s="30">
        <v>1988</v>
      </c>
      <c r="K1337">
        <v>1</v>
      </c>
    </row>
    <row r="1338" spans="1:12" x14ac:dyDescent="0.2">
      <c r="A1338" s="37" t="str">
        <f t="shared" si="22"/>
        <v>15-31</v>
      </c>
      <c r="B1338" s="30">
        <v>31</v>
      </c>
      <c r="C1338" s="30">
        <v>1</v>
      </c>
      <c r="D1338" s="158" t="str">
        <f>IF(C1338=1,K!$D$1,IF(C1338=2,K!$D$2,IF(C1338=3,K!$D$3,IF(C1338=4,K!$D$4,IF(C1338=5,K!$D$5,IF(C1338=6,K!$D$6,IF(C1338=7,K!$D$7)))))))</f>
        <v>Maaparandus</v>
      </c>
      <c r="E1338" s="11" t="s">
        <v>329</v>
      </c>
      <c r="F1338" s="159" t="str">
        <f>LOOKUP(E1338,K!$A$1:$B$19)</f>
        <v>Tartu vald</v>
      </c>
      <c r="G1338">
        <v>99</v>
      </c>
      <c r="H1338" s="30" t="s">
        <v>7200</v>
      </c>
      <c r="I1338" t="s">
        <v>7198</v>
      </c>
      <c r="J1338" s="30">
        <v>1980</v>
      </c>
      <c r="K1338">
        <v>4</v>
      </c>
      <c r="L1338">
        <v>77119</v>
      </c>
    </row>
    <row r="1339" spans="1:12" x14ac:dyDescent="0.2">
      <c r="A1339" s="37" t="str">
        <f t="shared" si="22"/>
        <v>15-31</v>
      </c>
      <c r="B1339" s="30">
        <v>31</v>
      </c>
      <c r="C1339" s="30">
        <v>1</v>
      </c>
      <c r="D1339" s="158" t="str">
        <f>IF(C1339=1,K!$D$1,IF(C1339=2,K!$D$2,IF(C1339=3,K!$D$3,IF(C1339=4,K!$D$4,IF(C1339=5,K!$D$5,IF(C1339=6,K!$D$6,IF(C1339=7,K!$D$7)))))))</f>
        <v>Maaparandus</v>
      </c>
      <c r="E1339" s="11" t="s">
        <v>329</v>
      </c>
      <c r="F1339" s="159" t="str">
        <f>LOOKUP(E1339,K!$A$1:$B$19)</f>
        <v>Tartu vald</v>
      </c>
      <c r="G1339">
        <v>100</v>
      </c>
      <c r="H1339" s="30" t="s">
        <v>7201</v>
      </c>
      <c r="I1339" t="s">
        <v>7198</v>
      </c>
      <c r="J1339" s="30">
        <v>1980</v>
      </c>
      <c r="K1339">
        <v>6</v>
      </c>
      <c r="L1339">
        <v>77119</v>
      </c>
    </row>
    <row r="1340" spans="1:12" ht="25.5" x14ac:dyDescent="0.2">
      <c r="A1340" s="37" t="str">
        <f t="shared" si="22"/>
        <v>15-32</v>
      </c>
      <c r="B1340" s="30">
        <v>32</v>
      </c>
      <c r="C1340" s="30">
        <v>1</v>
      </c>
      <c r="D1340" s="158" t="str">
        <f>IF(C1340=1,K!$D$1,IF(C1340=2,K!$D$2,IF(C1340=3,K!$D$3,IF(C1340=4,K!$D$4,IF(C1340=5,K!$D$5,IF(C1340=6,K!$D$6,IF(C1340=7,K!$D$7)))))))</f>
        <v>Maaparandus</v>
      </c>
      <c r="E1340" s="11" t="s">
        <v>329</v>
      </c>
      <c r="F1340" s="159" t="str">
        <f>LOOKUP(E1340,K!$A$1:$B$19)</f>
        <v>Tartu vald</v>
      </c>
      <c r="G1340">
        <v>605</v>
      </c>
      <c r="H1340" s="30" t="s">
        <v>7206</v>
      </c>
      <c r="I1340" t="s">
        <v>7204</v>
      </c>
      <c r="J1340" s="30">
        <v>1973</v>
      </c>
      <c r="K1340">
        <v>2</v>
      </c>
      <c r="L1340">
        <v>71051</v>
      </c>
    </row>
    <row r="1341" spans="1:12" ht="25.5" x14ac:dyDescent="0.2">
      <c r="A1341" s="37" t="str">
        <f t="shared" si="22"/>
        <v>15-32</v>
      </c>
      <c r="B1341" s="30">
        <v>32</v>
      </c>
      <c r="C1341" s="30">
        <v>1</v>
      </c>
      <c r="D1341" s="158" t="str">
        <f>IF(C1341=1,K!$D$1,IF(C1341=2,K!$D$2,IF(C1341=3,K!$D$3,IF(C1341=4,K!$D$4,IF(C1341=5,K!$D$5,IF(C1341=6,K!$D$6,IF(C1341=7,K!$D$7)))))))</f>
        <v>Maaparandus</v>
      </c>
      <c r="E1341" s="11" t="s">
        <v>329</v>
      </c>
      <c r="F1341" s="159" t="str">
        <f>LOOKUP(E1341,K!$A$1:$B$19)</f>
        <v>Tartu vald</v>
      </c>
      <c r="G1341">
        <v>606</v>
      </c>
      <c r="H1341" s="30" t="s">
        <v>7207</v>
      </c>
      <c r="I1341" t="s">
        <v>7204</v>
      </c>
      <c r="J1341" s="30">
        <v>1973</v>
      </c>
      <c r="K1341">
        <v>2</v>
      </c>
      <c r="L1341" s="30">
        <v>71051</v>
      </c>
    </row>
    <row r="1342" spans="1:12" x14ac:dyDescent="0.2">
      <c r="A1342" s="37" t="str">
        <f t="shared" si="22"/>
        <v>15-33</v>
      </c>
      <c r="B1342" s="30">
        <v>33</v>
      </c>
      <c r="C1342" s="30">
        <v>6</v>
      </c>
      <c r="D1342" s="158" t="str">
        <f>IF(C1342=1,K!$D$1,IF(C1342=2,K!$D$2,IF(C1342=3,K!$D$3,IF(C1342=4,K!$D$4,IF(C1342=5,K!$D$5,IF(C1342=6,K!$D$6,IF(C1342=7,K!$D$7)))))))</f>
        <v>Kultuurtehnikaprojektid</v>
      </c>
      <c r="E1342" s="11" t="s">
        <v>329</v>
      </c>
      <c r="F1342" s="159" t="str">
        <f>LOOKUP(E1342,K!$A$1:$B$19)</f>
        <v>Tartu vald</v>
      </c>
      <c r="G1342">
        <v>79</v>
      </c>
      <c r="H1342" s="30" t="s">
        <v>7208</v>
      </c>
      <c r="I1342" t="s">
        <v>5765</v>
      </c>
      <c r="J1342" s="30">
        <v>1989</v>
      </c>
      <c r="K1342">
        <v>1</v>
      </c>
      <c r="L1342" t="s">
        <v>5767</v>
      </c>
    </row>
    <row r="1343" spans="1:12" x14ac:dyDescent="0.2">
      <c r="A1343" s="37" t="str">
        <f t="shared" si="22"/>
        <v>15-34</v>
      </c>
      <c r="B1343" s="30">
        <v>34</v>
      </c>
      <c r="C1343" s="30">
        <v>1</v>
      </c>
      <c r="D1343" s="158" t="str">
        <f>IF(C1343=1,K!$D$1,IF(C1343=2,K!$D$2,IF(C1343=3,K!$D$3,IF(C1343=4,K!$D$4,IF(C1343=5,K!$D$5,IF(C1343=6,K!$D$6,IF(C1343=7,K!$D$7)))))))</f>
        <v>Maaparandus</v>
      </c>
      <c r="E1343" s="11" t="s">
        <v>329</v>
      </c>
      <c r="F1343" s="159" t="str">
        <f>LOOKUP(E1343,K!$A$1:$B$19)</f>
        <v>Tartu vald</v>
      </c>
      <c r="G1343">
        <v>1349</v>
      </c>
      <c r="H1343" s="30" t="s">
        <v>7209</v>
      </c>
      <c r="I1343" t="s">
        <v>6194</v>
      </c>
      <c r="J1343" s="30">
        <v>1978</v>
      </c>
      <c r="K1343">
        <v>4</v>
      </c>
      <c r="L1343" s="30">
        <v>74362</v>
      </c>
    </row>
    <row r="1344" spans="1:12" x14ac:dyDescent="0.2">
      <c r="A1344" s="37" t="str">
        <f t="shared" si="22"/>
        <v>15-34</v>
      </c>
      <c r="B1344" s="30">
        <v>34</v>
      </c>
      <c r="C1344" s="30">
        <v>1</v>
      </c>
      <c r="D1344" s="158" t="str">
        <f>IF(C1344=1,K!$D$1,IF(C1344=2,K!$D$2,IF(C1344=3,K!$D$3,IF(C1344=4,K!$D$4,IF(C1344=5,K!$D$5,IF(C1344=6,K!$D$6,IF(C1344=7,K!$D$7)))))))</f>
        <v>Maaparandus</v>
      </c>
      <c r="E1344" s="11" t="s">
        <v>329</v>
      </c>
      <c r="F1344" s="159" t="str">
        <f>LOOKUP(E1344,K!$A$1:$B$19)</f>
        <v>Tartu vald</v>
      </c>
      <c r="G1344">
        <v>1493</v>
      </c>
      <c r="H1344" s="30" t="s">
        <v>7210</v>
      </c>
      <c r="I1344" t="s">
        <v>6194</v>
      </c>
      <c r="J1344" s="30">
        <v>1979</v>
      </c>
      <c r="K1344">
        <v>4</v>
      </c>
      <c r="L1344">
        <v>74362</v>
      </c>
    </row>
    <row r="1345" spans="1:12" x14ac:dyDescent="0.2">
      <c r="A1345" s="37" t="str">
        <f t="shared" si="22"/>
        <v>15-34</v>
      </c>
      <c r="B1345" s="30">
        <v>34</v>
      </c>
      <c r="C1345" s="30">
        <v>6</v>
      </c>
      <c r="D1345" s="158" t="str">
        <f>IF(C1345=1,K!$D$1,IF(C1345=2,K!$D$2,IF(C1345=3,K!$D$3,IF(C1345=4,K!$D$4,IF(C1345=5,K!$D$5,IF(C1345=6,K!$D$6,IF(C1345=7,K!$D$7)))))))</f>
        <v>Kultuurtehnikaprojektid</v>
      </c>
      <c r="E1345" s="11" t="s">
        <v>329</v>
      </c>
      <c r="F1345" s="159" t="str">
        <f>LOOKUP(E1345,K!$A$1:$B$19)</f>
        <v>Tartu vald</v>
      </c>
      <c r="G1345">
        <v>41</v>
      </c>
      <c r="H1345" s="30" t="s">
        <v>7211</v>
      </c>
      <c r="I1345" t="s">
        <v>6194</v>
      </c>
      <c r="J1345" s="30">
        <v>1988</v>
      </c>
      <c r="K1345">
        <v>1</v>
      </c>
      <c r="L1345" t="s">
        <v>6230</v>
      </c>
    </row>
    <row r="1346" spans="1:12" x14ac:dyDescent="0.2">
      <c r="A1346" s="37" t="str">
        <f t="shared" si="22"/>
        <v>15-34</v>
      </c>
      <c r="B1346" s="30">
        <v>34</v>
      </c>
      <c r="C1346" s="30">
        <v>1</v>
      </c>
      <c r="D1346" s="158" t="str">
        <f>IF(C1346=1,K!$D$1,IF(C1346=2,K!$D$2,IF(C1346=3,K!$D$3,IF(C1346=4,K!$D$4,IF(C1346=5,K!$D$5,IF(C1346=6,K!$D$6,IF(C1346=7,K!$D$7)))))))</f>
        <v>Maaparandus</v>
      </c>
      <c r="E1346" s="11" t="s">
        <v>329</v>
      </c>
      <c r="F1346" s="159" t="str">
        <f>LOOKUP(E1346,K!$A$1:$B$19)</f>
        <v>Tartu vald</v>
      </c>
      <c r="G1346">
        <v>1492</v>
      </c>
      <c r="H1346" s="30" t="s">
        <v>7212</v>
      </c>
      <c r="I1346" t="s">
        <v>6194</v>
      </c>
      <c r="J1346" s="30">
        <v>1979</v>
      </c>
      <c r="L1346">
        <v>74362</v>
      </c>
    </row>
    <row r="1347" spans="1:12" ht="25.5" x14ac:dyDescent="0.2">
      <c r="A1347" s="37" t="str">
        <f t="shared" si="22"/>
        <v>15-34</v>
      </c>
      <c r="B1347" s="30">
        <v>34</v>
      </c>
      <c r="C1347" s="30">
        <v>1</v>
      </c>
      <c r="D1347" s="158" t="str">
        <f>IF(C1347=1,K!$D$1,IF(C1347=2,K!$D$2,IF(C1347=3,K!$D$3,IF(C1347=4,K!$D$4,IF(C1347=5,K!$D$5,IF(C1347=6,K!$D$6,IF(C1347=7,K!$D$7)))))))</f>
        <v>Maaparandus</v>
      </c>
      <c r="E1347" s="11" t="s">
        <v>329</v>
      </c>
      <c r="F1347" s="159" t="str">
        <f>LOOKUP(E1347,K!$A$1:$B$19)</f>
        <v>Tartu vald</v>
      </c>
      <c r="G1347">
        <v>69</v>
      </c>
      <c r="H1347" s="30" t="s">
        <v>7213</v>
      </c>
      <c r="I1347" t="s">
        <v>6194</v>
      </c>
      <c r="J1347" s="30">
        <v>1980</v>
      </c>
      <c r="K1347">
        <v>4</v>
      </c>
      <c r="L1347">
        <v>74362</v>
      </c>
    </row>
    <row r="1348" spans="1:12" ht="25.5" x14ac:dyDescent="0.2">
      <c r="A1348" s="37" t="str">
        <f t="shared" si="22"/>
        <v>15-34</v>
      </c>
      <c r="B1348" s="30">
        <v>34</v>
      </c>
      <c r="C1348" s="30">
        <v>1</v>
      </c>
      <c r="D1348" s="158" t="str">
        <f>IF(C1348=1,K!$D$1,IF(C1348=2,K!$D$2,IF(C1348=3,K!$D$3,IF(C1348=4,K!$D$4,IF(C1348=5,K!$D$5,IF(C1348=6,K!$D$6,IF(C1348=7,K!$D$7)))))))</f>
        <v>Maaparandus</v>
      </c>
      <c r="E1348" s="11" t="s">
        <v>329</v>
      </c>
      <c r="F1348" s="159" t="str">
        <f>LOOKUP(E1348,K!$A$1:$B$19)</f>
        <v>Tartu vald</v>
      </c>
      <c r="G1348">
        <v>71</v>
      </c>
      <c r="H1348" s="30" t="s">
        <v>7215</v>
      </c>
      <c r="I1348" t="s">
        <v>6194</v>
      </c>
      <c r="J1348" s="30">
        <v>1963</v>
      </c>
      <c r="K1348">
        <v>1</v>
      </c>
      <c r="L1348" t="s">
        <v>6232</v>
      </c>
    </row>
    <row r="1349" spans="1:12" x14ac:dyDescent="0.2">
      <c r="A1349" s="37" t="str">
        <f t="shared" si="22"/>
        <v>15-34</v>
      </c>
      <c r="B1349" s="30">
        <v>34</v>
      </c>
      <c r="C1349" s="30">
        <v>1</v>
      </c>
      <c r="D1349" s="158" t="str">
        <f>IF(C1349=1,K!$D$1,IF(C1349=2,K!$D$2,IF(C1349=3,K!$D$3,IF(C1349=4,K!$D$4,IF(C1349=5,K!$D$5,IF(C1349=6,K!$D$6,IF(C1349=7,K!$D$7)))))))</f>
        <v>Maaparandus</v>
      </c>
      <c r="E1349" s="11" t="s">
        <v>329</v>
      </c>
      <c r="F1349" s="159" t="str">
        <f>LOOKUP(E1349,K!$A$1:$B$19)</f>
        <v>Tartu vald</v>
      </c>
      <c r="G1349">
        <v>40</v>
      </c>
      <c r="H1349" s="30" t="s">
        <v>7216</v>
      </c>
      <c r="I1349" t="s">
        <v>6194</v>
      </c>
      <c r="J1349" s="30">
        <v>1958</v>
      </c>
      <c r="K1349">
        <v>1</v>
      </c>
    </row>
    <row r="1350" spans="1:12" ht="25.5" x14ac:dyDescent="0.2">
      <c r="A1350" s="37" t="str">
        <f t="shared" si="22"/>
        <v>15-34</v>
      </c>
      <c r="B1350" s="30">
        <v>34</v>
      </c>
      <c r="C1350" s="30">
        <v>1</v>
      </c>
      <c r="D1350" s="158" t="str">
        <f>IF(C1350=1,K!$D$1,IF(C1350=2,K!$D$2,IF(C1350=3,K!$D$3,IF(C1350=4,K!$D$4,IF(C1350=5,K!$D$5,IF(C1350=6,K!$D$6,IF(C1350=7,K!$D$7)))))))</f>
        <v>Maaparandus</v>
      </c>
      <c r="E1350" s="11" t="s">
        <v>329</v>
      </c>
      <c r="F1350" s="159" t="str">
        <f>LOOKUP(E1350,K!$A$1:$B$19)</f>
        <v>Tartu vald</v>
      </c>
      <c r="G1350">
        <v>26</v>
      </c>
      <c r="H1350" s="30" t="s">
        <v>7217</v>
      </c>
      <c r="I1350" t="s">
        <v>6194</v>
      </c>
      <c r="J1350" s="30">
        <v>1960</v>
      </c>
      <c r="K1350">
        <v>1</v>
      </c>
      <c r="L1350" t="s">
        <v>6245</v>
      </c>
    </row>
    <row r="1351" spans="1:12" ht="25.5" x14ac:dyDescent="0.2">
      <c r="A1351" s="37" t="str">
        <f t="shared" si="22"/>
        <v>15-68</v>
      </c>
      <c r="B1351" s="30">
        <v>68</v>
      </c>
      <c r="C1351" s="30">
        <v>1</v>
      </c>
      <c r="D1351" s="158" t="str">
        <f>IF(C1351=1,K!$D$1,IF(C1351=2,K!$D$2,IF(C1351=3,K!$D$3,IF(C1351=4,K!$D$4,IF(C1351=5,K!$D$5,IF(C1351=6,K!$D$6,IF(C1351=7,K!$D$7)))))))</f>
        <v>Maaparandus</v>
      </c>
      <c r="E1351" s="11" t="s">
        <v>329</v>
      </c>
      <c r="F1351" s="159" t="str">
        <f>LOOKUP(E1351,K!$A$1:$B$19)</f>
        <v>Tartu vald</v>
      </c>
      <c r="G1351">
        <v>74</v>
      </c>
      <c r="H1351" s="30" t="s">
        <v>7218</v>
      </c>
      <c r="I1351" t="s">
        <v>7219</v>
      </c>
      <c r="J1351" s="30">
        <v>1989</v>
      </c>
      <c r="K1351">
        <v>3</v>
      </c>
      <c r="L1351" s="30">
        <v>1203861</v>
      </c>
    </row>
    <row r="1352" spans="1:12" ht="25.5" x14ac:dyDescent="0.2">
      <c r="A1352" s="37" t="str">
        <f t="shared" si="22"/>
        <v>15-68</v>
      </c>
      <c r="B1352" s="30">
        <v>68</v>
      </c>
      <c r="C1352" s="30">
        <v>1</v>
      </c>
      <c r="D1352" s="158" t="str">
        <f>IF(C1352=1,K!$D$1,IF(C1352=2,K!$D$2,IF(C1352=3,K!$D$3,IF(C1352=4,K!$D$4,IF(C1352=5,K!$D$5,IF(C1352=6,K!$D$6,IF(C1352=7,K!$D$7)))))))</f>
        <v>Maaparandus</v>
      </c>
      <c r="E1352" s="11" t="s">
        <v>329</v>
      </c>
      <c r="F1352" s="159" t="str">
        <f>LOOKUP(E1352,K!$A$1:$B$19)</f>
        <v>Tartu vald</v>
      </c>
      <c r="G1352">
        <v>40</v>
      </c>
      <c r="H1352" s="30" t="s">
        <v>7220</v>
      </c>
      <c r="I1352" t="s">
        <v>7219</v>
      </c>
      <c r="J1352" s="30">
        <v>1988</v>
      </c>
      <c r="K1352">
        <v>1</v>
      </c>
      <c r="L1352" s="30">
        <v>1203861</v>
      </c>
    </row>
    <row r="1353" spans="1:12" ht="25.5" x14ac:dyDescent="0.2">
      <c r="A1353" s="37" t="str">
        <f t="shared" si="22"/>
        <v>15-68</v>
      </c>
      <c r="B1353" s="30">
        <v>68</v>
      </c>
      <c r="C1353" s="30">
        <v>1</v>
      </c>
      <c r="D1353" s="158" t="str">
        <f>IF(C1353=1,K!$D$1,IF(C1353=2,K!$D$2,IF(C1353=3,K!$D$3,IF(C1353=4,K!$D$4,IF(C1353=5,K!$D$5,IF(C1353=6,K!$D$6,IF(C1353=7,K!$D$7)))))))</f>
        <v>Maaparandus</v>
      </c>
      <c r="E1353" s="11" t="s">
        <v>329</v>
      </c>
      <c r="F1353" s="159" t="str">
        <f>LOOKUP(E1353,K!$A$1:$B$19)</f>
        <v>Tartu vald</v>
      </c>
      <c r="G1353">
        <v>38</v>
      </c>
      <c r="H1353" s="30" t="s">
        <v>7223</v>
      </c>
      <c r="I1353" t="s">
        <v>7219</v>
      </c>
      <c r="J1353" s="30">
        <v>1965</v>
      </c>
      <c r="K1353">
        <v>1</v>
      </c>
      <c r="L1353" t="s">
        <v>7224</v>
      </c>
    </row>
    <row r="1354" spans="1:12" ht="25.5" x14ac:dyDescent="0.2">
      <c r="A1354" s="37" t="str">
        <f t="shared" si="22"/>
        <v>15-68</v>
      </c>
      <c r="B1354" s="30">
        <v>68</v>
      </c>
      <c r="C1354" s="30">
        <v>1</v>
      </c>
      <c r="D1354" s="158" t="str">
        <f>IF(C1354=1,K!$D$1,IF(C1354=2,K!$D$2,IF(C1354=3,K!$D$3,IF(C1354=4,K!$D$4,IF(C1354=5,K!$D$5,IF(C1354=6,K!$D$6,IF(C1354=7,K!$D$7)))))))</f>
        <v>Maaparandus</v>
      </c>
      <c r="E1354" s="11" t="s">
        <v>329</v>
      </c>
      <c r="F1354" s="159" t="str">
        <f>LOOKUP(E1354,K!$A$1:$B$19)</f>
        <v>Tartu vald</v>
      </c>
      <c r="G1354">
        <v>73</v>
      </c>
      <c r="H1354" s="30" t="s">
        <v>7225</v>
      </c>
      <c r="I1354" t="s">
        <v>7219</v>
      </c>
      <c r="J1354" s="30">
        <v>1963</v>
      </c>
      <c r="K1354">
        <v>1</v>
      </c>
      <c r="L1354" t="s">
        <v>7179</v>
      </c>
    </row>
    <row r="1355" spans="1:12" ht="25.5" x14ac:dyDescent="0.2">
      <c r="A1355" s="37" t="str">
        <f t="shared" si="22"/>
        <v>15-68</v>
      </c>
      <c r="B1355" s="30">
        <v>68</v>
      </c>
      <c r="C1355" s="30">
        <v>1</v>
      </c>
      <c r="D1355" s="158" t="str">
        <f>IF(C1355=1,K!$D$1,IF(C1355=2,K!$D$2,IF(C1355=3,K!$D$3,IF(C1355=4,K!$D$4,IF(C1355=5,K!$D$5,IF(C1355=6,K!$D$6,IF(C1355=7,K!$D$7)))))))</f>
        <v>Maaparandus</v>
      </c>
      <c r="E1355" s="146" t="s">
        <v>329</v>
      </c>
      <c r="F1355" s="159" t="str">
        <f>LOOKUP(E1355,K!$A$1:$B$19)</f>
        <v>Tartu vald</v>
      </c>
      <c r="G1355">
        <v>91</v>
      </c>
      <c r="H1355" s="30" t="s">
        <v>7226</v>
      </c>
      <c r="I1355" t="s">
        <v>7219</v>
      </c>
      <c r="J1355" s="30">
        <v>1960</v>
      </c>
      <c r="K1355">
        <v>1</v>
      </c>
    </row>
    <row r="1356" spans="1:12" ht="25.5" x14ac:dyDescent="0.2">
      <c r="A1356" s="37" t="str">
        <f t="shared" si="22"/>
        <v>15-69</v>
      </c>
      <c r="B1356" s="30">
        <v>69</v>
      </c>
      <c r="C1356" s="30">
        <v>1</v>
      </c>
      <c r="D1356" s="158" t="str">
        <f>IF(C1356=1,K!$D$1,IF(C1356=2,K!$D$2,IF(C1356=3,K!$D$3,IF(C1356=4,K!$D$4,IF(C1356=5,K!$D$5,IF(C1356=6,K!$D$6,IF(C1356=7,K!$D$7)))))))</f>
        <v>Maaparandus</v>
      </c>
      <c r="E1356" s="146" t="s">
        <v>329</v>
      </c>
      <c r="F1356" s="159" t="str">
        <f>LOOKUP(E1356,K!$A$1:$B$19)</f>
        <v>Tartu vald</v>
      </c>
      <c r="G1356">
        <v>140</v>
      </c>
      <c r="H1356" s="30" t="s">
        <v>7230</v>
      </c>
      <c r="I1356" t="s">
        <v>7228</v>
      </c>
      <c r="J1356" s="30">
        <v>1967</v>
      </c>
      <c r="K1356">
        <v>1</v>
      </c>
    </row>
    <row r="1357" spans="1:12" ht="25.5" x14ac:dyDescent="0.2">
      <c r="A1357" s="37" t="str">
        <f t="shared" si="22"/>
        <v>15-69</v>
      </c>
      <c r="B1357" s="30">
        <v>69</v>
      </c>
      <c r="C1357" s="30">
        <v>1</v>
      </c>
      <c r="D1357" s="158" t="str">
        <f>IF(C1357=1,K!$D$1,IF(C1357=2,K!$D$2,IF(C1357=3,K!$D$3,IF(C1357=4,K!$D$4,IF(C1357=5,K!$D$5,IF(C1357=6,K!$D$6,IF(C1357=7,K!$D$7)))))))</f>
        <v>Maaparandus</v>
      </c>
      <c r="E1357" s="146" t="s">
        <v>329</v>
      </c>
      <c r="F1357" s="159" t="str">
        <f>LOOKUP(E1357,K!$A$1:$B$19)</f>
        <v>Tartu vald</v>
      </c>
      <c r="G1357">
        <v>123</v>
      </c>
      <c r="H1357" s="30" t="s">
        <v>7231</v>
      </c>
      <c r="I1357" t="s">
        <v>7228</v>
      </c>
      <c r="J1357" s="30">
        <v>1969</v>
      </c>
      <c r="K1357">
        <v>1</v>
      </c>
      <c r="L1357">
        <v>5976</v>
      </c>
    </row>
    <row r="1358" spans="1:12" ht="25.5" x14ac:dyDescent="0.2">
      <c r="A1358" s="37" t="str">
        <f t="shared" si="22"/>
        <v>15-69</v>
      </c>
      <c r="B1358" s="30">
        <v>69</v>
      </c>
      <c r="C1358" s="30">
        <v>1</v>
      </c>
      <c r="D1358" s="158" t="str">
        <f>IF(C1358=1,K!$D$1,IF(C1358=2,K!$D$2,IF(C1358=3,K!$D$3,IF(C1358=4,K!$D$4,IF(C1358=5,K!$D$5,IF(C1358=6,K!$D$6,IF(C1358=7,K!$D$7)))))))</f>
        <v>Maaparandus</v>
      </c>
      <c r="E1358" s="146" t="s">
        <v>329</v>
      </c>
      <c r="F1358" s="159" t="str">
        <f>LOOKUP(E1358,K!$A$1:$B$19)</f>
        <v>Tartu vald</v>
      </c>
      <c r="G1358">
        <v>108</v>
      </c>
      <c r="H1358" s="161" t="s">
        <v>7232</v>
      </c>
      <c r="I1358" t="s">
        <v>7228</v>
      </c>
      <c r="J1358" s="30">
        <v>1968</v>
      </c>
      <c r="K1358">
        <v>1</v>
      </c>
      <c r="L1358" s="30">
        <v>4539</v>
      </c>
    </row>
    <row r="1359" spans="1:12" ht="25.5" x14ac:dyDescent="0.2">
      <c r="A1359" s="37" t="str">
        <f t="shared" si="22"/>
        <v>15-69</v>
      </c>
      <c r="B1359" s="30">
        <v>69</v>
      </c>
      <c r="C1359" s="30">
        <v>1</v>
      </c>
      <c r="D1359" s="158" t="str">
        <f>IF(C1359=1,K!$D$1,IF(C1359=2,K!$D$2,IF(C1359=3,K!$D$3,IF(C1359=4,K!$D$4,IF(C1359=5,K!$D$5,IF(C1359=6,K!$D$6,IF(C1359=7,K!$D$7)))))))</f>
        <v>Maaparandus</v>
      </c>
      <c r="E1359" s="146" t="s">
        <v>329</v>
      </c>
      <c r="F1359" s="159" t="str">
        <f>LOOKUP(E1359,K!$A$1:$B$19)</f>
        <v>Tartu vald</v>
      </c>
      <c r="G1359">
        <v>111</v>
      </c>
      <c r="H1359" s="161" t="s">
        <v>7233</v>
      </c>
      <c r="I1359" t="s">
        <v>7228</v>
      </c>
      <c r="J1359" s="30">
        <v>1968</v>
      </c>
      <c r="K1359">
        <v>1</v>
      </c>
      <c r="L1359" s="148" t="s">
        <v>7234</v>
      </c>
    </row>
    <row r="1360" spans="1:12" ht="25.5" x14ac:dyDescent="0.2">
      <c r="A1360" s="37" t="str">
        <f t="shared" si="22"/>
        <v>15-69</v>
      </c>
      <c r="B1360" s="30">
        <v>69</v>
      </c>
      <c r="C1360" s="30">
        <v>1</v>
      </c>
      <c r="D1360" s="158" t="str">
        <f>IF(C1360=1,K!$D$1,IF(C1360=2,K!$D$2,IF(C1360=3,K!$D$3,IF(C1360=4,K!$D$4,IF(C1360=5,K!$D$5,IF(C1360=6,K!$D$6,IF(C1360=7,K!$D$7)))))))</f>
        <v>Maaparandus</v>
      </c>
      <c r="E1360" s="146" t="s">
        <v>329</v>
      </c>
      <c r="F1360" s="159" t="str">
        <f>LOOKUP(E1360,K!$A$1:$B$19)</f>
        <v>Tartu vald</v>
      </c>
      <c r="G1360">
        <v>107</v>
      </c>
      <c r="H1360" s="161" t="s">
        <v>7235</v>
      </c>
      <c r="I1360" t="s">
        <v>7228</v>
      </c>
      <c r="J1360" s="30">
        <v>1968</v>
      </c>
      <c r="L1360" s="148" t="s">
        <v>2954</v>
      </c>
    </row>
    <row r="1361" spans="1:12" x14ac:dyDescent="0.2">
      <c r="A1361" s="37" t="str">
        <f t="shared" si="22"/>
        <v>15-69</v>
      </c>
      <c r="B1361" s="30">
        <v>69</v>
      </c>
      <c r="C1361" s="30">
        <v>6</v>
      </c>
      <c r="D1361" s="158" t="str">
        <f>IF(C1361=1,K!$D$1,IF(C1361=2,K!$D$2,IF(C1361=3,K!$D$3,IF(C1361=4,K!$D$4,IF(C1361=5,K!$D$5,IF(C1361=6,K!$D$6,IF(C1361=7,K!$D$7)))))))</f>
        <v>Kultuurtehnikaprojektid</v>
      </c>
      <c r="E1361" s="146" t="s">
        <v>329</v>
      </c>
      <c r="F1361" s="159" t="str">
        <f>LOOKUP(E1361,K!$A$1:$B$19)</f>
        <v>Tartu vald</v>
      </c>
      <c r="G1361">
        <v>76</v>
      </c>
      <c r="H1361" s="161" t="s">
        <v>7236</v>
      </c>
      <c r="I1361" t="s">
        <v>7228</v>
      </c>
      <c r="J1361" s="30">
        <v>1984</v>
      </c>
      <c r="K1361">
        <v>1</v>
      </c>
      <c r="L1361" s="148" t="s">
        <v>2449</v>
      </c>
    </row>
    <row r="1362" spans="1:12" ht="25.5" x14ac:dyDescent="0.2">
      <c r="A1362" s="37" t="str">
        <f t="shared" si="22"/>
        <v>15-69</v>
      </c>
      <c r="B1362" s="30">
        <v>69</v>
      </c>
      <c r="C1362" s="30">
        <v>1</v>
      </c>
      <c r="D1362" s="158" t="str">
        <f>IF(C1362=1,K!$D$1,IF(C1362=2,K!$D$2,IF(C1362=3,K!$D$3,IF(C1362=4,K!$D$4,IF(C1362=5,K!$D$5,IF(C1362=6,K!$D$6,IF(C1362=7,K!$D$7)))))))</f>
        <v>Maaparandus</v>
      </c>
      <c r="E1362" s="146" t="s">
        <v>329</v>
      </c>
      <c r="F1362" s="159" t="str">
        <f>LOOKUP(E1362,K!$A$1:$B$19)</f>
        <v>Tartu vald</v>
      </c>
      <c r="G1362">
        <v>106</v>
      </c>
      <c r="H1362" s="161" t="s">
        <v>7237</v>
      </c>
      <c r="I1362" t="s">
        <v>7228</v>
      </c>
      <c r="J1362" s="30">
        <v>1968</v>
      </c>
      <c r="K1362">
        <v>1</v>
      </c>
      <c r="L1362">
        <v>439</v>
      </c>
    </row>
    <row r="1363" spans="1:12" ht="25.5" x14ac:dyDescent="0.2">
      <c r="A1363" s="37" t="str">
        <f t="shared" si="22"/>
        <v>15-69</v>
      </c>
      <c r="B1363" s="30">
        <v>69</v>
      </c>
      <c r="C1363" s="30">
        <v>1</v>
      </c>
      <c r="D1363" s="158" t="str">
        <f>IF(C1363=1,K!$D$1,IF(C1363=2,K!$D$2,IF(C1363=3,K!$D$3,IF(C1363=4,K!$D$4,IF(C1363=5,K!$D$5,IF(C1363=6,K!$D$6,IF(C1363=7,K!$D$7)))))))</f>
        <v>Maaparandus</v>
      </c>
      <c r="E1363" s="146" t="s">
        <v>329</v>
      </c>
      <c r="F1363" s="159" t="str">
        <f>LOOKUP(E1363,K!$A$1:$B$19)</f>
        <v>Tartu vald</v>
      </c>
      <c r="G1363">
        <v>124</v>
      </c>
      <c r="H1363" s="161" t="s">
        <v>7238</v>
      </c>
      <c r="I1363" t="s">
        <v>7228</v>
      </c>
      <c r="J1363" s="30">
        <v>1969</v>
      </c>
      <c r="K1363">
        <v>1</v>
      </c>
      <c r="L1363" s="30">
        <v>5976</v>
      </c>
    </row>
    <row r="1364" spans="1:12" ht="25.5" x14ac:dyDescent="0.2">
      <c r="A1364" s="37" t="str">
        <f t="shared" ref="A1364:A1386" si="23">CONCATENATE(E1364,"-",B1364)</f>
        <v>15-70</v>
      </c>
      <c r="B1364" s="30">
        <v>70</v>
      </c>
      <c r="C1364" s="30">
        <v>1</v>
      </c>
      <c r="D1364" s="158" t="str">
        <f>IF(C1364=1,K!$D$1,IF(C1364=2,K!$D$2,IF(C1364=3,K!$D$3,IF(C1364=4,K!$D$4,IF(C1364=5,K!$D$5,IF(C1364=6,K!$D$6,IF(C1364=7,K!$D$7)))))))</f>
        <v>Maaparandus</v>
      </c>
      <c r="E1364" s="146" t="s">
        <v>329</v>
      </c>
      <c r="F1364" s="159" t="str">
        <f>LOOKUP(E1364,K!$A$1:$B$19)</f>
        <v>Tartu vald</v>
      </c>
      <c r="G1364">
        <v>328</v>
      </c>
      <c r="H1364" s="161" t="s">
        <v>7239</v>
      </c>
      <c r="I1364" s="148" t="s">
        <v>7242</v>
      </c>
      <c r="J1364" s="30">
        <v>1972</v>
      </c>
      <c r="K1364">
        <v>1</v>
      </c>
      <c r="L1364" s="148" t="s">
        <v>7240</v>
      </c>
    </row>
    <row r="1365" spans="1:12" ht="25.5" x14ac:dyDescent="0.2">
      <c r="A1365" s="37" t="str">
        <f t="shared" si="23"/>
        <v>15-70</v>
      </c>
      <c r="B1365" s="30">
        <v>70</v>
      </c>
      <c r="C1365" s="30">
        <v>1</v>
      </c>
      <c r="D1365" s="158" t="str">
        <f>IF(C1365=1,K!$D$1,IF(C1365=2,K!$D$2,IF(C1365=3,K!$D$3,IF(C1365=4,K!$D$4,IF(C1365=5,K!$D$5,IF(C1365=6,K!$D$6,IF(C1365=7,K!$D$7)))))))</f>
        <v>Maaparandus</v>
      </c>
      <c r="E1365" s="146" t="s">
        <v>329</v>
      </c>
      <c r="F1365" s="159" t="str">
        <f>LOOKUP(E1365,K!$A$1:$B$19)</f>
        <v>Tartu vald</v>
      </c>
      <c r="G1365">
        <v>6</v>
      </c>
      <c r="H1365" s="161" t="s">
        <v>7241</v>
      </c>
      <c r="I1365" s="148" t="s">
        <v>7242</v>
      </c>
      <c r="J1365" s="30">
        <v>1984</v>
      </c>
      <c r="K1365">
        <v>1</v>
      </c>
      <c r="L1365" s="148" t="s">
        <v>7243</v>
      </c>
    </row>
    <row r="1366" spans="1:12" ht="25.5" x14ac:dyDescent="0.2">
      <c r="A1366" s="37" t="str">
        <f t="shared" si="23"/>
        <v>15-71</v>
      </c>
      <c r="B1366" s="30">
        <v>71</v>
      </c>
      <c r="C1366" s="30">
        <v>1</v>
      </c>
      <c r="D1366" s="158" t="str">
        <f>IF(C1366=1,K!$D$1,IF(C1366=2,K!$D$2,IF(C1366=3,K!$D$3,IF(C1366=4,K!$D$4,IF(C1366=5,K!$D$5,IF(C1366=6,K!$D$6,IF(C1366=7,K!$D$7)))))))</f>
        <v>Maaparandus</v>
      </c>
      <c r="E1366" s="11" t="s">
        <v>329</v>
      </c>
      <c r="F1366" s="159" t="str">
        <f>LOOKUP(E1366,K!$A$1:$B$19)</f>
        <v>Tartu vald</v>
      </c>
      <c r="G1366">
        <v>101</v>
      </c>
      <c r="H1366" s="161" t="s">
        <v>7246</v>
      </c>
      <c r="I1366" s="148" t="s">
        <v>7245</v>
      </c>
      <c r="J1366" s="30">
        <v>1963</v>
      </c>
      <c r="K1366">
        <v>1</v>
      </c>
      <c r="L1366" s="148" t="s">
        <v>7247</v>
      </c>
    </row>
    <row r="1367" spans="1:12" ht="25.5" x14ac:dyDescent="0.2">
      <c r="A1367" s="37" t="str">
        <f t="shared" si="23"/>
        <v>15-71</v>
      </c>
      <c r="B1367" s="30">
        <v>71</v>
      </c>
      <c r="C1367" s="30">
        <v>1</v>
      </c>
      <c r="D1367" s="158" t="str">
        <f>IF(C1367=1,K!$D$1,IF(C1367=2,K!$D$2,IF(C1367=3,K!$D$3,IF(C1367=4,K!$D$4,IF(C1367=5,K!$D$5,IF(C1367=6,K!$D$6,IF(C1367=7,K!$D$7)))))))</f>
        <v>Maaparandus</v>
      </c>
      <c r="E1367" s="11" t="s">
        <v>329</v>
      </c>
      <c r="F1367" s="159" t="str">
        <f>LOOKUP(E1367,K!$A$1:$B$19)</f>
        <v>Tartu vald</v>
      </c>
      <c r="G1367">
        <v>64</v>
      </c>
      <c r="H1367" s="161" t="s">
        <v>7248</v>
      </c>
      <c r="I1367" s="148" t="s">
        <v>7245</v>
      </c>
      <c r="J1367" s="30">
        <v>1962</v>
      </c>
      <c r="K1367">
        <v>1</v>
      </c>
      <c r="L1367" s="148" t="s">
        <v>7247</v>
      </c>
    </row>
    <row r="1368" spans="1:12" ht="25.5" x14ac:dyDescent="0.2">
      <c r="A1368" s="37" t="str">
        <f t="shared" si="23"/>
        <v>15-71</v>
      </c>
      <c r="B1368" s="30">
        <v>71</v>
      </c>
      <c r="C1368" s="30">
        <v>1</v>
      </c>
      <c r="D1368" s="158" t="str">
        <f>IF(C1368=1,K!$D$1,IF(C1368=2,K!$D$2,IF(C1368=3,K!$D$3,IF(C1368=4,K!$D$4,IF(C1368=5,K!$D$5,IF(C1368=6,K!$D$6,IF(C1368=7,K!$D$7)))))))</f>
        <v>Maaparandus</v>
      </c>
      <c r="E1368" s="11" t="s">
        <v>329</v>
      </c>
      <c r="F1368" s="159" t="str">
        <f>LOOKUP(E1368,K!$A$1:$B$19)</f>
        <v>Tartu vald</v>
      </c>
      <c r="G1368">
        <v>84</v>
      </c>
      <c r="H1368" s="161" t="s">
        <v>7249</v>
      </c>
      <c r="I1368" s="148" t="s">
        <v>7245</v>
      </c>
      <c r="J1368" s="30">
        <v>1966</v>
      </c>
      <c r="K1368">
        <v>1</v>
      </c>
      <c r="L1368" t="s">
        <v>7250</v>
      </c>
    </row>
    <row r="1369" spans="1:12" ht="25.5" x14ac:dyDescent="0.2">
      <c r="A1369" s="37" t="str">
        <f t="shared" si="23"/>
        <v>16-2</v>
      </c>
      <c r="B1369" s="30">
        <v>2</v>
      </c>
      <c r="C1369" s="30">
        <v>1</v>
      </c>
      <c r="D1369" s="158" t="str">
        <f>IF(C1369=1,K!$D$1,IF(C1369=2,K!$D$2,IF(C1369=3,K!$D$3,IF(C1369=4,K!$D$4,IF(C1369=5,K!$D$5,IF(C1369=6,K!$D$6,IF(C1369=7,K!$D$7)))))))</f>
        <v>Maaparandus</v>
      </c>
      <c r="E1369" s="11" t="s">
        <v>330</v>
      </c>
      <c r="F1369" s="159" t="str">
        <f>LOOKUP(E1369,K!$A$1:$B$19)</f>
        <v>Tähtvere vald</v>
      </c>
      <c r="G1369">
        <v>27</v>
      </c>
      <c r="H1369" s="161" t="s">
        <v>7258</v>
      </c>
      <c r="I1369" s="148" t="s">
        <v>7259</v>
      </c>
      <c r="J1369" s="30">
        <v>1961</v>
      </c>
      <c r="K1369">
        <v>1</v>
      </c>
      <c r="L1369" t="s">
        <v>7260</v>
      </c>
    </row>
    <row r="1370" spans="1:12" ht="25.5" x14ac:dyDescent="0.2">
      <c r="A1370" s="37" t="str">
        <f t="shared" si="23"/>
        <v>16-2</v>
      </c>
      <c r="B1370" s="30">
        <v>2</v>
      </c>
      <c r="C1370" s="30">
        <v>1</v>
      </c>
      <c r="D1370" s="158" t="str">
        <f>IF(C1370=1,K!$D$1,IF(C1370=2,K!$D$2,IF(C1370=3,K!$D$3,IF(C1370=4,K!$D$4,IF(C1370=5,K!$D$5,IF(C1370=6,K!$D$6,IF(C1370=7,K!$D$7)))))))</f>
        <v>Maaparandus</v>
      </c>
      <c r="E1370" s="11" t="s">
        <v>330</v>
      </c>
      <c r="F1370" s="159" t="str">
        <f>LOOKUP(E1370,K!$A$1:$B$19)</f>
        <v>Tähtvere vald</v>
      </c>
      <c r="G1370">
        <v>70</v>
      </c>
      <c r="H1370" s="161" t="s">
        <v>7261</v>
      </c>
      <c r="I1370" s="148" t="s">
        <v>7259</v>
      </c>
      <c r="J1370" s="30">
        <v>1962</v>
      </c>
      <c r="K1370">
        <v>1</v>
      </c>
      <c r="L1370" t="s">
        <v>7260</v>
      </c>
    </row>
    <row r="1371" spans="1:12" ht="25.5" x14ac:dyDescent="0.2">
      <c r="A1371" s="37" t="str">
        <f t="shared" si="23"/>
        <v>16-2</v>
      </c>
      <c r="B1371" s="30">
        <v>2</v>
      </c>
      <c r="C1371" s="30">
        <v>1</v>
      </c>
      <c r="D1371" s="158" t="str">
        <f>IF(C1371=1,K!$D$1,IF(C1371=2,K!$D$2,IF(C1371=3,K!$D$3,IF(C1371=4,K!$D$4,IF(C1371=5,K!$D$5,IF(C1371=6,K!$D$6,IF(C1371=7,K!$D$7)))))))</f>
        <v>Maaparandus</v>
      </c>
      <c r="E1371" s="11" t="s">
        <v>330</v>
      </c>
      <c r="F1371" s="159" t="str">
        <f>LOOKUP(E1371,K!$A$1:$B$19)</f>
        <v>Tähtvere vald</v>
      </c>
      <c r="G1371">
        <v>20</v>
      </c>
      <c r="H1371" s="161" t="s">
        <v>7262</v>
      </c>
      <c r="I1371" s="148" t="s">
        <v>7259</v>
      </c>
      <c r="J1371" s="30">
        <v>1961</v>
      </c>
      <c r="K1371">
        <v>2</v>
      </c>
      <c r="L1371" t="s">
        <v>7260</v>
      </c>
    </row>
    <row r="1372" spans="1:12" ht="25.5" x14ac:dyDescent="0.2">
      <c r="A1372" s="37" t="str">
        <f t="shared" si="23"/>
        <v>16-2</v>
      </c>
      <c r="B1372" s="30">
        <v>2</v>
      </c>
      <c r="C1372" s="30">
        <v>1</v>
      </c>
      <c r="D1372" s="158" t="str">
        <f>IF(C1372=1,K!$D$1,IF(C1372=2,K!$D$2,IF(C1372=3,K!$D$3,IF(C1372=4,K!$D$4,IF(C1372=5,K!$D$5,IF(C1372=6,K!$D$6,IF(C1372=7,K!$D$7)))))))</f>
        <v>Maaparandus</v>
      </c>
      <c r="E1372" s="11" t="s">
        <v>330</v>
      </c>
      <c r="F1372" s="159" t="str">
        <f>LOOKUP(E1372,K!$A$1:$B$19)</f>
        <v>Tähtvere vald</v>
      </c>
      <c r="G1372">
        <v>107</v>
      </c>
      <c r="H1372" s="161" t="s">
        <v>7264</v>
      </c>
      <c r="I1372" s="148" t="s">
        <v>7259</v>
      </c>
      <c r="J1372" s="30">
        <v>1963</v>
      </c>
      <c r="K1372">
        <v>1</v>
      </c>
      <c r="L1372" t="s">
        <v>7265</v>
      </c>
    </row>
    <row r="1373" spans="1:12" ht="25.5" x14ac:dyDescent="0.2">
      <c r="A1373" s="37" t="str">
        <f t="shared" si="23"/>
        <v>16-2</v>
      </c>
      <c r="B1373" s="30">
        <v>2</v>
      </c>
      <c r="C1373" s="30">
        <v>6</v>
      </c>
      <c r="D1373" s="158" t="str">
        <f>IF(C1373=1,K!$D$1,IF(C1373=2,K!$D$2,IF(C1373=3,K!$D$3,IF(C1373=4,K!$D$4,IF(C1373=5,K!$D$5,IF(C1373=6,K!$D$6,IF(C1373=7,K!$D$7)))))))</f>
        <v>Kultuurtehnikaprojektid</v>
      </c>
      <c r="E1373" s="11" t="s">
        <v>330</v>
      </c>
      <c r="F1373" s="159" t="str">
        <f>LOOKUP(E1373,K!$A$1:$B$19)</f>
        <v>Tähtvere vald</v>
      </c>
      <c r="G1373">
        <v>131</v>
      </c>
      <c r="H1373" s="161" t="s">
        <v>7266</v>
      </c>
      <c r="I1373" s="148" t="s">
        <v>7259</v>
      </c>
      <c r="J1373" s="30">
        <v>1969</v>
      </c>
      <c r="K1373">
        <v>1</v>
      </c>
      <c r="L1373" t="s">
        <v>7267</v>
      </c>
    </row>
    <row r="1374" spans="1:12" ht="25.5" x14ac:dyDescent="0.2">
      <c r="A1374" s="37" t="str">
        <f t="shared" si="23"/>
        <v>16-3</v>
      </c>
      <c r="B1374" s="30">
        <v>3</v>
      </c>
      <c r="C1374" s="30">
        <v>1</v>
      </c>
      <c r="D1374" s="158" t="str">
        <f>IF(C1374=1,K!$D$1,IF(C1374=2,K!$D$2,IF(C1374=3,K!$D$3,IF(C1374=4,K!$D$4,IF(C1374=5,K!$D$5,IF(C1374=6,K!$D$6,IF(C1374=7,K!$D$7)))))))</f>
        <v>Maaparandus</v>
      </c>
      <c r="E1374" s="11" t="s">
        <v>330</v>
      </c>
      <c r="F1374" s="159" t="str">
        <f>LOOKUP(E1374,K!$A$1:$B$19)</f>
        <v>Tähtvere vald</v>
      </c>
      <c r="G1374">
        <v>108</v>
      </c>
      <c r="H1374" s="161" t="s">
        <v>7273</v>
      </c>
      <c r="I1374" s="148" t="s">
        <v>7272</v>
      </c>
      <c r="J1374" s="30">
        <v>1963</v>
      </c>
      <c r="K1374">
        <v>1</v>
      </c>
      <c r="L1374" t="s">
        <v>7274</v>
      </c>
    </row>
    <row r="1375" spans="1:12" ht="25.5" x14ac:dyDescent="0.2">
      <c r="A1375" s="37" t="str">
        <f t="shared" si="23"/>
        <v>16-3</v>
      </c>
      <c r="B1375" s="30">
        <v>3</v>
      </c>
      <c r="C1375" s="30">
        <v>1</v>
      </c>
      <c r="D1375" s="158" t="str">
        <f>IF(C1375=1,K!$D$1,IF(C1375=2,K!$D$2,IF(C1375=3,K!$D$3,IF(C1375=4,K!$D$4,IF(C1375=5,K!$D$5,IF(C1375=6,K!$D$6,IF(C1375=7,K!$D$7)))))))</f>
        <v>Maaparandus</v>
      </c>
      <c r="E1375" s="11" t="s">
        <v>330</v>
      </c>
      <c r="F1375" s="159" t="str">
        <f>LOOKUP(E1375,K!$A$1:$B$19)</f>
        <v>Tähtvere vald</v>
      </c>
      <c r="G1375">
        <v>109</v>
      </c>
      <c r="H1375" s="161" t="s">
        <v>7273</v>
      </c>
      <c r="I1375" s="148" t="s">
        <v>7272</v>
      </c>
      <c r="J1375" s="30">
        <v>1963</v>
      </c>
      <c r="K1375">
        <v>1</v>
      </c>
      <c r="L1375" t="s">
        <v>7274</v>
      </c>
    </row>
    <row r="1376" spans="1:12" ht="25.5" x14ac:dyDescent="0.2">
      <c r="A1376" s="37" t="str">
        <f t="shared" si="23"/>
        <v>16-3</v>
      </c>
      <c r="B1376" s="30">
        <v>3</v>
      </c>
      <c r="C1376" s="30">
        <v>1</v>
      </c>
      <c r="D1376" s="158" t="str">
        <f>IF(C1376=1,K!$D$1,IF(C1376=2,K!$D$2,IF(C1376=3,K!$D$3,IF(C1376=4,K!$D$4,IF(C1376=5,K!$D$5,IF(C1376=6,K!$D$6,IF(C1376=7,K!$D$7)))))))</f>
        <v>Maaparandus</v>
      </c>
      <c r="E1376" s="11" t="s">
        <v>330</v>
      </c>
      <c r="F1376" s="159" t="str">
        <f>LOOKUP(E1376,K!$A$1:$B$19)</f>
        <v>Tähtvere vald</v>
      </c>
      <c r="G1376">
        <v>71</v>
      </c>
      <c r="H1376" s="161" t="s">
        <v>7275</v>
      </c>
      <c r="I1376" s="148" t="s">
        <v>7272</v>
      </c>
      <c r="J1376" s="30">
        <v>1962</v>
      </c>
      <c r="L1376" t="s">
        <v>7274</v>
      </c>
    </row>
    <row r="1377" spans="1:12" ht="25.5" x14ac:dyDescent="0.2">
      <c r="A1377" s="37" t="str">
        <f t="shared" si="23"/>
        <v>16-4</v>
      </c>
      <c r="B1377" s="30">
        <v>4</v>
      </c>
      <c r="C1377" s="30">
        <v>1</v>
      </c>
      <c r="D1377" s="158" t="str">
        <f>IF(C1377=1,K!$D$1,IF(C1377=2,K!$D$2,IF(C1377=3,K!$D$3,IF(C1377=4,K!$D$4,IF(C1377=5,K!$D$5,IF(C1377=6,K!$D$6,IF(C1377=7,K!$D$7)))))))</f>
        <v>Maaparandus</v>
      </c>
      <c r="E1377" s="11" t="s">
        <v>330</v>
      </c>
      <c r="F1377" s="159" t="str">
        <f>LOOKUP(E1377,K!$A$1:$B$19)</f>
        <v>Tähtvere vald</v>
      </c>
      <c r="G1377">
        <v>73</v>
      </c>
      <c r="H1377" s="161" t="s">
        <v>7277</v>
      </c>
      <c r="I1377" s="148" t="s">
        <v>7276</v>
      </c>
      <c r="J1377" s="30">
        <v>1962</v>
      </c>
      <c r="K1377">
        <v>1</v>
      </c>
      <c r="L1377" t="s">
        <v>7278</v>
      </c>
    </row>
    <row r="1378" spans="1:12" ht="25.5" x14ac:dyDescent="0.2">
      <c r="A1378" s="37" t="str">
        <f t="shared" si="23"/>
        <v>16-4</v>
      </c>
      <c r="B1378" s="30">
        <v>4</v>
      </c>
      <c r="C1378" s="30">
        <v>1</v>
      </c>
      <c r="D1378" s="158" t="str">
        <f>IF(C1378=1,K!$D$1,IF(C1378=2,K!$D$2,IF(C1378=3,K!$D$3,IF(C1378=4,K!$D$4,IF(C1378=5,K!$D$5,IF(C1378=6,K!$D$6,IF(C1378=7,K!$D$7)))))))</f>
        <v>Maaparandus</v>
      </c>
      <c r="E1378" s="11" t="s">
        <v>330</v>
      </c>
      <c r="F1378" s="159" t="str">
        <f>LOOKUP(E1378,K!$A$1:$B$19)</f>
        <v>Tähtvere vald</v>
      </c>
      <c r="G1378">
        <v>22</v>
      </c>
      <c r="H1378" s="161" t="s">
        <v>7279</v>
      </c>
      <c r="I1378" s="148" t="s">
        <v>7276</v>
      </c>
      <c r="J1378" s="30">
        <v>1961</v>
      </c>
      <c r="K1378">
        <v>1</v>
      </c>
      <c r="L1378" t="s">
        <v>7278</v>
      </c>
    </row>
    <row r="1379" spans="1:12" ht="25.5" x14ac:dyDescent="0.2">
      <c r="A1379" s="37" t="str">
        <f t="shared" si="23"/>
        <v>16-4</v>
      </c>
      <c r="B1379" s="30">
        <v>4</v>
      </c>
      <c r="C1379" s="30">
        <v>1</v>
      </c>
      <c r="D1379" s="158" t="str">
        <f>IF(C1379=1,K!$D$1,IF(C1379=2,K!$D$2,IF(C1379=3,K!$D$3,IF(C1379=4,K!$D$4,IF(C1379=5,K!$D$5,IF(C1379=6,K!$D$6,IF(C1379=7,K!$D$7)))))))</f>
        <v>Maaparandus</v>
      </c>
      <c r="E1379" s="11" t="s">
        <v>330</v>
      </c>
      <c r="F1379" s="159" t="str">
        <f>LOOKUP(E1379,K!$A$1:$B$19)</f>
        <v>Tähtvere vald</v>
      </c>
      <c r="G1379">
        <v>72</v>
      </c>
      <c r="H1379" s="161" t="s">
        <v>7279</v>
      </c>
      <c r="I1379" s="148" t="s">
        <v>7276</v>
      </c>
      <c r="J1379" s="30">
        <v>1962</v>
      </c>
      <c r="K1379">
        <v>1</v>
      </c>
      <c r="L1379" t="s">
        <v>7278</v>
      </c>
    </row>
    <row r="1380" spans="1:12" ht="25.5" x14ac:dyDescent="0.2">
      <c r="A1380" s="37" t="str">
        <f t="shared" si="23"/>
        <v>16-4</v>
      </c>
      <c r="B1380" s="30">
        <v>4</v>
      </c>
      <c r="C1380" s="30">
        <v>1</v>
      </c>
      <c r="D1380" s="158" t="str">
        <f>IF(C1380=1,K!$D$1,IF(C1380=2,K!$D$2,IF(C1380=3,K!$D$3,IF(C1380=4,K!$D$4,IF(C1380=5,K!$D$5,IF(C1380=6,K!$D$6,IF(C1380=7,K!$D$7)))))))</f>
        <v>Maaparandus</v>
      </c>
      <c r="E1380" s="11" t="s">
        <v>330</v>
      </c>
      <c r="F1380" s="159" t="str">
        <f>LOOKUP(E1380,K!$A$1:$B$19)</f>
        <v>Tähtvere vald</v>
      </c>
      <c r="G1380">
        <v>23</v>
      </c>
      <c r="H1380" s="161" t="s">
        <v>7279</v>
      </c>
      <c r="I1380" s="148" t="s">
        <v>7276</v>
      </c>
      <c r="J1380" s="30">
        <v>1961</v>
      </c>
      <c r="K1380">
        <v>2</v>
      </c>
      <c r="L1380" t="s">
        <v>7278</v>
      </c>
    </row>
    <row r="1381" spans="1:12" ht="25.5" x14ac:dyDescent="0.2">
      <c r="A1381" s="37" t="str">
        <f t="shared" si="23"/>
        <v>16-4</v>
      </c>
      <c r="B1381" s="30">
        <v>4</v>
      </c>
      <c r="C1381" s="30">
        <v>1</v>
      </c>
      <c r="D1381" s="158" t="str">
        <f>IF(C1381=1,K!$D$1,IF(C1381=2,K!$D$2,IF(C1381=3,K!$D$3,IF(C1381=4,K!$D$4,IF(C1381=5,K!$D$5,IF(C1381=6,K!$D$6,IF(C1381=7,K!$D$7)))))))</f>
        <v>Maaparandus</v>
      </c>
      <c r="E1381" s="11" t="s">
        <v>330</v>
      </c>
      <c r="F1381" s="159" t="str">
        <f>LOOKUP(E1381,K!$A$1:$B$19)</f>
        <v>Tähtvere vald</v>
      </c>
      <c r="G1381">
        <v>28</v>
      </c>
      <c r="H1381" s="161" t="s">
        <v>7279</v>
      </c>
      <c r="I1381" s="148" t="s">
        <v>7276</v>
      </c>
      <c r="J1381" s="30">
        <v>1961</v>
      </c>
      <c r="K1381">
        <v>2</v>
      </c>
      <c r="L1381" t="s">
        <v>7278</v>
      </c>
    </row>
    <row r="1382" spans="1:12" x14ac:dyDescent="0.2">
      <c r="A1382" s="37" t="str">
        <f t="shared" si="23"/>
        <v>16-4</v>
      </c>
      <c r="B1382" s="30">
        <v>4</v>
      </c>
      <c r="C1382" s="30">
        <v>1</v>
      </c>
      <c r="D1382" s="158" t="str">
        <f>IF(C1382=1,K!$D$1,IF(C1382=2,K!$D$2,IF(C1382=3,K!$D$3,IF(C1382=4,K!$D$4,IF(C1382=5,K!$D$5,IF(C1382=6,K!$D$6,IF(C1382=7,K!$D$7)))))))</f>
        <v>Maaparandus</v>
      </c>
      <c r="E1382" s="11" t="s">
        <v>330</v>
      </c>
      <c r="F1382" s="159" t="str">
        <f>LOOKUP(E1382,K!$A$1:$B$19)</f>
        <v>Tähtvere vald</v>
      </c>
      <c r="G1382">
        <v>10</v>
      </c>
      <c r="H1382" s="161" t="s">
        <v>7280</v>
      </c>
      <c r="I1382" s="148" t="s">
        <v>7276</v>
      </c>
      <c r="J1382" s="30">
        <v>1958</v>
      </c>
      <c r="K1382">
        <v>10</v>
      </c>
    </row>
    <row r="1383" spans="1:12" ht="25.5" x14ac:dyDescent="0.2">
      <c r="A1383" s="37" t="str">
        <f t="shared" si="23"/>
        <v>16-4</v>
      </c>
      <c r="B1383" s="30">
        <v>4</v>
      </c>
      <c r="C1383" s="30">
        <v>6</v>
      </c>
      <c r="D1383" s="158" t="str">
        <f>IF(C1383=1,K!$D$1,IF(C1383=2,K!$D$2,IF(C1383=3,K!$D$3,IF(C1383=4,K!$D$4,IF(C1383=5,K!$D$5,IF(C1383=6,K!$D$6,IF(C1383=7,K!$D$7)))))))</f>
        <v>Kultuurtehnikaprojektid</v>
      </c>
      <c r="E1383" s="11" t="s">
        <v>330</v>
      </c>
      <c r="F1383" s="159" t="str">
        <f>LOOKUP(E1383,K!$A$1:$B$19)</f>
        <v>Tähtvere vald</v>
      </c>
      <c r="G1383">
        <v>441</v>
      </c>
      <c r="H1383" s="161" t="s">
        <v>7281</v>
      </c>
      <c r="I1383" s="148" t="s">
        <v>7276</v>
      </c>
      <c r="J1383" s="30">
        <v>1972</v>
      </c>
      <c r="K1383">
        <v>1</v>
      </c>
      <c r="L1383" t="s">
        <v>7282</v>
      </c>
    </row>
    <row r="1384" spans="1:12" ht="25.5" x14ac:dyDescent="0.2">
      <c r="A1384" s="37" t="str">
        <f t="shared" si="23"/>
        <v>16-5</v>
      </c>
      <c r="B1384" s="30">
        <v>5</v>
      </c>
      <c r="C1384" s="30">
        <v>1</v>
      </c>
      <c r="D1384" s="158" t="str">
        <f>IF(C1384=1,K!$D$1,IF(C1384=2,K!$D$2,IF(C1384=3,K!$D$3,IF(C1384=4,K!$D$4,IF(C1384=5,K!$D$5,IF(C1384=6,K!$D$6,IF(C1384=7,K!$D$7)))))))</f>
        <v>Maaparandus</v>
      </c>
      <c r="E1384" s="11" t="s">
        <v>330</v>
      </c>
      <c r="F1384" s="159" t="str">
        <f>LOOKUP(E1384,K!$A$1:$B$19)</f>
        <v>Tähtvere vald</v>
      </c>
      <c r="G1384">
        <v>105</v>
      </c>
      <c r="H1384" s="161" t="s">
        <v>7284</v>
      </c>
      <c r="I1384" s="148" t="s">
        <v>2788</v>
      </c>
      <c r="J1384" s="30">
        <v>1964</v>
      </c>
      <c r="K1384">
        <v>1</v>
      </c>
      <c r="L1384" t="s">
        <v>7285</v>
      </c>
    </row>
    <row r="1385" spans="1:12" ht="25.5" x14ac:dyDescent="0.2">
      <c r="A1385" s="37" t="str">
        <f t="shared" si="23"/>
        <v>16-6</v>
      </c>
      <c r="B1385" s="30">
        <v>6</v>
      </c>
      <c r="C1385" s="30">
        <v>2</v>
      </c>
      <c r="D1385" s="158" t="str">
        <f>IF(C1385=1,K!$D$1,IF(C1385=2,K!$D$2,IF(C1385=3,K!$D$3,IF(C1385=4,K!$D$4,IF(C1385=5,K!$D$5,IF(C1385=6,K!$D$6,IF(C1385=7,K!$D$7)))))))</f>
        <v xml:space="preserve">Maaparanduse rek </v>
      </c>
      <c r="E1385" s="11" t="s">
        <v>330</v>
      </c>
      <c r="F1385" s="159" t="str">
        <f>LOOKUP(E1385,K!$A$1:$B$19)</f>
        <v>Tähtvere vald</v>
      </c>
      <c r="G1385">
        <v>1074</v>
      </c>
      <c r="H1385" s="161" t="s">
        <v>7292</v>
      </c>
      <c r="I1385" s="148" t="s">
        <v>7290</v>
      </c>
      <c r="J1385" s="30">
        <v>1976</v>
      </c>
      <c r="K1385">
        <v>1</v>
      </c>
      <c r="L1385" t="s">
        <v>4750</v>
      </c>
    </row>
    <row r="1386" spans="1:12" ht="25.5" x14ac:dyDescent="0.2">
      <c r="A1386" s="37" t="str">
        <f t="shared" si="23"/>
        <v>16-6</v>
      </c>
      <c r="B1386" s="30">
        <v>6</v>
      </c>
      <c r="C1386" s="30">
        <v>1</v>
      </c>
      <c r="D1386" s="158" t="str">
        <f>IF(C1386=1,K!$D$1,IF(C1386=2,K!$D$2,IF(C1386=3,K!$D$3,IF(C1386=4,K!$D$4,IF(C1386=5,K!$D$5,IF(C1386=6,K!$D$6,IF(C1386=7,K!$D$7)))))))</f>
        <v>Maaparandus</v>
      </c>
      <c r="E1386" s="11" t="s">
        <v>330</v>
      </c>
      <c r="F1386" s="159" t="str">
        <f>LOOKUP(E1386,K!$A$1:$B$19)</f>
        <v>Tähtvere vald</v>
      </c>
      <c r="G1386">
        <v>133</v>
      </c>
      <c r="H1386" s="161" t="s">
        <v>7295</v>
      </c>
      <c r="I1386" s="148" t="s">
        <v>7290</v>
      </c>
      <c r="J1386" s="30">
        <v>1969</v>
      </c>
      <c r="K1386">
        <v>3</v>
      </c>
    </row>
    <row r="1387" spans="1:12" ht="25.5" x14ac:dyDescent="0.2">
      <c r="A1387" s="37" t="str">
        <f t="shared" ref="A1387:A1450" si="24">CONCATENATE(E1387,"-",B1387)</f>
        <v>16-7</v>
      </c>
      <c r="B1387" s="30">
        <v>7</v>
      </c>
      <c r="C1387" s="30">
        <v>1</v>
      </c>
      <c r="D1387" s="158" t="str">
        <f>IF(C1387=1,K!$D$1,IF(C1387=2,K!$D$2,IF(C1387=3,K!$D$3,IF(C1387=4,K!$D$4,IF(C1387=5,K!$D$5,IF(C1387=6,K!$D$6,IF(C1387=7,K!$D$7)))))))</f>
        <v>Maaparandus</v>
      </c>
      <c r="E1387" s="11" t="s">
        <v>330</v>
      </c>
      <c r="F1387" s="159" t="str">
        <f>LOOKUP(E1387,K!$A$1:$B$19)</f>
        <v>Tähtvere vald</v>
      </c>
      <c r="G1387">
        <v>119</v>
      </c>
      <c r="H1387" s="161" t="s">
        <v>7296</v>
      </c>
      <c r="I1387" s="148" t="s">
        <v>7297</v>
      </c>
      <c r="J1387" s="30">
        <v>1968</v>
      </c>
      <c r="K1387">
        <v>2</v>
      </c>
      <c r="L1387" t="s">
        <v>7298</v>
      </c>
    </row>
    <row r="1388" spans="1:12" ht="25.5" x14ac:dyDescent="0.2">
      <c r="A1388" s="37" t="str">
        <f t="shared" si="24"/>
        <v>16-7</v>
      </c>
      <c r="B1388" s="30">
        <v>7</v>
      </c>
      <c r="C1388" s="30">
        <v>1</v>
      </c>
      <c r="D1388" s="158" t="str">
        <f>IF(C1388=1,K!$D$1,IF(C1388=2,K!$D$2,IF(C1388=3,K!$D$3,IF(C1388=4,K!$D$4,IF(C1388=5,K!$D$5,IF(C1388=6,K!$D$6,IF(C1388=7,K!$D$7)))))))</f>
        <v>Maaparandus</v>
      </c>
      <c r="E1388" s="11" t="s">
        <v>330</v>
      </c>
      <c r="F1388" s="159" t="str">
        <f>LOOKUP(E1388,K!$A$1:$B$19)</f>
        <v>Tähtvere vald</v>
      </c>
      <c r="G1388">
        <v>134</v>
      </c>
      <c r="H1388" s="161" t="s">
        <v>7299</v>
      </c>
      <c r="I1388" s="148" t="s">
        <v>7297</v>
      </c>
      <c r="J1388" s="30">
        <v>1969</v>
      </c>
      <c r="K1388">
        <v>2</v>
      </c>
      <c r="L1388" t="s">
        <v>3848</v>
      </c>
    </row>
    <row r="1389" spans="1:12" x14ac:dyDescent="0.2">
      <c r="A1389" s="37" t="str">
        <f t="shared" si="24"/>
        <v>16-8</v>
      </c>
      <c r="B1389" s="30">
        <v>8</v>
      </c>
      <c r="C1389" s="30">
        <v>1</v>
      </c>
      <c r="D1389" s="158" t="str">
        <f>IF(C1389=1,K!$D$1,IF(C1389=2,K!$D$2,IF(C1389=3,K!$D$3,IF(C1389=4,K!$D$4,IF(C1389=5,K!$D$5,IF(C1389=6,K!$D$6,IF(C1389=7,K!$D$7)))))))</f>
        <v>Maaparandus</v>
      </c>
      <c r="E1389" s="11" t="s">
        <v>330</v>
      </c>
      <c r="F1389" s="159" t="str">
        <f>LOOKUP(E1389,K!$A$1:$B$19)</f>
        <v>Tähtvere vald</v>
      </c>
      <c r="H1389" s="161" t="s">
        <v>7303</v>
      </c>
      <c r="I1389" s="148" t="s">
        <v>7302</v>
      </c>
      <c r="J1389" s="30">
        <v>1969</v>
      </c>
      <c r="K1389">
        <v>3</v>
      </c>
      <c r="L1389" t="s">
        <v>7298</v>
      </c>
    </row>
    <row r="1390" spans="1:12" ht="25.5" x14ac:dyDescent="0.2">
      <c r="A1390" s="37" t="str">
        <f t="shared" si="24"/>
        <v>16-8</v>
      </c>
      <c r="B1390" s="30">
        <v>8</v>
      </c>
      <c r="C1390" s="30">
        <v>1</v>
      </c>
      <c r="D1390" s="158" t="str">
        <f>IF(C1390=1,K!$D$1,IF(C1390=2,K!$D$2,IF(C1390=3,K!$D$3,IF(C1390=4,K!$D$4,IF(C1390=5,K!$D$5,IF(C1390=6,K!$D$6,IF(C1390=7,K!$D$7)))))))</f>
        <v>Maaparandus</v>
      </c>
      <c r="E1390" s="11" t="s">
        <v>330</v>
      </c>
      <c r="F1390" s="159" t="str">
        <f>LOOKUP(E1390,K!$A$1:$B$19)</f>
        <v>Tähtvere vald</v>
      </c>
      <c r="G1390">
        <v>130</v>
      </c>
      <c r="H1390" s="161" t="s">
        <v>7304</v>
      </c>
      <c r="I1390" s="148" t="s">
        <v>7302</v>
      </c>
      <c r="J1390" s="30">
        <v>1969</v>
      </c>
      <c r="K1390">
        <v>1</v>
      </c>
      <c r="L1390" t="s">
        <v>3848</v>
      </c>
    </row>
    <row r="1391" spans="1:12" ht="25.5" x14ac:dyDescent="0.2">
      <c r="A1391" s="37" t="str">
        <f t="shared" si="24"/>
        <v>16-9</v>
      </c>
      <c r="B1391" s="30">
        <v>9</v>
      </c>
      <c r="C1391" s="30">
        <v>1</v>
      </c>
      <c r="D1391" s="158" t="str">
        <f>IF(C1391=1,K!$D$1,IF(C1391=2,K!$D$2,IF(C1391=3,K!$D$3,IF(C1391=4,K!$D$4,IF(C1391=5,K!$D$5,IF(C1391=6,K!$D$6,IF(C1391=7,K!$D$7)))))))</f>
        <v>Maaparandus</v>
      </c>
      <c r="E1391" s="11" t="s">
        <v>330</v>
      </c>
      <c r="F1391" s="159" t="str">
        <f>LOOKUP(E1391,K!$A$1:$B$19)</f>
        <v>Tähtvere vald</v>
      </c>
      <c r="G1391">
        <v>787</v>
      </c>
      <c r="H1391" s="161" t="s">
        <v>7308</v>
      </c>
      <c r="I1391" s="148" t="s">
        <v>7306</v>
      </c>
      <c r="J1391" s="30">
        <v>1974</v>
      </c>
      <c r="K1391">
        <v>1</v>
      </c>
      <c r="L1391">
        <v>71052</v>
      </c>
    </row>
    <row r="1392" spans="1:12" ht="25.5" x14ac:dyDescent="0.2">
      <c r="A1392" s="37" t="str">
        <f t="shared" si="24"/>
        <v>16-10</v>
      </c>
      <c r="B1392" s="30">
        <v>10</v>
      </c>
      <c r="C1392" s="30">
        <v>1</v>
      </c>
      <c r="D1392" s="158" t="str">
        <f>IF(C1392=1,K!$D$1,IF(C1392=2,K!$D$2,IF(C1392=3,K!$D$3,IF(C1392=4,K!$D$4,IF(C1392=5,K!$D$5,IF(C1392=6,K!$D$6,IF(C1392=7,K!$D$7)))))))</f>
        <v>Maaparandus</v>
      </c>
      <c r="E1392" s="11" t="s">
        <v>330</v>
      </c>
      <c r="F1392" s="159" t="str">
        <f>LOOKUP(E1392,K!$A$1:$B$19)</f>
        <v>Tähtvere vald</v>
      </c>
      <c r="G1392">
        <v>141</v>
      </c>
      <c r="H1392" s="161" t="s">
        <v>7310</v>
      </c>
      <c r="I1392" s="148" t="s">
        <v>7311</v>
      </c>
      <c r="J1392" s="30">
        <v>1960</v>
      </c>
      <c r="K1392">
        <v>2</v>
      </c>
      <c r="L1392">
        <v>8295</v>
      </c>
    </row>
    <row r="1393" spans="1:12" ht="25.5" x14ac:dyDescent="0.2">
      <c r="A1393" s="37" t="str">
        <f t="shared" si="24"/>
        <v>16-11</v>
      </c>
      <c r="B1393" s="30">
        <v>11</v>
      </c>
      <c r="C1393" s="30">
        <v>1</v>
      </c>
      <c r="D1393" s="158" t="str">
        <f>IF(C1393=1,K!$D$1,IF(C1393=2,K!$D$2,IF(C1393=3,K!$D$3,IF(C1393=4,K!$D$4,IF(C1393=5,K!$D$5,IF(C1393=6,K!$D$6,IF(C1393=7,K!$D$7)))))))</f>
        <v>Maaparandus</v>
      </c>
      <c r="E1393" s="11" t="s">
        <v>330</v>
      </c>
      <c r="F1393" s="159" t="str">
        <f>LOOKUP(E1393,K!$A$1:$B$19)</f>
        <v>Tähtvere vald</v>
      </c>
      <c r="G1393">
        <v>143</v>
      </c>
      <c r="H1393" s="161" t="s">
        <v>7315</v>
      </c>
      <c r="I1393" s="148" t="s">
        <v>7314</v>
      </c>
      <c r="J1393" s="30">
        <v>1960</v>
      </c>
      <c r="K1393">
        <v>1</v>
      </c>
      <c r="L1393" t="s">
        <v>7316</v>
      </c>
    </row>
    <row r="1394" spans="1:12" x14ac:dyDescent="0.2">
      <c r="A1394" s="37" t="str">
        <f t="shared" si="24"/>
        <v>16-11</v>
      </c>
      <c r="B1394" s="30">
        <v>11</v>
      </c>
      <c r="C1394" s="30">
        <v>1</v>
      </c>
      <c r="D1394" s="158" t="str">
        <f>IF(C1394=1,K!$D$1,IF(C1394=2,K!$D$2,IF(C1394=3,K!$D$3,IF(C1394=4,K!$D$4,IF(C1394=5,K!$D$5,IF(C1394=6,K!$D$6,IF(C1394=7,K!$D$7)))))))</f>
        <v>Maaparandus</v>
      </c>
      <c r="E1394" s="11" t="s">
        <v>330</v>
      </c>
      <c r="F1394" s="159" t="str">
        <f>LOOKUP(E1394,K!$A$1:$B$19)</f>
        <v>Tähtvere vald</v>
      </c>
      <c r="G1394">
        <v>28</v>
      </c>
      <c r="H1394" s="161" t="s">
        <v>7317</v>
      </c>
      <c r="I1394" s="148" t="s">
        <v>7314</v>
      </c>
      <c r="J1394" s="30">
        <v>1961</v>
      </c>
      <c r="K1394">
        <v>1</v>
      </c>
      <c r="L1394" s="30">
        <v>1061</v>
      </c>
    </row>
    <row r="1395" spans="1:12" x14ac:dyDescent="0.2">
      <c r="A1395" s="37" t="str">
        <f t="shared" si="24"/>
        <v>16-11</v>
      </c>
      <c r="B1395" s="30">
        <v>11</v>
      </c>
      <c r="C1395" s="30">
        <v>1</v>
      </c>
      <c r="D1395" s="158" t="str">
        <f>IF(C1395=1,K!$D$1,IF(C1395=2,K!$D$2,IF(C1395=3,K!$D$3,IF(C1395=4,K!$D$4,IF(C1395=5,K!$D$5,IF(C1395=6,K!$D$6,IF(C1395=7,K!$D$7)))))))</f>
        <v>Maaparandus</v>
      </c>
      <c r="E1395" s="146" t="s">
        <v>330</v>
      </c>
      <c r="F1395" s="159" t="str">
        <f>LOOKUP(E1395,K!$A$1:$B$19)</f>
        <v>Tähtvere vald</v>
      </c>
      <c r="G1395">
        <v>35</v>
      </c>
      <c r="H1395" s="161" t="s">
        <v>7320</v>
      </c>
      <c r="I1395" s="148" t="s">
        <v>7318</v>
      </c>
      <c r="J1395" s="30">
        <v>1964</v>
      </c>
      <c r="K1395">
        <v>1</v>
      </c>
      <c r="L1395" s="148" t="s">
        <v>7321</v>
      </c>
    </row>
    <row r="1396" spans="1:12" ht="25.5" x14ac:dyDescent="0.2">
      <c r="A1396" s="37" t="str">
        <f t="shared" si="24"/>
        <v>16-13</v>
      </c>
      <c r="B1396" s="30">
        <v>13</v>
      </c>
      <c r="C1396" s="30">
        <v>1</v>
      </c>
      <c r="D1396" s="158" t="str">
        <f>IF(C1396=1,K!$D$1,IF(C1396=2,K!$D$2,IF(C1396=3,K!$D$3,IF(C1396=4,K!$D$4,IF(C1396=5,K!$D$5,IF(C1396=6,K!$D$6,IF(C1396=7,K!$D$7)))))))</f>
        <v>Maaparandus</v>
      </c>
      <c r="E1396" s="146" t="s">
        <v>330</v>
      </c>
      <c r="F1396" s="159" t="str">
        <f>LOOKUP(E1396,K!$A$1:$B$19)</f>
        <v>Tähtvere vald</v>
      </c>
      <c r="G1396">
        <v>85</v>
      </c>
      <c r="H1396" s="161" t="s">
        <v>7323</v>
      </c>
      <c r="I1396" s="148" t="s">
        <v>6584</v>
      </c>
      <c r="J1396" s="30">
        <v>1970</v>
      </c>
      <c r="K1396">
        <v>3</v>
      </c>
      <c r="L1396" s="148" t="s">
        <v>7298</v>
      </c>
    </row>
    <row r="1397" spans="1:12" ht="25.5" x14ac:dyDescent="0.2">
      <c r="A1397" s="37" t="str">
        <f t="shared" si="24"/>
        <v>16-14</v>
      </c>
      <c r="B1397" s="30">
        <v>14</v>
      </c>
      <c r="C1397" s="30">
        <v>1</v>
      </c>
      <c r="D1397" s="158" t="str">
        <f>IF(C1397=1,K!$D$1,IF(C1397=2,K!$D$2,IF(C1397=3,K!$D$3,IF(C1397=4,K!$D$4,IF(C1397=5,K!$D$5,IF(C1397=6,K!$D$6,IF(C1397=7,K!$D$7)))))))</f>
        <v>Maaparandus</v>
      </c>
      <c r="E1397" s="146" t="s">
        <v>330</v>
      </c>
      <c r="F1397" s="159" t="str">
        <f>LOOKUP(E1397,K!$A$1:$B$19)</f>
        <v>Tähtvere vald</v>
      </c>
      <c r="G1397">
        <v>87</v>
      </c>
      <c r="H1397" s="161" t="s">
        <v>7324</v>
      </c>
      <c r="I1397" s="148" t="s">
        <v>7325</v>
      </c>
      <c r="J1397" s="30">
        <v>1966</v>
      </c>
      <c r="K1397">
        <v>4</v>
      </c>
      <c r="L1397" s="148" t="s">
        <v>7326</v>
      </c>
    </row>
    <row r="1398" spans="1:12" ht="25.5" x14ac:dyDescent="0.2">
      <c r="A1398" s="37" t="str">
        <f t="shared" si="24"/>
        <v>16-14</v>
      </c>
      <c r="B1398" s="30">
        <v>14</v>
      </c>
      <c r="C1398" s="30">
        <v>1</v>
      </c>
      <c r="D1398" s="158" t="str">
        <f>IF(C1398=1,K!$D$1,IF(C1398=2,K!$D$2,IF(C1398=3,K!$D$3,IF(C1398=4,K!$D$4,IF(C1398=5,K!$D$5,IF(C1398=6,K!$D$6,IF(C1398=7,K!$D$7)))))))</f>
        <v>Maaparandus</v>
      </c>
      <c r="E1398" s="11" t="s">
        <v>330</v>
      </c>
      <c r="F1398" s="159" t="str">
        <f>LOOKUP(E1398,K!$A$1:$B$19)</f>
        <v>Tähtvere vald</v>
      </c>
      <c r="G1398">
        <v>151</v>
      </c>
      <c r="H1398" s="161" t="s">
        <v>7330</v>
      </c>
      <c r="I1398" s="148" t="s">
        <v>7325</v>
      </c>
      <c r="J1398" s="30">
        <v>1967</v>
      </c>
      <c r="L1398" s="148" t="s">
        <v>7326</v>
      </c>
    </row>
    <row r="1399" spans="1:12" ht="25.5" x14ac:dyDescent="0.2">
      <c r="A1399" s="37" t="str">
        <f t="shared" si="24"/>
        <v>16-15</v>
      </c>
      <c r="B1399" s="30">
        <v>15</v>
      </c>
      <c r="C1399" s="30">
        <v>1</v>
      </c>
      <c r="D1399" s="158" t="str">
        <f>IF(C1399=1,K!$D$1,IF(C1399=2,K!$D$2,IF(C1399=3,K!$D$3,IF(C1399=4,K!$D$4,IF(C1399=5,K!$D$5,IF(C1399=6,K!$D$6,IF(C1399=7,K!$D$7)))))))</f>
        <v>Maaparandus</v>
      </c>
      <c r="E1399" s="11" t="s">
        <v>330</v>
      </c>
      <c r="F1399" s="159" t="str">
        <f>LOOKUP(E1399,K!$A$1:$B$19)</f>
        <v>Tähtvere vald</v>
      </c>
      <c r="G1399">
        <v>1239</v>
      </c>
      <c r="H1399" s="161" t="s">
        <v>7340</v>
      </c>
      <c r="I1399" s="148" t="s">
        <v>7336</v>
      </c>
      <c r="J1399" s="30">
        <v>1977</v>
      </c>
      <c r="K1399">
        <v>1</v>
      </c>
      <c r="L1399" s="30">
        <v>75066</v>
      </c>
    </row>
    <row r="1400" spans="1:12" ht="25.5" x14ac:dyDescent="0.2">
      <c r="A1400" s="37" t="str">
        <f t="shared" si="24"/>
        <v>16-15</v>
      </c>
      <c r="B1400" s="30">
        <v>15</v>
      </c>
      <c r="C1400" s="30">
        <v>1</v>
      </c>
      <c r="D1400" s="158" t="str">
        <f>IF(C1400=1,K!$D$1,IF(C1400=2,K!$D$2,IF(C1400=3,K!$D$3,IF(C1400=4,K!$D$4,IF(C1400=5,K!$D$5,IF(C1400=6,K!$D$6,IF(C1400=7,K!$D$7)))))))</f>
        <v>Maaparandus</v>
      </c>
      <c r="E1400" s="11" t="s">
        <v>330</v>
      </c>
      <c r="F1400" s="159" t="str">
        <f>LOOKUP(E1400,K!$A$1:$B$19)</f>
        <v>Tähtvere vald</v>
      </c>
      <c r="G1400">
        <v>1391</v>
      </c>
      <c r="H1400" s="161" t="s">
        <v>7341</v>
      </c>
      <c r="I1400" s="148" t="s">
        <v>7336</v>
      </c>
      <c r="J1400" s="30">
        <v>1978</v>
      </c>
      <c r="K1400">
        <v>20</v>
      </c>
      <c r="L1400">
        <v>75066</v>
      </c>
    </row>
    <row r="1401" spans="1:12" x14ac:dyDescent="0.2">
      <c r="A1401" s="37" t="str">
        <f t="shared" si="24"/>
        <v>16-15</v>
      </c>
      <c r="B1401" s="30">
        <v>15</v>
      </c>
      <c r="C1401" s="30">
        <v>1</v>
      </c>
      <c r="D1401" s="158" t="str">
        <f>IF(C1401=1,K!$D$1,IF(C1401=2,K!$D$2,IF(C1401=3,K!$D$3,IF(C1401=4,K!$D$4,IF(C1401=5,K!$D$5,IF(C1401=6,K!$D$6,IF(C1401=7,K!$D$7)))))))</f>
        <v>Maaparandus</v>
      </c>
      <c r="E1401" s="11" t="s">
        <v>330</v>
      </c>
      <c r="F1401" s="159" t="str">
        <f>LOOKUP(E1401,K!$A$1:$B$19)</f>
        <v>Tähtvere vald</v>
      </c>
      <c r="G1401">
        <v>1535</v>
      </c>
      <c r="H1401" s="161" t="s">
        <v>7342</v>
      </c>
      <c r="I1401" s="148" t="s">
        <v>7336</v>
      </c>
      <c r="J1401" s="30">
        <v>1979</v>
      </c>
      <c r="K1401">
        <v>2</v>
      </c>
      <c r="L1401">
        <v>75066</v>
      </c>
    </row>
    <row r="1402" spans="1:12" ht="25.5" x14ac:dyDescent="0.2">
      <c r="A1402" s="37" t="str">
        <f t="shared" si="24"/>
        <v>16-16</v>
      </c>
      <c r="B1402" s="30">
        <v>16</v>
      </c>
      <c r="C1402" s="30">
        <v>2</v>
      </c>
      <c r="D1402" s="158" t="str">
        <f>IF(C1402=1,K!$D$1,IF(C1402=2,K!$D$2,IF(C1402=3,K!$D$3,IF(C1402=4,K!$D$4,IF(C1402=5,K!$D$5,IF(C1402=6,K!$D$6,IF(C1402=7,K!$D$7)))))))</f>
        <v xml:space="preserve">Maaparanduse rek </v>
      </c>
      <c r="E1402" s="146" t="s">
        <v>330</v>
      </c>
      <c r="F1402" s="159" t="str">
        <f>LOOKUP(E1402,K!$A$1:$B$19)</f>
        <v>Tähtvere vald</v>
      </c>
      <c r="G1402">
        <v>128</v>
      </c>
      <c r="H1402" s="161" t="s">
        <v>7346</v>
      </c>
      <c r="I1402" s="148" t="s">
        <v>7345</v>
      </c>
      <c r="J1402" s="30">
        <v>1969</v>
      </c>
      <c r="K1402">
        <v>5</v>
      </c>
      <c r="L1402" s="148" t="s">
        <v>7347</v>
      </c>
    </row>
    <row r="1403" spans="1:12" ht="25.5" x14ac:dyDescent="0.2">
      <c r="A1403" s="37" t="str">
        <f t="shared" si="24"/>
        <v>16-16</v>
      </c>
      <c r="B1403" s="30">
        <v>16</v>
      </c>
      <c r="C1403" s="30">
        <v>1</v>
      </c>
      <c r="D1403" s="158" t="str">
        <f>IF(C1403=1,K!$D$1,IF(C1403=2,K!$D$2,IF(C1403=3,K!$D$3,IF(C1403=4,K!$D$4,IF(C1403=5,K!$D$5,IF(C1403=6,K!$D$6,IF(C1403=7,K!$D$7)))))))</f>
        <v>Maaparandus</v>
      </c>
      <c r="E1403" s="146" t="s">
        <v>330</v>
      </c>
      <c r="F1403" s="159" t="str">
        <f>LOOKUP(E1403,K!$A$1:$B$19)</f>
        <v>Tähtvere vald</v>
      </c>
      <c r="G1403">
        <v>85</v>
      </c>
      <c r="H1403" s="161" t="s">
        <v>7348</v>
      </c>
      <c r="I1403" s="148" t="s">
        <v>7345</v>
      </c>
      <c r="J1403" s="30">
        <v>1963</v>
      </c>
    </row>
    <row r="1404" spans="1:12" ht="25.5" x14ac:dyDescent="0.2">
      <c r="A1404" s="37" t="str">
        <f t="shared" si="24"/>
        <v>16-17</v>
      </c>
      <c r="B1404" s="30">
        <v>17</v>
      </c>
      <c r="C1404" s="30">
        <v>1</v>
      </c>
      <c r="D1404" s="158" t="str">
        <f>IF(C1404=1,K!$D$1,IF(C1404=2,K!$D$2,IF(C1404=3,K!$D$3,IF(C1404=4,K!$D$4,IF(C1404=5,K!$D$5,IF(C1404=6,K!$D$6,IF(C1404=7,K!$D$7)))))))</f>
        <v>Maaparandus</v>
      </c>
      <c r="E1404" s="11" t="s">
        <v>330</v>
      </c>
      <c r="F1404" s="159" t="str">
        <f>LOOKUP(E1404,K!$A$1:$B$19)</f>
        <v>Tähtvere vald</v>
      </c>
      <c r="G1404">
        <v>783</v>
      </c>
      <c r="H1404" s="161" t="s">
        <v>7367</v>
      </c>
      <c r="I1404" s="148" t="s">
        <v>7350</v>
      </c>
      <c r="J1404" s="30">
        <v>1974</v>
      </c>
      <c r="K1404">
        <v>1</v>
      </c>
      <c r="L1404" t="s">
        <v>7368</v>
      </c>
    </row>
    <row r="1405" spans="1:12" x14ac:dyDescent="0.2">
      <c r="A1405" s="37" t="str">
        <f t="shared" si="24"/>
        <v>16-17</v>
      </c>
      <c r="B1405" s="30">
        <v>17</v>
      </c>
      <c r="C1405" s="30">
        <v>1</v>
      </c>
      <c r="D1405" s="158" t="str">
        <f>IF(C1405=1,K!$D$1,IF(C1405=2,K!$D$2,IF(C1405=3,K!$D$3,IF(C1405=4,K!$D$4,IF(C1405=5,K!$D$5,IF(C1405=6,K!$D$6,IF(C1405=7,K!$D$7)))))))</f>
        <v>Maaparandus</v>
      </c>
      <c r="E1405" s="11" t="s">
        <v>330</v>
      </c>
      <c r="F1405" s="159" t="str">
        <f>LOOKUP(E1405,K!$A$1:$B$19)</f>
        <v>Tähtvere vald</v>
      </c>
      <c r="G1405">
        <v>87</v>
      </c>
      <c r="H1405" s="161" t="s">
        <v>7369</v>
      </c>
      <c r="I1405" s="148" t="s">
        <v>7350</v>
      </c>
      <c r="J1405" s="30">
        <v>1989</v>
      </c>
      <c r="K1405">
        <v>3</v>
      </c>
      <c r="L1405" t="s">
        <v>7370</v>
      </c>
    </row>
    <row r="1406" spans="1:12" x14ac:dyDescent="0.2">
      <c r="A1406" s="37" t="str">
        <f t="shared" si="24"/>
        <v>16-17</v>
      </c>
      <c r="B1406" s="30">
        <v>17</v>
      </c>
      <c r="C1406" s="30">
        <v>1</v>
      </c>
      <c r="D1406" s="158" t="str">
        <f>IF(C1406=1,K!$D$1,IF(C1406=2,K!$D$2,IF(C1406=3,K!$D$3,IF(C1406=4,K!$D$4,IF(C1406=5,K!$D$5,IF(C1406=6,K!$D$6,IF(C1406=7,K!$D$7)))))))</f>
        <v>Maaparandus</v>
      </c>
      <c r="E1406" s="11" t="s">
        <v>330</v>
      </c>
      <c r="F1406" s="159" t="str">
        <f>LOOKUP(E1406,K!$A$1:$B$19)</f>
        <v>Tähtvere vald</v>
      </c>
      <c r="G1406">
        <v>381</v>
      </c>
      <c r="H1406" s="161" t="s">
        <v>7371</v>
      </c>
      <c r="I1406" s="148" t="s">
        <v>7350</v>
      </c>
      <c r="J1406" s="30">
        <v>1986</v>
      </c>
      <c r="K1406">
        <v>1</v>
      </c>
    </row>
    <row r="1407" spans="1:12" ht="25.5" x14ac:dyDescent="0.2">
      <c r="A1407" s="37" t="str">
        <f t="shared" si="24"/>
        <v>16-18</v>
      </c>
      <c r="B1407" s="30">
        <v>18</v>
      </c>
      <c r="C1407" s="30">
        <v>1</v>
      </c>
      <c r="D1407" s="158" t="str">
        <f>IF(C1407=1,K!$D$1,IF(C1407=2,K!$D$2,IF(C1407=3,K!$D$3,IF(C1407=4,K!$D$4,IF(C1407=5,K!$D$5,IF(C1407=6,K!$D$6,IF(C1407=7,K!$D$7)))))))</f>
        <v>Maaparandus</v>
      </c>
      <c r="E1407" s="146" t="s">
        <v>330</v>
      </c>
      <c r="F1407" s="159" t="str">
        <f>LOOKUP(E1407,K!$A$1:$B$19)</f>
        <v>Tähtvere vald</v>
      </c>
      <c r="G1407">
        <v>1072</v>
      </c>
      <c r="H1407" s="161" t="s">
        <v>7372</v>
      </c>
      <c r="I1407" s="148" t="s">
        <v>7373</v>
      </c>
      <c r="J1407" s="30">
        <v>1976</v>
      </c>
      <c r="K1407">
        <v>3</v>
      </c>
      <c r="L1407" s="30">
        <v>73036</v>
      </c>
    </row>
    <row r="1408" spans="1:12" x14ac:dyDescent="0.2">
      <c r="A1408" s="37" t="str">
        <f t="shared" si="24"/>
        <v>16-20</v>
      </c>
      <c r="B1408" s="30">
        <v>20</v>
      </c>
      <c r="C1408" s="30">
        <v>1</v>
      </c>
      <c r="D1408" s="158" t="str">
        <f>IF(C1408=1,K!$D$1,IF(C1408=2,K!$D$2,IF(C1408=3,K!$D$3,IF(C1408=4,K!$D$4,IF(C1408=5,K!$D$5,IF(C1408=6,K!$D$6,IF(C1408=7,K!$D$7)))))))</f>
        <v>Maaparandus</v>
      </c>
      <c r="E1408" s="146" t="s">
        <v>330</v>
      </c>
      <c r="F1408" s="159" t="str">
        <f>LOOKUP(E1408,K!$A$1:$B$19)</f>
        <v>Tähtvere vald</v>
      </c>
      <c r="G1408">
        <v>86</v>
      </c>
      <c r="H1408" s="161" t="s">
        <v>7376</v>
      </c>
      <c r="I1408" s="148" t="s">
        <v>7375</v>
      </c>
      <c r="J1408" s="30">
        <v>1970</v>
      </c>
      <c r="K1408">
        <v>1</v>
      </c>
      <c r="L1408">
        <v>70004</v>
      </c>
    </row>
    <row r="1409" spans="1:12" ht="25.5" x14ac:dyDescent="0.2">
      <c r="A1409" s="37" t="str">
        <f t="shared" si="24"/>
        <v>16-19</v>
      </c>
      <c r="B1409" s="30">
        <v>19</v>
      </c>
      <c r="C1409" s="30">
        <v>1</v>
      </c>
      <c r="D1409" s="158" t="str">
        <f>IF(C1409=1,K!$D$1,IF(C1409=2,K!$D$2,IF(C1409=3,K!$D$3,IF(C1409=4,K!$D$4,IF(C1409=5,K!$D$5,IF(C1409=6,K!$D$6,IF(C1409=7,K!$D$7)))))))</f>
        <v>Maaparandus</v>
      </c>
      <c r="E1409" s="146" t="s">
        <v>330</v>
      </c>
      <c r="F1409" s="159" t="str">
        <f>LOOKUP(E1409,K!$A$1:$B$19)</f>
        <v>Tähtvere vald</v>
      </c>
      <c r="G1409">
        <v>608</v>
      </c>
      <c r="H1409" s="161" t="s">
        <v>7385</v>
      </c>
      <c r="I1409" s="148" t="s">
        <v>7379</v>
      </c>
      <c r="J1409" s="30">
        <v>1973</v>
      </c>
      <c r="K1409">
        <v>1</v>
      </c>
      <c r="L1409" s="148" t="s">
        <v>7383</v>
      </c>
    </row>
    <row r="1410" spans="1:12" ht="25.5" x14ac:dyDescent="0.2">
      <c r="A1410" s="37" t="str">
        <f t="shared" si="24"/>
        <v>16-19</v>
      </c>
      <c r="B1410" s="30">
        <v>19</v>
      </c>
      <c r="C1410" s="30">
        <v>1</v>
      </c>
      <c r="D1410" s="158" t="str">
        <f>IF(C1410=1,K!$D$1,IF(C1410=2,K!$D$2,IF(C1410=3,K!$D$3,IF(C1410=4,K!$D$4,IF(C1410=5,K!$D$5,IF(C1410=6,K!$D$6,IF(C1410=7,K!$D$7)))))))</f>
        <v>Maaparandus</v>
      </c>
      <c r="E1410" s="146" t="s">
        <v>330</v>
      </c>
      <c r="F1410" s="159" t="str">
        <f>LOOKUP(E1410,K!$A$1:$B$19)</f>
        <v>Tähtvere vald</v>
      </c>
      <c r="G1410">
        <v>609</v>
      </c>
      <c r="H1410" s="161" t="s">
        <v>7386</v>
      </c>
      <c r="I1410" s="148" t="s">
        <v>7379</v>
      </c>
      <c r="J1410" s="30">
        <v>1973</v>
      </c>
      <c r="K1410">
        <v>3</v>
      </c>
      <c r="L1410" s="148" t="s">
        <v>7383</v>
      </c>
    </row>
    <row r="1411" spans="1:12" ht="25.5" x14ac:dyDescent="0.2">
      <c r="A1411" s="37" t="str">
        <f>CONCATENATE(E1411,"-",B1411)</f>
        <v>16-19</v>
      </c>
      <c r="B1411" s="30">
        <v>19</v>
      </c>
      <c r="C1411" s="30">
        <v>1</v>
      </c>
      <c r="D1411" s="158" t="str">
        <f>IF(C1411=1,K!$D$1,IF(C1411=2,K!$D$2,IF(C1411=3,K!$D$3,IF(C1411=4,K!$D$4,IF(C1411=5,K!$D$5,IF(C1411=6,K!$D$6,IF(C1411=7,K!$D$7)))))))</f>
        <v>Maaparandus</v>
      </c>
      <c r="E1411" s="146" t="s">
        <v>330</v>
      </c>
      <c r="F1411" s="159" t="str">
        <f>LOOKUP(E1411,K!$A$1:$B$19)</f>
        <v>Tähtvere vald</v>
      </c>
      <c r="G1411">
        <v>610</v>
      </c>
      <c r="H1411" s="161" t="s">
        <v>7387</v>
      </c>
      <c r="I1411" s="148" t="s">
        <v>7379</v>
      </c>
      <c r="J1411" s="30">
        <v>1973</v>
      </c>
      <c r="K1411">
        <v>2</v>
      </c>
      <c r="L1411" s="148" t="s">
        <v>7383</v>
      </c>
    </row>
    <row r="1412" spans="1:12" ht="25.5" x14ac:dyDescent="0.2">
      <c r="A1412" s="37" t="str">
        <f t="shared" si="24"/>
        <v>16-19</v>
      </c>
      <c r="B1412" s="30">
        <v>19</v>
      </c>
      <c r="C1412" s="30">
        <v>6</v>
      </c>
      <c r="D1412" s="158" t="str">
        <f>IF(C1412=1,K!$D$1,IF(C1412=2,K!$D$2,IF(C1412=3,K!$D$3,IF(C1412=4,K!$D$4,IF(C1412=5,K!$D$5,IF(C1412=6,K!$D$6,IF(C1412=7,K!$D$7)))))))</f>
        <v>Kultuurtehnikaprojektid</v>
      </c>
      <c r="E1412" s="146" t="s">
        <v>330</v>
      </c>
      <c r="F1412" s="159" t="str">
        <f>LOOKUP(E1412,K!$A$1:$B$19)</f>
        <v>Tähtvere vald</v>
      </c>
      <c r="G1412">
        <v>944</v>
      </c>
      <c r="H1412" s="161" t="s">
        <v>7388</v>
      </c>
      <c r="I1412" s="148" t="s">
        <v>7379</v>
      </c>
      <c r="J1412" s="30">
        <v>1975</v>
      </c>
      <c r="K1412">
        <v>1</v>
      </c>
      <c r="L1412" s="148" t="s">
        <v>7389</v>
      </c>
    </row>
    <row r="1413" spans="1:12" ht="25.5" x14ac:dyDescent="0.2">
      <c r="A1413" s="37" t="str">
        <f t="shared" si="24"/>
        <v>16-19</v>
      </c>
      <c r="B1413" s="30">
        <v>19</v>
      </c>
      <c r="C1413" s="30">
        <v>1</v>
      </c>
      <c r="D1413" s="158" t="str">
        <f>IF(C1413=1,K!$D$1,IF(C1413=2,K!$D$2,IF(C1413=3,K!$D$3,IF(C1413=4,K!$D$4,IF(C1413=5,K!$D$5,IF(C1413=6,K!$D$6,IF(C1413=7,K!$D$7)))))))</f>
        <v>Maaparandus</v>
      </c>
      <c r="E1413" s="146" t="s">
        <v>330</v>
      </c>
      <c r="F1413" s="159" t="str">
        <f>LOOKUP(E1413,K!$A$1:$B$19)</f>
        <v>Tähtvere vald</v>
      </c>
      <c r="G1413">
        <v>440</v>
      </c>
      <c r="H1413" s="161" t="s">
        <v>7390</v>
      </c>
      <c r="I1413" s="148" t="s">
        <v>7379</v>
      </c>
      <c r="J1413" s="30">
        <v>1972</v>
      </c>
      <c r="K1413">
        <v>1</v>
      </c>
      <c r="L1413" s="148" t="s">
        <v>7383</v>
      </c>
    </row>
    <row r="1414" spans="1:12" ht="25.5" x14ac:dyDescent="0.2">
      <c r="A1414" s="37" t="str">
        <f t="shared" si="24"/>
        <v>16-19</v>
      </c>
      <c r="B1414" s="30">
        <v>19</v>
      </c>
      <c r="C1414" s="30">
        <v>1</v>
      </c>
      <c r="D1414" s="158" t="str">
        <f>IF(C1414=1,K!$D$1,IF(C1414=2,K!$D$2,IF(C1414=3,K!$D$3,IF(C1414=4,K!$D$4,IF(C1414=5,K!$D$5,IF(C1414=6,K!$D$6,IF(C1414=7,K!$D$7)))))))</f>
        <v>Maaparandus</v>
      </c>
      <c r="E1414" s="146" t="s">
        <v>330</v>
      </c>
      <c r="F1414" s="159" t="str">
        <f>LOOKUP(E1414,K!$A$1:$B$19)</f>
        <v>Tähtvere vald</v>
      </c>
      <c r="G1414">
        <v>439</v>
      </c>
      <c r="H1414" s="161" t="s">
        <v>7391</v>
      </c>
      <c r="I1414" s="148" t="s">
        <v>7379</v>
      </c>
      <c r="J1414" s="30">
        <v>1972</v>
      </c>
      <c r="K1414">
        <v>1</v>
      </c>
      <c r="L1414" s="148" t="s">
        <v>7383</v>
      </c>
    </row>
    <row r="1415" spans="1:12" ht="25.5" x14ac:dyDescent="0.2">
      <c r="A1415" s="37" t="str">
        <f t="shared" si="24"/>
        <v>16-21</v>
      </c>
      <c r="B1415" s="30">
        <v>21</v>
      </c>
      <c r="C1415" s="30">
        <v>1</v>
      </c>
      <c r="D1415" s="158" t="str">
        <f>IF(C1415=1,K!$D$1,IF(C1415=2,K!$D$2,IF(C1415=3,K!$D$3,IF(C1415=4,K!$D$4,IF(C1415=5,K!$D$5,IF(C1415=6,K!$D$6,IF(C1415=7,K!$D$7)))))))</f>
        <v>Maaparandus</v>
      </c>
      <c r="E1415" s="146" t="s">
        <v>330</v>
      </c>
      <c r="F1415" s="159" t="str">
        <f>LOOKUP(E1415,K!$A$1:$B$19)</f>
        <v>Tähtvere vald</v>
      </c>
      <c r="G1415">
        <v>1536</v>
      </c>
      <c r="H1415" s="161" t="s">
        <v>7392</v>
      </c>
      <c r="I1415" s="148" t="s">
        <v>7393</v>
      </c>
      <c r="J1415" s="30">
        <v>1979</v>
      </c>
      <c r="K1415">
        <v>2</v>
      </c>
      <c r="L1415">
        <v>74365</v>
      </c>
    </row>
    <row r="1416" spans="1:12" ht="25.5" x14ac:dyDescent="0.2">
      <c r="A1416" s="37" t="str">
        <f t="shared" si="24"/>
        <v>16-22</v>
      </c>
      <c r="B1416" s="30">
        <v>22</v>
      </c>
      <c r="C1416" s="30">
        <v>1</v>
      </c>
      <c r="D1416" s="158" t="str">
        <f>IF(C1416=1,K!$D$1,IF(C1416=2,K!$D$2,IF(C1416=3,K!$D$3,IF(C1416=4,K!$D$4,IF(C1416=5,K!$D$5,IF(C1416=6,K!$D$6,IF(C1416=7,K!$D$7)))))))</f>
        <v>Maaparandus</v>
      </c>
      <c r="E1416" s="146" t="s">
        <v>330</v>
      </c>
      <c r="F1416" s="159" t="str">
        <f>LOOKUP(E1416,K!$A$1:$B$19)</f>
        <v>Tähtvere vald</v>
      </c>
      <c r="G1416">
        <v>110</v>
      </c>
      <c r="H1416" s="161" t="s">
        <v>7399</v>
      </c>
      <c r="I1416" s="148" t="s">
        <v>7400</v>
      </c>
      <c r="J1416" s="30">
        <v>1968</v>
      </c>
      <c r="K1416">
        <v>2</v>
      </c>
      <c r="L1416" s="148" t="s">
        <v>7401</v>
      </c>
    </row>
    <row r="1417" spans="1:12" ht="25.5" x14ac:dyDescent="0.2">
      <c r="A1417" s="37" t="str">
        <f t="shared" si="24"/>
        <v>16-22</v>
      </c>
      <c r="B1417" s="30">
        <v>22</v>
      </c>
      <c r="C1417" s="30">
        <v>1</v>
      </c>
      <c r="D1417" s="158" t="str">
        <f>IF(C1417=1,K!$D$1,IF(C1417=2,K!$D$2,IF(C1417=3,K!$D$3,IF(C1417=4,K!$D$4,IF(C1417=5,K!$D$5,IF(C1417=6,K!$D$6,IF(C1417=7,K!$D$7)))))))</f>
        <v>Maaparandus</v>
      </c>
      <c r="E1417" s="146" t="s">
        <v>330</v>
      </c>
      <c r="F1417" s="159" t="str">
        <f>LOOKUP(E1417,K!$A$1:$B$19)</f>
        <v>Tähtvere vald</v>
      </c>
      <c r="G1417">
        <v>100</v>
      </c>
      <c r="H1417" s="161" t="s">
        <v>7402</v>
      </c>
      <c r="I1417" s="148" t="s">
        <v>7400</v>
      </c>
      <c r="J1417" s="30">
        <v>1964</v>
      </c>
      <c r="K1417">
        <v>1</v>
      </c>
      <c r="L1417" s="148" t="s">
        <v>7401</v>
      </c>
    </row>
    <row r="1418" spans="1:12" ht="25.5" x14ac:dyDescent="0.2">
      <c r="A1418" s="37" t="str">
        <f t="shared" si="24"/>
        <v>16-22</v>
      </c>
      <c r="B1418" s="30">
        <v>22</v>
      </c>
      <c r="C1418" s="30">
        <v>1</v>
      </c>
      <c r="D1418" s="158" t="str">
        <f>IF(C1418=1,K!$D$1,IF(C1418=2,K!$D$2,IF(C1418=3,K!$D$3,IF(C1418=4,K!$D$4,IF(C1418=5,K!$D$5,IF(C1418=6,K!$D$6,IF(C1418=7,K!$D$7)))))))</f>
        <v>Maaparandus</v>
      </c>
      <c r="E1418" s="146" t="s">
        <v>330</v>
      </c>
      <c r="F1418" s="159" t="str">
        <f>LOOKUP(E1418,K!$A$1:$B$19)</f>
        <v>Tähtvere vald</v>
      </c>
      <c r="G1418">
        <v>102</v>
      </c>
      <c r="H1418" s="161" t="s">
        <v>7403</v>
      </c>
      <c r="I1418" s="148" t="s">
        <v>7400</v>
      </c>
      <c r="J1418" s="30">
        <v>1964</v>
      </c>
      <c r="K1418">
        <v>1</v>
      </c>
    </row>
    <row r="1419" spans="1:12" ht="25.5" x14ac:dyDescent="0.2">
      <c r="A1419" s="37" t="str">
        <f t="shared" si="24"/>
        <v>16-22</v>
      </c>
      <c r="B1419" s="30">
        <v>22</v>
      </c>
      <c r="C1419" s="30">
        <v>1</v>
      </c>
      <c r="D1419" s="158" t="str">
        <f>IF(C1419=1,K!$D$1,IF(C1419=2,K!$D$2,IF(C1419=3,K!$D$3,IF(C1419=4,K!$D$4,IF(C1419=5,K!$D$5,IF(C1419=6,K!$D$6,IF(C1419=7,K!$D$7)))))))</f>
        <v>Maaparandus</v>
      </c>
      <c r="E1419" s="146" t="s">
        <v>330</v>
      </c>
      <c r="F1419" s="159" t="str">
        <f>LOOKUP(E1419,K!$A$1:$B$19)</f>
        <v>Tähtvere vald</v>
      </c>
      <c r="G1419">
        <v>101</v>
      </c>
      <c r="H1419" s="161" t="s">
        <v>7402</v>
      </c>
      <c r="I1419" s="148" t="s">
        <v>7400</v>
      </c>
      <c r="J1419" s="30">
        <v>1964</v>
      </c>
      <c r="K1419">
        <v>1</v>
      </c>
    </row>
    <row r="1420" spans="1:12" ht="25.5" x14ac:dyDescent="0.2">
      <c r="A1420" s="37" t="str">
        <f t="shared" si="24"/>
        <v>16-22</v>
      </c>
      <c r="B1420" s="30">
        <v>22</v>
      </c>
      <c r="C1420" s="30">
        <v>1</v>
      </c>
      <c r="D1420" s="158" t="str">
        <f>IF(C1420=1,K!$D$1,IF(C1420=2,K!$D$2,IF(C1420=3,K!$D$3,IF(C1420=4,K!$D$4,IF(C1420=5,K!$D$5,IF(C1420=6,K!$D$6,IF(C1420=7,K!$D$7)))))))</f>
        <v>Maaparandus</v>
      </c>
      <c r="E1420" s="11" t="s">
        <v>330</v>
      </c>
      <c r="F1420" s="159" t="str">
        <f>LOOKUP(E1420,K!$A$1:$B$19)</f>
        <v>Tähtvere vald</v>
      </c>
      <c r="G1420">
        <v>68</v>
      </c>
      <c r="H1420" s="161" t="s">
        <v>7406</v>
      </c>
      <c r="I1420" s="148" t="s">
        <v>7400</v>
      </c>
      <c r="J1420" s="30">
        <v>1965</v>
      </c>
      <c r="K1420">
        <v>1</v>
      </c>
      <c r="L1420" t="s">
        <v>7407</v>
      </c>
    </row>
    <row r="1421" spans="1:12" ht="25.5" x14ac:dyDescent="0.2">
      <c r="A1421" s="37" t="str">
        <f t="shared" si="24"/>
        <v>16-23</v>
      </c>
      <c r="B1421" s="30">
        <v>23</v>
      </c>
      <c r="C1421" s="30">
        <v>1</v>
      </c>
      <c r="D1421" s="158" t="str">
        <f>IF(C1421=1,K!$D$1,IF(C1421=2,K!$D$2,IF(C1421=3,K!$D$3,IF(C1421=4,K!$D$4,IF(C1421=5,K!$D$5,IF(C1421=6,K!$D$6,IF(C1421=7,K!$D$7)))))))</f>
        <v>Maaparandus</v>
      </c>
      <c r="E1421" s="11" t="s">
        <v>330</v>
      </c>
      <c r="F1421" s="159" t="str">
        <f>LOOKUP(E1421,K!$A$1:$B$19)</f>
        <v>Tähtvere vald</v>
      </c>
      <c r="G1421">
        <v>69</v>
      </c>
      <c r="H1421" s="161" t="s">
        <v>7408</v>
      </c>
      <c r="I1421" s="148" t="s">
        <v>7409</v>
      </c>
      <c r="J1421" s="30">
        <v>1965</v>
      </c>
      <c r="K1421">
        <v>1</v>
      </c>
      <c r="L1421" t="s">
        <v>7410</v>
      </c>
    </row>
    <row r="1422" spans="1:12" ht="25.5" x14ac:dyDescent="0.2">
      <c r="A1422" s="37" t="str">
        <f t="shared" si="24"/>
        <v>16-23</v>
      </c>
      <c r="B1422" s="30">
        <v>23</v>
      </c>
      <c r="C1422" s="30">
        <v>1</v>
      </c>
      <c r="D1422" s="158" t="str">
        <f>IF(C1422=1,K!$D$1,IF(C1422=2,K!$D$2,IF(C1422=3,K!$D$3,IF(C1422=4,K!$D$4,IF(C1422=5,K!$D$5,IF(C1422=6,K!$D$6,IF(C1422=7,K!$D$7)))))))</f>
        <v>Maaparandus</v>
      </c>
      <c r="E1422" s="11" t="s">
        <v>330</v>
      </c>
      <c r="F1422" s="159" t="str">
        <f>LOOKUP(E1422,K!$A$1:$B$19)</f>
        <v>Tähtvere vald</v>
      </c>
      <c r="G1422">
        <v>103</v>
      </c>
      <c r="H1422" s="161" t="s">
        <v>7411</v>
      </c>
      <c r="I1422" s="148" t="s">
        <v>7409</v>
      </c>
      <c r="J1422" s="30">
        <v>1964</v>
      </c>
      <c r="K1422">
        <v>1</v>
      </c>
      <c r="L1422" t="s">
        <v>7412</v>
      </c>
    </row>
    <row r="1423" spans="1:12" ht="25.5" x14ac:dyDescent="0.2">
      <c r="A1423" s="37" t="str">
        <f t="shared" si="24"/>
        <v>16-24</v>
      </c>
      <c r="B1423" s="30">
        <v>24</v>
      </c>
      <c r="C1423" s="30">
        <v>1</v>
      </c>
      <c r="D1423" s="158" t="str">
        <f>IF(C1423=1,K!$D$1,IF(C1423=2,K!$D$2,IF(C1423=3,K!$D$3,IF(C1423=4,K!$D$4,IF(C1423=5,K!$D$5,IF(C1423=6,K!$D$6,IF(C1423=7,K!$D$7)))))))</f>
        <v>Maaparandus</v>
      </c>
      <c r="E1423" s="11" t="s">
        <v>330</v>
      </c>
      <c r="F1423" s="159" t="str">
        <f>LOOKUP(E1423,K!$A$1:$B$19)</f>
        <v>Tähtvere vald</v>
      </c>
      <c r="G1423">
        <v>148</v>
      </c>
      <c r="H1423" s="161" t="s">
        <v>7415</v>
      </c>
      <c r="I1423" s="148" t="s">
        <v>7416</v>
      </c>
      <c r="J1423" s="30">
        <v>1967</v>
      </c>
      <c r="K1423">
        <v>1</v>
      </c>
      <c r="L1423" t="s">
        <v>7417</v>
      </c>
    </row>
    <row r="1424" spans="1:12" ht="25.5" x14ac:dyDescent="0.2">
      <c r="A1424" s="37" t="str">
        <f t="shared" si="24"/>
        <v>16-25</v>
      </c>
      <c r="B1424" s="30">
        <v>25</v>
      </c>
      <c r="C1424" s="30">
        <v>1</v>
      </c>
      <c r="D1424" s="158" t="str">
        <f>IF(C1424=1,K!$D$1,IF(C1424=2,K!$D$2,IF(C1424=3,K!$D$3,IF(C1424=4,K!$D$4,IF(C1424=5,K!$D$5,IF(C1424=6,K!$D$6,IF(C1424=7,K!$D$7)))))))</f>
        <v>Maaparandus</v>
      </c>
      <c r="E1424" s="11" t="s">
        <v>330</v>
      </c>
      <c r="F1424" s="159" t="str">
        <f>LOOKUP(E1424,K!$A$1:$B$19)</f>
        <v>Tähtvere vald</v>
      </c>
      <c r="G1424">
        <v>784</v>
      </c>
      <c r="H1424" s="161" t="s">
        <v>7421</v>
      </c>
      <c r="I1424" s="148" t="s">
        <v>7420</v>
      </c>
      <c r="J1424" s="30">
        <v>1974</v>
      </c>
      <c r="K1424">
        <v>1</v>
      </c>
      <c r="L1424" t="s">
        <v>7419</v>
      </c>
    </row>
    <row r="1425" spans="1:12" ht="25.5" x14ac:dyDescent="0.2">
      <c r="A1425" s="37" t="str">
        <f t="shared" si="24"/>
        <v>16-25</v>
      </c>
      <c r="B1425" s="30">
        <v>25</v>
      </c>
      <c r="C1425" s="30">
        <v>1</v>
      </c>
      <c r="D1425" s="158" t="str">
        <f>IF(C1425=1,K!$D$1,IF(C1425=2,K!$D$2,IF(C1425=3,K!$D$3,IF(C1425=4,K!$D$4,IF(C1425=5,K!$D$5,IF(C1425=6,K!$D$6,IF(C1425=7,K!$D$7)))))))</f>
        <v>Maaparandus</v>
      </c>
      <c r="E1425" s="11" t="s">
        <v>330</v>
      </c>
      <c r="F1425" s="159" t="str">
        <f>LOOKUP(E1425,K!$A$1:$B$19)</f>
        <v>Tähtvere vald</v>
      </c>
      <c r="G1425">
        <v>786</v>
      </c>
      <c r="H1425" s="161" t="s">
        <v>7422</v>
      </c>
      <c r="I1425" s="148" t="s">
        <v>7420</v>
      </c>
      <c r="J1425" s="30">
        <v>1974</v>
      </c>
      <c r="K1425">
        <v>2</v>
      </c>
      <c r="L1425" t="s">
        <v>7419</v>
      </c>
    </row>
    <row r="1426" spans="1:12" ht="25.5" x14ac:dyDescent="0.2">
      <c r="A1426" s="37" t="str">
        <f t="shared" si="24"/>
        <v>16-25</v>
      </c>
      <c r="B1426" s="30">
        <v>25</v>
      </c>
      <c r="C1426" s="30">
        <v>1</v>
      </c>
      <c r="D1426" s="158" t="str">
        <f>IF(C1426=1,K!$D$1,IF(C1426=2,K!$D$2,IF(C1426=3,K!$D$3,IF(C1426=4,K!$D$4,IF(C1426=5,K!$D$5,IF(C1426=6,K!$D$6,IF(C1426=7,K!$D$7)))))))</f>
        <v>Maaparandus</v>
      </c>
      <c r="E1426" s="11" t="s">
        <v>330</v>
      </c>
      <c r="F1426" s="159" t="str">
        <f>LOOKUP(E1426,K!$A$1:$B$19)</f>
        <v>Tähtvere vald</v>
      </c>
      <c r="G1426">
        <v>785</v>
      </c>
      <c r="H1426" s="161" t="s">
        <v>7423</v>
      </c>
      <c r="I1426" s="148" t="s">
        <v>7420</v>
      </c>
      <c r="J1426" s="30">
        <v>1974</v>
      </c>
      <c r="K1426">
        <v>2</v>
      </c>
      <c r="L1426" t="s">
        <v>7424</v>
      </c>
    </row>
    <row r="1427" spans="1:12" ht="25.5" x14ac:dyDescent="0.2">
      <c r="A1427" s="37" t="str">
        <f t="shared" si="24"/>
        <v>16-26</v>
      </c>
      <c r="B1427" s="30">
        <v>26</v>
      </c>
      <c r="C1427" s="30">
        <v>1</v>
      </c>
      <c r="D1427" s="158" t="str">
        <f>IF(C1427=1,K!$D$1,IF(C1427=2,K!$D$2,IF(C1427=3,K!$D$3,IF(C1427=4,K!$D$4,IF(C1427=5,K!$D$5,IF(C1427=6,K!$D$6,IF(C1427=7,K!$D$7)))))))</f>
        <v>Maaparandus</v>
      </c>
      <c r="E1427" s="11" t="s">
        <v>330</v>
      </c>
      <c r="F1427" s="159" t="str">
        <f>LOOKUP(E1427,K!$A$1:$B$19)</f>
        <v>Tähtvere vald</v>
      </c>
      <c r="G1427">
        <v>1073</v>
      </c>
      <c r="H1427" s="161" t="s">
        <v>7430</v>
      </c>
      <c r="I1427" s="148" t="s">
        <v>7431</v>
      </c>
      <c r="J1427" s="30">
        <v>1976</v>
      </c>
      <c r="K1427">
        <v>4</v>
      </c>
      <c r="L1427">
        <v>72011</v>
      </c>
    </row>
    <row r="1428" spans="1:12" ht="25.5" x14ac:dyDescent="0.2">
      <c r="A1428" s="37" t="str">
        <f t="shared" si="24"/>
        <v>16-27</v>
      </c>
      <c r="B1428" s="30">
        <v>27</v>
      </c>
      <c r="C1428" s="30">
        <v>1</v>
      </c>
      <c r="D1428" s="158" t="str">
        <f>IF(C1428=1,K!$D$1,IF(C1428=2,K!$D$2,IF(C1428=3,K!$D$3,IF(C1428=4,K!$D$4,IF(C1428=5,K!$D$5,IF(C1428=6,K!$D$6,IF(C1428=7,K!$D$7)))))))</f>
        <v>Maaparandus</v>
      </c>
      <c r="E1428" s="11" t="s">
        <v>330</v>
      </c>
      <c r="F1428" s="159" t="str">
        <f>LOOKUP(E1428,K!$A$1:$B$19)</f>
        <v>Tähtvere vald</v>
      </c>
      <c r="G1428">
        <v>438</v>
      </c>
      <c r="H1428" s="161" t="s">
        <v>7437</v>
      </c>
      <c r="I1428" s="148" t="s">
        <v>7436</v>
      </c>
      <c r="J1428" s="30">
        <v>1972</v>
      </c>
      <c r="K1428">
        <v>4</v>
      </c>
      <c r="L1428" t="s">
        <v>7438</v>
      </c>
    </row>
    <row r="1429" spans="1:12" ht="25.5" x14ac:dyDescent="0.2">
      <c r="A1429" s="37" t="str">
        <f t="shared" si="24"/>
        <v>16-27</v>
      </c>
      <c r="B1429" s="30">
        <v>27</v>
      </c>
      <c r="C1429" s="30">
        <v>1</v>
      </c>
      <c r="D1429" s="158" t="str">
        <f>IF(C1429=1,K!$D$1,IF(C1429=2,K!$D$2,IF(C1429=3,K!$D$3,IF(C1429=4,K!$D$4,IF(C1429=5,K!$D$5,IF(C1429=6,K!$D$6,IF(C1429=7,K!$D$7)))))))</f>
        <v>Maaparandus</v>
      </c>
      <c r="E1429" s="11" t="s">
        <v>330</v>
      </c>
      <c r="F1429" s="159" t="str">
        <f>LOOKUP(E1429,K!$A$1:$B$19)</f>
        <v>Tähtvere vald</v>
      </c>
      <c r="G1429">
        <v>262</v>
      </c>
      <c r="H1429" s="161" t="s">
        <v>7439</v>
      </c>
      <c r="I1429" s="148" t="s">
        <v>7436</v>
      </c>
      <c r="J1429" s="30">
        <v>1971</v>
      </c>
      <c r="K1429">
        <v>3</v>
      </c>
      <c r="L1429" t="s">
        <v>7438</v>
      </c>
    </row>
    <row r="1430" spans="1:12" ht="25.5" x14ac:dyDescent="0.2">
      <c r="A1430" s="37" t="str">
        <f t="shared" si="24"/>
        <v>16-29</v>
      </c>
      <c r="B1430" s="30">
        <v>29</v>
      </c>
      <c r="C1430" s="30">
        <v>1</v>
      </c>
      <c r="D1430" s="158" t="str">
        <f>IF(C1430=1,K!$D$1,IF(C1430=2,K!$D$2,IF(C1430=3,K!$D$3,IF(C1430=4,K!$D$4,IF(C1430=5,K!$D$5,IF(C1430=6,K!$D$6,IF(C1430=7,K!$D$7)))))))</f>
        <v>Maaparandus</v>
      </c>
      <c r="E1430" s="11" t="s">
        <v>330</v>
      </c>
      <c r="F1430" s="159" t="str">
        <f>LOOKUP(E1430,K!$A$1:$B$19)</f>
        <v>Tähtvere vald</v>
      </c>
      <c r="G1430">
        <v>86</v>
      </c>
      <c r="H1430" s="161" t="s">
        <v>7442</v>
      </c>
      <c r="I1430" s="148" t="s">
        <v>5919</v>
      </c>
      <c r="J1430" s="30">
        <v>1961</v>
      </c>
      <c r="K1430">
        <v>3</v>
      </c>
      <c r="L1430" t="s">
        <v>7443</v>
      </c>
    </row>
    <row r="1431" spans="1:12" ht="25.5" x14ac:dyDescent="0.2">
      <c r="A1431" s="37" t="str">
        <f t="shared" si="24"/>
        <v>16-28</v>
      </c>
      <c r="B1431" s="30">
        <v>28</v>
      </c>
      <c r="C1431" s="30">
        <v>1</v>
      </c>
      <c r="D1431" s="158" t="str">
        <f>IF(C1431=1,K!$D$1,IF(C1431=2,K!$D$2,IF(C1431=3,K!$D$3,IF(C1431=4,K!$D$4,IF(C1431=5,K!$D$5,IF(C1431=6,K!$D$6,IF(C1431=7,K!$D$7)))))))</f>
        <v>Maaparandus</v>
      </c>
      <c r="E1431" s="11" t="s">
        <v>330</v>
      </c>
      <c r="F1431" s="159" t="str">
        <f>LOOKUP(E1431,K!$A$1:$B$19)</f>
        <v>Tähtvere vald</v>
      </c>
      <c r="G1431">
        <v>940</v>
      </c>
      <c r="H1431" s="161" t="s">
        <v>7449</v>
      </c>
      <c r="I1431" s="148" t="s">
        <v>7445</v>
      </c>
      <c r="J1431" s="30">
        <v>1975</v>
      </c>
      <c r="K1431">
        <v>1</v>
      </c>
      <c r="L1431" t="s">
        <v>7446</v>
      </c>
    </row>
    <row r="1432" spans="1:12" ht="25.5" x14ac:dyDescent="0.2">
      <c r="A1432" s="37" t="str">
        <f t="shared" si="24"/>
        <v>16-30</v>
      </c>
      <c r="B1432" s="30">
        <v>30</v>
      </c>
      <c r="C1432" s="30">
        <v>1</v>
      </c>
      <c r="D1432" s="158" t="str">
        <f>IF(C1432=1,K!$D$1,IF(C1432=2,K!$D$2,IF(C1432=3,K!$D$3,IF(C1432=4,K!$D$4,IF(C1432=5,K!$D$5,IF(C1432=6,K!$D$6,IF(C1432=7,K!$D$7)))))))</f>
        <v>Maaparandus</v>
      </c>
      <c r="E1432" s="11" t="s">
        <v>330</v>
      </c>
      <c r="F1432" s="159" t="str">
        <f>LOOKUP(E1432,K!$A$1:$B$19)</f>
        <v>Tähtvere vald</v>
      </c>
      <c r="G1432">
        <v>442</v>
      </c>
      <c r="H1432" s="161" t="s">
        <v>7450</v>
      </c>
      <c r="I1432" s="148" t="s">
        <v>6582</v>
      </c>
      <c r="J1432" s="30">
        <v>1972</v>
      </c>
      <c r="K1432">
        <v>2</v>
      </c>
      <c r="L1432" t="s">
        <v>7451</v>
      </c>
    </row>
    <row r="1433" spans="1:12" ht="25.5" x14ac:dyDescent="0.2">
      <c r="A1433" s="37" t="str">
        <f t="shared" si="24"/>
        <v>16-31</v>
      </c>
      <c r="B1433" s="30">
        <v>31</v>
      </c>
      <c r="C1433" s="30">
        <v>1</v>
      </c>
      <c r="D1433" s="158" t="str">
        <f>IF(C1433=1,K!$D$1,IF(C1433=2,K!$D$2,IF(C1433=3,K!$D$3,IF(C1433=4,K!$D$4,IF(C1433=5,K!$D$5,IF(C1433=6,K!$D$6,IF(C1433=7,K!$D$7)))))))</f>
        <v>Maaparandus</v>
      </c>
      <c r="E1433" s="11" t="s">
        <v>330</v>
      </c>
      <c r="F1433" s="159" t="str">
        <f>LOOKUP(E1433,K!$A$1:$B$19)</f>
        <v>Tähtvere vald</v>
      </c>
      <c r="G1433">
        <v>78</v>
      </c>
      <c r="H1433" s="161" t="s">
        <v>7453</v>
      </c>
      <c r="I1433" s="148" t="s">
        <v>5918</v>
      </c>
      <c r="J1433" s="30">
        <v>1981</v>
      </c>
      <c r="K1433">
        <v>2</v>
      </c>
      <c r="L1433" t="s">
        <v>7454</v>
      </c>
    </row>
    <row r="1434" spans="1:12" ht="25.5" x14ac:dyDescent="0.2">
      <c r="A1434" s="37" t="str">
        <f t="shared" si="24"/>
        <v>16-32</v>
      </c>
      <c r="B1434" s="30">
        <v>32</v>
      </c>
      <c r="C1434" s="30">
        <v>1</v>
      </c>
      <c r="D1434" s="158" t="str">
        <f>IF(C1434=1,K!$D$1,IF(C1434=2,K!$D$2,IF(C1434=3,K!$D$3,IF(C1434=4,K!$D$4,IF(C1434=5,K!$D$5,IF(C1434=6,K!$D$6,IF(C1434=7,K!$D$7)))))))</f>
        <v>Maaparandus</v>
      </c>
      <c r="E1434" s="11" t="s">
        <v>330</v>
      </c>
      <c r="F1434" s="159" t="str">
        <f>LOOKUP(E1434,K!$A$1:$B$19)</f>
        <v>Tähtvere vald</v>
      </c>
      <c r="G1434">
        <v>89</v>
      </c>
      <c r="H1434" s="161" t="s">
        <v>7455</v>
      </c>
      <c r="I1434" s="148" t="s">
        <v>7456</v>
      </c>
      <c r="J1434" s="30">
        <v>1970</v>
      </c>
      <c r="K1434">
        <v>3</v>
      </c>
      <c r="L1434" t="s">
        <v>7457</v>
      </c>
    </row>
    <row r="1435" spans="1:12" ht="25.5" x14ac:dyDescent="0.2">
      <c r="A1435" s="37" t="str">
        <f t="shared" si="24"/>
        <v>16-32</v>
      </c>
      <c r="B1435" s="30">
        <v>32</v>
      </c>
      <c r="C1435" s="30">
        <v>1</v>
      </c>
      <c r="D1435" s="158" t="str">
        <f>IF(C1435=1,K!$D$1,IF(C1435=2,K!$D$2,IF(C1435=3,K!$D$3,IF(C1435=4,K!$D$4,IF(C1435=5,K!$D$5,IF(C1435=6,K!$D$6,IF(C1435=7,K!$D$7)))))))</f>
        <v>Maaparandus</v>
      </c>
      <c r="E1435" s="11" t="s">
        <v>330</v>
      </c>
      <c r="F1435" s="159" t="str">
        <f>LOOKUP(E1435,K!$A$1:$B$19)</f>
        <v>Tähtvere vald</v>
      </c>
      <c r="G1435">
        <v>88</v>
      </c>
      <c r="H1435" s="161" t="s">
        <v>7458</v>
      </c>
      <c r="I1435" s="148" t="s">
        <v>7456</v>
      </c>
      <c r="J1435" s="30">
        <v>1970</v>
      </c>
      <c r="L1435">
        <v>67404</v>
      </c>
    </row>
    <row r="1436" spans="1:12" ht="25.5" x14ac:dyDescent="0.2">
      <c r="A1436" s="37" t="str">
        <f t="shared" si="24"/>
        <v>16-32</v>
      </c>
      <c r="B1436" s="30">
        <v>32</v>
      </c>
      <c r="C1436" s="30">
        <v>1</v>
      </c>
      <c r="D1436" s="158" t="str">
        <f>IF(C1436=1,K!$D$1,IF(C1436=2,K!$D$2,IF(C1436=3,K!$D$3,IF(C1436=4,K!$D$4,IF(C1436=5,K!$D$5,IF(C1436=6,K!$D$6,IF(C1436=7,K!$D$7)))))))</f>
        <v>Maaparandus</v>
      </c>
      <c r="E1436" s="11" t="s">
        <v>330</v>
      </c>
      <c r="F1436" s="159" t="str">
        <f>LOOKUP(E1436,K!$A$1:$B$19)</f>
        <v>Tähtvere vald</v>
      </c>
      <c r="G1436">
        <v>89</v>
      </c>
      <c r="H1436" s="161" t="s">
        <v>7459</v>
      </c>
      <c r="I1436" s="148" t="s">
        <v>7456</v>
      </c>
      <c r="J1436" s="30">
        <v>1961</v>
      </c>
      <c r="L1436">
        <v>8847</v>
      </c>
    </row>
    <row r="1437" spans="1:12" ht="25.5" x14ac:dyDescent="0.2">
      <c r="A1437" s="37" t="str">
        <f t="shared" si="24"/>
        <v>16-32</v>
      </c>
      <c r="B1437" s="30">
        <v>32</v>
      </c>
      <c r="C1437" s="30">
        <v>1</v>
      </c>
      <c r="D1437" s="158" t="str">
        <f>IF(C1437=1,K!$D$1,IF(C1437=2,K!$D$2,IF(C1437=3,K!$D$3,IF(C1437=4,K!$D$4,IF(C1437=5,K!$D$5,IF(C1437=6,K!$D$6,IF(C1437=7,K!$D$7)))))))</f>
        <v>Maaparandus</v>
      </c>
      <c r="E1437" s="11" t="s">
        <v>330</v>
      </c>
      <c r="F1437" s="159" t="str">
        <f>LOOKUP(E1437,K!$A$1:$B$19)</f>
        <v>Tähtvere vald</v>
      </c>
      <c r="G1437">
        <v>111</v>
      </c>
      <c r="H1437" s="161" t="s">
        <v>7460</v>
      </c>
      <c r="I1437" s="148" t="s">
        <v>7456</v>
      </c>
      <c r="J1437" s="30">
        <v>1963</v>
      </c>
      <c r="K1437">
        <v>1</v>
      </c>
      <c r="L1437" t="s">
        <v>7461</v>
      </c>
    </row>
    <row r="1438" spans="1:12" ht="25.5" x14ac:dyDescent="0.2">
      <c r="A1438" s="37" t="str">
        <f t="shared" si="24"/>
        <v>16-32</v>
      </c>
      <c r="B1438" s="30">
        <v>32</v>
      </c>
      <c r="C1438" s="30">
        <v>1</v>
      </c>
      <c r="D1438" s="158" t="str">
        <f>IF(C1438=1,K!$D$1,IF(C1438=2,K!$D$2,IF(C1438=3,K!$D$3,IF(C1438=4,K!$D$4,IF(C1438=5,K!$D$5,IF(C1438=6,K!$D$6,IF(C1438=7,K!$D$7)))))))</f>
        <v>Maaparandus</v>
      </c>
      <c r="E1438" s="11" t="s">
        <v>330</v>
      </c>
      <c r="F1438" s="159" t="str">
        <f>LOOKUP(E1438,K!$A$1:$B$19)</f>
        <v>Tähtvere vald</v>
      </c>
      <c r="G1438">
        <v>36</v>
      </c>
      <c r="H1438" s="161" t="s">
        <v>7462</v>
      </c>
      <c r="I1438" s="148" t="s">
        <v>7456</v>
      </c>
      <c r="J1438" s="30">
        <v>1959</v>
      </c>
      <c r="K1438">
        <v>3</v>
      </c>
      <c r="L1438" s="30">
        <v>8847</v>
      </c>
    </row>
    <row r="1439" spans="1:12" ht="25.5" x14ac:dyDescent="0.2">
      <c r="A1439" s="37" t="str">
        <f t="shared" si="24"/>
        <v>16-33</v>
      </c>
      <c r="B1439" s="30">
        <v>33</v>
      </c>
      <c r="C1439" s="30">
        <v>1</v>
      </c>
      <c r="D1439" s="158" t="str">
        <f>IF(C1439=1,K!$D$1,IF(C1439=2,K!$D$2,IF(C1439=3,K!$D$3,IF(C1439=4,K!$D$4,IF(C1439=5,K!$D$5,IF(C1439=6,K!$D$6,IF(C1439=7,K!$D$7)))))))</f>
        <v>Maaparandus</v>
      </c>
      <c r="E1439" s="11" t="s">
        <v>330</v>
      </c>
      <c r="F1439" s="159" t="str">
        <f>LOOKUP(E1439,K!$A$1:$B$19)</f>
        <v>Tähtvere vald</v>
      </c>
      <c r="G1439">
        <v>18</v>
      </c>
      <c r="H1439" s="161" t="s">
        <v>7468</v>
      </c>
      <c r="I1439" s="148" t="s">
        <v>7469</v>
      </c>
      <c r="J1439" s="30">
        <v>1958</v>
      </c>
      <c r="K1439">
        <v>4</v>
      </c>
      <c r="L1439" s="30">
        <v>2422</v>
      </c>
    </row>
    <row r="1440" spans="1:12" ht="25.5" x14ac:dyDescent="0.2">
      <c r="A1440" s="37" t="str">
        <f t="shared" si="24"/>
        <v>16-33</v>
      </c>
      <c r="B1440" s="30">
        <v>33</v>
      </c>
      <c r="C1440" s="30">
        <v>1</v>
      </c>
      <c r="D1440" s="158" t="str">
        <f>IF(C1440=1,K!$D$1,IF(C1440=2,K!$D$2,IF(C1440=3,K!$D$3,IF(C1440=4,K!$D$4,IF(C1440=5,K!$D$5,IF(C1440=6,K!$D$6,IF(C1440=7,K!$D$7)))))))</f>
        <v>Maaparandus</v>
      </c>
      <c r="E1440" s="11" t="s">
        <v>330</v>
      </c>
      <c r="F1440" s="159" t="str">
        <f>LOOKUP(E1440,K!$A$1:$B$19)</f>
        <v>Tähtvere vald</v>
      </c>
      <c r="G1440">
        <v>118</v>
      </c>
      <c r="H1440" s="161" t="s">
        <v>7470</v>
      </c>
      <c r="I1440" s="148" t="s">
        <v>7469</v>
      </c>
      <c r="J1440" s="30">
        <v>1968</v>
      </c>
      <c r="K1440">
        <v>1</v>
      </c>
      <c r="L1440" t="s">
        <v>7471</v>
      </c>
    </row>
    <row r="1441" spans="1:12" ht="25.5" x14ac:dyDescent="0.2">
      <c r="A1441" s="37" t="str">
        <f t="shared" si="24"/>
        <v>16-33</v>
      </c>
      <c r="B1441" s="30">
        <v>33</v>
      </c>
      <c r="C1441" s="30">
        <v>1</v>
      </c>
      <c r="D1441" s="158" t="str">
        <f>IF(C1441=1,K!$D$1,IF(C1441=2,K!$D$2,IF(C1441=3,K!$D$3,IF(C1441=4,K!$D$4,IF(C1441=5,K!$D$5,IF(C1441=6,K!$D$6,IF(C1441=7,K!$D$7)))))))</f>
        <v>Maaparandus</v>
      </c>
      <c r="E1441" s="11" t="s">
        <v>330</v>
      </c>
      <c r="F1441" s="159" t="str">
        <f>LOOKUP(E1441,K!$A$1:$B$19)</f>
        <v>Tähtvere vald</v>
      </c>
      <c r="G1441">
        <v>781</v>
      </c>
      <c r="H1441" s="161" t="s">
        <v>7472</v>
      </c>
      <c r="I1441" s="148" t="s">
        <v>7469</v>
      </c>
      <c r="J1441" s="30">
        <v>1974</v>
      </c>
      <c r="K1441">
        <v>1</v>
      </c>
      <c r="L1441" s="30">
        <v>73407</v>
      </c>
    </row>
    <row r="1442" spans="1:12" x14ac:dyDescent="0.2">
      <c r="A1442" s="37" t="str">
        <f t="shared" si="24"/>
        <v>-</v>
      </c>
      <c r="D1442" s="158" t="b">
        <f>IF(C1442=1,K!$D$1,IF(C1442=2,K!$D$2,IF(C1442=3,K!$D$3,IF(C1442=4,K!$D$4,IF(C1442=5,K!$D$5,IF(C1442=6,K!$D$6,IF(C1442=7,K!$D$7)))))))</f>
        <v>0</v>
      </c>
      <c r="F1442" s="159" t="e">
        <f>LOOKUP(E1442,K!$A$1:$B$19)</f>
        <v>#N/A</v>
      </c>
    </row>
    <row r="1443" spans="1:12" x14ac:dyDescent="0.2">
      <c r="A1443" s="37" t="str">
        <f t="shared" si="24"/>
        <v>-</v>
      </c>
      <c r="D1443" s="158" t="b">
        <f>IF(C1443=1,K!$D$1,IF(C1443=2,K!$D$2,IF(C1443=3,K!$D$3,IF(C1443=4,K!$D$4,IF(C1443=5,K!$D$5,IF(C1443=6,K!$D$6,IF(C1443=7,K!$D$7)))))))</f>
        <v>0</v>
      </c>
      <c r="F1443" s="159" t="e">
        <f>LOOKUP(E1443,K!$A$1:$B$19)</f>
        <v>#N/A</v>
      </c>
    </row>
    <row r="1444" spans="1:12" x14ac:dyDescent="0.2">
      <c r="A1444" s="37" t="str">
        <f t="shared" si="24"/>
        <v>-</v>
      </c>
      <c r="D1444" s="158" t="b">
        <f>IF(C1444=1,K!$D$1,IF(C1444=2,K!$D$2,IF(C1444=3,K!$D$3,IF(C1444=4,K!$D$4,IF(C1444=5,K!$D$5,IF(C1444=6,K!$D$6,IF(C1444=7,K!$D$7)))))))</f>
        <v>0</v>
      </c>
      <c r="F1444" s="159" t="e">
        <f>LOOKUP(E1444,K!$A$1:$B$19)</f>
        <v>#N/A</v>
      </c>
    </row>
    <row r="1445" spans="1:12" x14ac:dyDescent="0.2">
      <c r="A1445" s="37" t="str">
        <f t="shared" si="24"/>
        <v>-</v>
      </c>
      <c r="D1445" s="158" t="b">
        <f>IF(C1445=1,K!$D$1,IF(C1445=2,K!$D$2,IF(C1445=3,K!$D$3,IF(C1445=4,K!$D$4,IF(C1445=5,K!$D$5,IF(C1445=6,K!$D$6,IF(C1445=7,K!$D$7)))))))</f>
        <v>0</v>
      </c>
      <c r="F1445" s="159" t="e">
        <f>LOOKUP(E1445,K!$A$1:$B$19)</f>
        <v>#N/A</v>
      </c>
    </row>
    <row r="1446" spans="1:12" x14ac:dyDescent="0.2">
      <c r="A1446" s="37" t="str">
        <f t="shared" si="24"/>
        <v>-</v>
      </c>
      <c r="D1446" s="158" t="b">
        <f>IF(C1446=1,K!$D$1,IF(C1446=2,K!$D$2,IF(C1446=3,K!$D$3,IF(C1446=4,K!$D$4,IF(C1446=5,K!$D$5,IF(C1446=6,K!$D$6,IF(C1446=7,K!$D$7)))))))</f>
        <v>0</v>
      </c>
      <c r="F1446" s="159" t="e">
        <f>LOOKUP(E1446,K!$A$1:$B$19)</f>
        <v>#N/A</v>
      </c>
    </row>
    <row r="1447" spans="1:12" x14ac:dyDescent="0.2">
      <c r="A1447" s="37" t="str">
        <f t="shared" si="24"/>
        <v>-</v>
      </c>
      <c r="D1447" s="158" t="b">
        <f>IF(C1447=1,K!$D$1,IF(C1447=2,K!$D$2,IF(C1447=3,K!$D$3,IF(C1447=4,K!$D$4,IF(C1447=5,K!$D$5,IF(C1447=6,K!$D$6,IF(C1447=7,K!$D$7)))))))</f>
        <v>0</v>
      </c>
      <c r="F1447" s="159" t="e">
        <f>LOOKUP(E1447,K!$A$1:$B$19)</f>
        <v>#N/A</v>
      </c>
    </row>
    <row r="1448" spans="1:12" x14ac:dyDescent="0.2">
      <c r="A1448" s="37" t="str">
        <f t="shared" si="24"/>
        <v>-</v>
      </c>
      <c r="D1448" s="158" t="b">
        <f>IF(C1448=1,K!$D$1,IF(C1448=2,K!$D$2,IF(C1448=3,K!$D$3,IF(C1448=4,K!$D$4,IF(C1448=5,K!$D$5,IF(C1448=6,K!$D$6,IF(C1448=7,K!$D$7)))))))</f>
        <v>0</v>
      </c>
      <c r="F1448" s="159" t="e">
        <f>LOOKUP(E1448,K!$A$1:$B$19)</f>
        <v>#N/A</v>
      </c>
    </row>
    <row r="1449" spans="1:12" x14ac:dyDescent="0.2">
      <c r="A1449" s="37" t="str">
        <f t="shared" si="24"/>
        <v>-</v>
      </c>
      <c r="D1449" s="158" t="b">
        <f>IF(C1449=1,K!$D$1,IF(C1449=2,K!$D$2,IF(C1449=3,K!$D$3,IF(C1449=4,K!$D$4,IF(C1449=5,K!$D$5,IF(C1449=6,K!$D$6,IF(C1449=7,K!$D$7)))))))</f>
        <v>0</v>
      </c>
      <c r="F1449" s="159" t="e">
        <f>LOOKUP(E1449,K!$A$1:$B$19)</f>
        <v>#N/A</v>
      </c>
    </row>
    <row r="1450" spans="1:12" x14ac:dyDescent="0.2">
      <c r="A1450" s="37" t="str">
        <f t="shared" si="24"/>
        <v>-</v>
      </c>
      <c r="D1450" s="158" t="b">
        <f>IF(C1450=1,K!$D$1,IF(C1450=2,K!$D$2,IF(C1450=3,K!$D$3,IF(C1450=4,K!$D$4,IF(C1450=5,K!$D$5,IF(C1450=6,K!$D$6,IF(C1450=7,K!$D$7)))))))</f>
        <v>0</v>
      </c>
      <c r="F1450" s="159" t="e">
        <f>LOOKUP(E1450,K!$A$1:$B$19)</f>
        <v>#N/A</v>
      </c>
    </row>
    <row r="1451" spans="1:12" x14ac:dyDescent="0.2">
      <c r="A1451" s="37" t="str">
        <f t="shared" ref="A1451:A1514" si="25">CONCATENATE(E1451,"-",B1451)</f>
        <v>-</v>
      </c>
      <c r="D1451" s="158" t="b">
        <f>IF(C1451=1,K!$D$1,IF(C1451=2,K!$D$2,IF(C1451=3,K!$D$3,IF(C1451=4,K!$D$4,IF(C1451=5,K!$D$5,IF(C1451=6,K!$D$6,IF(C1451=7,K!$D$7)))))))</f>
        <v>0</v>
      </c>
      <c r="F1451" s="159" t="e">
        <f>LOOKUP(E1451,K!$A$1:$B$19)</f>
        <v>#N/A</v>
      </c>
    </row>
    <row r="1452" spans="1:12" x14ac:dyDescent="0.2">
      <c r="A1452" s="37" t="str">
        <f t="shared" si="25"/>
        <v>-</v>
      </c>
      <c r="D1452" s="158" t="b">
        <f>IF(C1452=1,K!$D$1,IF(C1452=2,K!$D$2,IF(C1452=3,K!$D$3,IF(C1452=4,K!$D$4,IF(C1452=5,K!$D$5,IF(C1452=6,K!$D$6,IF(C1452=7,K!$D$7)))))))</f>
        <v>0</v>
      </c>
      <c r="F1452" s="159" t="e">
        <f>LOOKUP(E1452,K!$A$1:$B$19)</f>
        <v>#N/A</v>
      </c>
    </row>
    <row r="1453" spans="1:12" x14ac:dyDescent="0.2">
      <c r="A1453" s="37" t="str">
        <f t="shared" si="25"/>
        <v>-</v>
      </c>
      <c r="D1453" s="158" t="b">
        <f>IF(C1453=1,K!$D$1,IF(C1453=2,K!$D$2,IF(C1453=3,K!$D$3,IF(C1453=4,K!$D$4,IF(C1453=5,K!$D$5,IF(C1453=6,K!$D$6,IF(C1453=7,K!$D$7)))))))</f>
        <v>0</v>
      </c>
      <c r="F1453" s="159" t="e">
        <f>LOOKUP(E1453,K!$A$1:$B$19)</f>
        <v>#N/A</v>
      </c>
    </row>
    <row r="1454" spans="1:12" x14ac:dyDescent="0.2">
      <c r="A1454" s="37" t="str">
        <f t="shared" si="25"/>
        <v>-</v>
      </c>
      <c r="D1454" s="158" t="b">
        <f>IF(C1454=1,K!$D$1,IF(C1454=2,K!$D$2,IF(C1454=3,K!$D$3,IF(C1454=4,K!$D$4,IF(C1454=5,K!$D$5,IF(C1454=6,K!$D$6,IF(C1454=7,K!$D$7)))))))</f>
        <v>0</v>
      </c>
      <c r="F1454" s="159" t="e">
        <f>LOOKUP(E1454,K!$A$1:$B$19)</f>
        <v>#N/A</v>
      </c>
    </row>
    <row r="1455" spans="1:12" x14ac:dyDescent="0.2">
      <c r="A1455" s="37" t="str">
        <f t="shared" si="25"/>
        <v>-</v>
      </c>
      <c r="D1455" s="158" t="b">
        <f>IF(C1455=1,K!$D$1,IF(C1455=2,K!$D$2,IF(C1455=3,K!$D$3,IF(C1455=4,K!$D$4,IF(C1455=5,K!$D$5,IF(C1455=6,K!$D$6,IF(C1455=7,K!$D$7)))))))</f>
        <v>0</v>
      </c>
      <c r="F1455" s="159" t="e">
        <f>LOOKUP(E1455,K!$A$1:$B$19)</f>
        <v>#N/A</v>
      </c>
    </row>
    <row r="1456" spans="1:12" x14ac:dyDescent="0.2">
      <c r="A1456" s="37" t="str">
        <f t="shared" si="25"/>
        <v>-</v>
      </c>
      <c r="D1456" s="158" t="b">
        <f>IF(C1456=1,K!$D$1,IF(C1456=2,K!$D$2,IF(C1456=3,K!$D$3,IF(C1456=4,K!$D$4,IF(C1456=5,K!$D$5,IF(C1456=6,K!$D$6,IF(C1456=7,K!$D$7)))))))</f>
        <v>0</v>
      </c>
      <c r="F1456" s="159" t="e">
        <f>LOOKUP(E1456,K!$A$1:$B$19)</f>
        <v>#N/A</v>
      </c>
    </row>
    <row r="1457" spans="1:6" x14ac:dyDescent="0.2">
      <c r="A1457" s="37" t="str">
        <f t="shared" si="25"/>
        <v>-</v>
      </c>
      <c r="D1457" s="158" t="b">
        <f>IF(C1457=1,K!$D$1,IF(C1457=2,K!$D$2,IF(C1457=3,K!$D$3,IF(C1457=4,K!$D$4,IF(C1457=5,K!$D$5,IF(C1457=6,K!$D$6,IF(C1457=7,K!$D$7)))))))</f>
        <v>0</v>
      </c>
      <c r="F1457" s="159" t="e">
        <f>LOOKUP(E1457,K!$A$1:$B$19)</f>
        <v>#N/A</v>
      </c>
    </row>
    <row r="1458" spans="1:6" x14ac:dyDescent="0.2">
      <c r="A1458" s="37" t="str">
        <f t="shared" si="25"/>
        <v>-</v>
      </c>
      <c r="D1458" s="158" t="b">
        <f>IF(C1458=1,K!$D$1,IF(C1458=2,K!$D$2,IF(C1458=3,K!$D$3,IF(C1458=4,K!$D$4,IF(C1458=5,K!$D$5,IF(C1458=6,K!$D$6,IF(C1458=7,K!$D$7)))))))</f>
        <v>0</v>
      </c>
      <c r="F1458" s="159" t="e">
        <f>LOOKUP(E1458,K!$A$1:$B$19)</f>
        <v>#N/A</v>
      </c>
    </row>
    <row r="1459" spans="1:6" x14ac:dyDescent="0.2">
      <c r="A1459" s="37" t="str">
        <f t="shared" si="25"/>
        <v>-</v>
      </c>
      <c r="D1459" s="158" t="b">
        <f>IF(C1459=1,K!$D$1,IF(C1459=2,K!$D$2,IF(C1459=3,K!$D$3,IF(C1459=4,K!$D$4,IF(C1459=5,K!$D$5,IF(C1459=6,K!$D$6,IF(C1459=7,K!$D$7)))))))</f>
        <v>0</v>
      </c>
      <c r="F1459" s="159" t="e">
        <f>LOOKUP(E1459,K!$A$1:$B$19)</f>
        <v>#N/A</v>
      </c>
    </row>
    <row r="1460" spans="1:6" x14ac:dyDescent="0.2">
      <c r="A1460" s="37" t="str">
        <f t="shared" si="25"/>
        <v>-</v>
      </c>
      <c r="D1460" s="158" t="b">
        <f>IF(C1460=1,K!$D$1,IF(C1460=2,K!$D$2,IF(C1460=3,K!$D$3,IF(C1460=4,K!$D$4,IF(C1460=5,K!$D$5,IF(C1460=6,K!$D$6,IF(C1460=7,K!$D$7)))))))</f>
        <v>0</v>
      </c>
      <c r="F1460" s="159" t="e">
        <f>LOOKUP(E1460,K!$A$1:$B$19)</f>
        <v>#N/A</v>
      </c>
    </row>
    <row r="1461" spans="1:6" x14ac:dyDescent="0.2">
      <c r="A1461" s="37" t="str">
        <f t="shared" si="25"/>
        <v>-</v>
      </c>
      <c r="D1461" s="158" t="b">
        <f>IF(C1461=1,K!$D$1,IF(C1461=2,K!$D$2,IF(C1461=3,K!$D$3,IF(C1461=4,K!$D$4,IF(C1461=5,K!$D$5,IF(C1461=6,K!$D$6,IF(C1461=7,K!$D$7)))))))</f>
        <v>0</v>
      </c>
      <c r="F1461" s="159" t="e">
        <f>LOOKUP(E1461,K!$A$1:$B$19)</f>
        <v>#N/A</v>
      </c>
    </row>
    <row r="1462" spans="1:6" x14ac:dyDescent="0.2">
      <c r="A1462" s="37" t="str">
        <f t="shared" si="25"/>
        <v>-</v>
      </c>
      <c r="D1462" s="158" t="b">
        <f>IF(C1462=1,K!$D$1,IF(C1462=2,K!$D$2,IF(C1462=3,K!$D$3,IF(C1462=4,K!$D$4,IF(C1462=5,K!$D$5,IF(C1462=6,K!$D$6,IF(C1462=7,K!$D$7)))))))</f>
        <v>0</v>
      </c>
      <c r="F1462" s="159" t="e">
        <f>LOOKUP(E1462,K!$A$1:$B$19)</f>
        <v>#N/A</v>
      </c>
    </row>
    <row r="1463" spans="1:6" x14ac:dyDescent="0.2">
      <c r="A1463" s="37" t="str">
        <f t="shared" si="25"/>
        <v>-</v>
      </c>
      <c r="D1463" s="158" t="b">
        <f>IF(C1463=1,K!$D$1,IF(C1463=2,K!$D$2,IF(C1463=3,K!$D$3,IF(C1463=4,K!$D$4,IF(C1463=5,K!$D$5,IF(C1463=6,K!$D$6,IF(C1463=7,K!$D$7)))))))</f>
        <v>0</v>
      </c>
      <c r="F1463" s="159" t="e">
        <f>LOOKUP(E1463,K!$A$1:$B$19)</f>
        <v>#N/A</v>
      </c>
    </row>
    <row r="1464" spans="1:6" x14ac:dyDescent="0.2">
      <c r="A1464" s="37" t="str">
        <f t="shared" si="25"/>
        <v>-</v>
      </c>
      <c r="D1464" s="158" t="b">
        <f>IF(C1464=1,K!$D$1,IF(C1464=2,K!$D$2,IF(C1464=3,K!$D$3,IF(C1464=4,K!$D$4,IF(C1464=5,K!$D$5,IF(C1464=6,K!$D$6,IF(C1464=7,K!$D$7)))))))</f>
        <v>0</v>
      </c>
      <c r="F1464" s="159" t="e">
        <f>LOOKUP(E1464,K!$A$1:$B$19)</f>
        <v>#N/A</v>
      </c>
    </row>
    <row r="1465" spans="1:6" x14ac:dyDescent="0.2">
      <c r="A1465" s="37" t="str">
        <f t="shared" si="25"/>
        <v>-</v>
      </c>
      <c r="D1465" s="158" t="b">
        <f>IF(C1465=1,K!$D$1,IF(C1465=2,K!$D$2,IF(C1465=3,K!$D$3,IF(C1465=4,K!$D$4,IF(C1465=5,K!$D$5,IF(C1465=6,K!$D$6,IF(C1465=7,K!$D$7)))))))</f>
        <v>0</v>
      </c>
      <c r="F1465" s="159" t="e">
        <f>LOOKUP(E1465,K!$A$1:$B$19)</f>
        <v>#N/A</v>
      </c>
    </row>
    <row r="1466" spans="1:6" x14ac:dyDescent="0.2">
      <c r="A1466" s="37" t="str">
        <f t="shared" si="25"/>
        <v>-</v>
      </c>
      <c r="D1466" s="158" t="b">
        <f>IF(C1466=1,K!$D$1,IF(C1466=2,K!$D$2,IF(C1466=3,K!$D$3,IF(C1466=4,K!$D$4,IF(C1466=5,K!$D$5,IF(C1466=6,K!$D$6,IF(C1466=7,K!$D$7)))))))</f>
        <v>0</v>
      </c>
      <c r="F1466" s="159" t="e">
        <f>LOOKUP(E1466,K!$A$1:$B$19)</f>
        <v>#N/A</v>
      </c>
    </row>
    <row r="1467" spans="1:6" x14ac:dyDescent="0.2">
      <c r="A1467" s="37" t="str">
        <f t="shared" si="25"/>
        <v>-</v>
      </c>
      <c r="D1467" s="158" t="b">
        <f>IF(C1467=1,K!$D$1,IF(C1467=2,K!$D$2,IF(C1467=3,K!$D$3,IF(C1467=4,K!$D$4,IF(C1467=5,K!$D$5,IF(C1467=6,K!$D$6,IF(C1467=7,K!$D$7)))))))</f>
        <v>0</v>
      </c>
      <c r="F1467" s="159" t="e">
        <f>LOOKUP(E1467,K!$A$1:$B$19)</f>
        <v>#N/A</v>
      </c>
    </row>
    <row r="1468" spans="1:6" x14ac:dyDescent="0.2">
      <c r="A1468" s="37" t="str">
        <f t="shared" si="25"/>
        <v>-</v>
      </c>
      <c r="D1468" s="158" t="b">
        <f>IF(C1468=1,K!$D$1,IF(C1468=2,K!$D$2,IF(C1468=3,K!$D$3,IF(C1468=4,K!$D$4,IF(C1468=5,K!$D$5,IF(C1468=6,K!$D$6,IF(C1468=7,K!$D$7)))))))</f>
        <v>0</v>
      </c>
      <c r="F1468" s="159" t="e">
        <f>LOOKUP(E1468,K!$A$1:$B$19)</f>
        <v>#N/A</v>
      </c>
    </row>
    <row r="1469" spans="1:6" x14ac:dyDescent="0.2">
      <c r="A1469" s="37" t="str">
        <f t="shared" si="25"/>
        <v>-</v>
      </c>
      <c r="D1469" s="158" t="b">
        <f>IF(C1469=1,K!$D$1,IF(C1469=2,K!$D$2,IF(C1469=3,K!$D$3,IF(C1469=4,K!$D$4,IF(C1469=5,K!$D$5,IF(C1469=6,K!$D$6,IF(C1469=7,K!$D$7)))))))</f>
        <v>0</v>
      </c>
      <c r="F1469" s="159" t="e">
        <f>LOOKUP(E1469,K!$A$1:$B$19)</f>
        <v>#N/A</v>
      </c>
    </row>
    <row r="1470" spans="1:6" x14ac:dyDescent="0.2">
      <c r="A1470" s="37" t="str">
        <f t="shared" si="25"/>
        <v>-</v>
      </c>
      <c r="D1470" s="158" t="b">
        <f>IF(C1470=1,K!$D$1,IF(C1470=2,K!$D$2,IF(C1470=3,K!$D$3,IF(C1470=4,K!$D$4,IF(C1470=5,K!$D$5,IF(C1470=6,K!$D$6,IF(C1470=7,K!$D$7)))))))</f>
        <v>0</v>
      </c>
      <c r="F1470" s="159" t="e">
        <f>LOOKUP(E1470,K!$A$1:$B$19)</f>
        <v>#N/A</v>
      </c>
    </row>
    <row r="1471" spans="1:6" x14ac:dyDescent="0.2">
      <c r="A1471" s="37" t="str">
        <f t="shared" si="25"/>
        <v>-</v>
      </c>
      <c r="D1471" s="158" t="b">
        <f>IF(C1471=1,K!$D$1,IF(C1471=2,K!$D$2,IF(C1471=3,K!$D$3,IF(C1471=4,K!$D$4,IF(C1471=5,K!$D$5,IF(C1471=6,K!$D$6,IF(C1471=7,K!$D$7)))))))</f>
        <v>0</v>
      </c>
      <c r="F1471" s="159" t="e">
        <f>LOOKUP(E1471,K!$A$1:$B$19)</f>
        <v>#N/A</v>
      </c>
    </row>
    <row r="1472" spans="1:6" x14ac:dyDescent="0.2">
      <c r="A1472" s="37" t="str">
        <f t="shared" si="25"/>
        <v>-</v>
      </c>
      <c r="D1472" s="158" t="b">
        <f>IF(C1472=1,K!$D$1,IF(C1472=2,K!$D$2,IF(C1472=3,K!$D$3,IF(C1472=4,K!$D$4,IF(C1472=5,K!$D$5,IF(C1472=6,K!$D$6,IF(C1472=7,K!$D$7)))))))</f>
        <v>0</v>
      </c>
      <c r="F1472" s="159" t="e">
        <f>LOOKUP(E1472,K!$A$1:$B$19)</f>
        <v>#N/A</v>
      </c>
    </row>
    <row r="1473" spans="1:6" x14ac:dyDescent="0.2">
      <c r="A1473" s="37" t="str">
        <f t="shared" si="25"/>
        <v>-</v>
      </c>
      <c r="D1473" s="158" t="b">
        <f>IF(C1473=1,K!$D$1,IF(C1473=2,K!$D$2,IF(C1473=3,K!$D$3,IF(C1473=4,K!$D$4,IF(C1473=5,K!$D$5,IF(C1473=6,K!$D$6,IF(C1473=7,K!$D$7)))))))</f>
        <v>0</v>
      </c>
      <c r="F1473" s="159" t="e">
        <f>LOOKUP(E1473,K!$A$1:$B$19)</f>
        <v>#N/A</v>
      </c>
    </row>
    <row r="1474" spans="1:6" x14ac:dyDescent="0.2">
      <c r="A1474" s="37" t="str">
        <f t="shared" si="25"/>
        <v>-</v>
      </c>
      <c r="D1474" s="158" t="b">
        <f>IF(C1474=1,K!$D$1,IF(C1474=2,K!$D$2,IF(C1474=3,K!$D$3,IF(C1474=4,K!$D$4,IF(C1474=5,K!$D$5,IF(C1474=6,K!$D$6,IF(C1474=7,K!$D$7)))))))</f>
        <v>0</v>
      </c>
      <c r="F1474" s="159" t="e">
        <f>LOOKUP(E1474,K!$A$1:$B$19)</f>
        <v>#N/A</v>
      </c>
    </row>
    <row r="1475" spans="1:6" x14ac:dyDescent="0.2">
      <c r="A1475" s="37" t="str">
        <f t="shared" si="25"/>
        <v>-</v>
      </c>
      <c r="D1475" s="158" t="b">
        <f>IF(C1475=1,K!$D$1,IF(C1475=2,K!$D$2,IF(C1475=3,K!$D$3,IF(C1475=4,K!$D$4,IF(C1475=5,K!$D$5,IF(C1475=6,K!$D$6,IF(C1475=7,K!$D$7)))))))</f>
        <v>0</v>
      </c>
      <c r="F1475" s="159" t="e">
        <f>LOOKUP(E1475,K!$A$1:$B$19)</f>
        <v>#N/A</v>
      </c>
    </row>
    <row r="1476" spans="1:6" x14ac:dyDescent="0.2">
      <c r="A1476" s="37" t="str">
        <f t="shared" si="25"/>
        <v>-</v>
      </c>
      <c r="D1476" s="158" t="b">
        <f>IF(C1476=1,K!$D$1,IF(C1476=2,K!$D$2,IF(C1476=3,K!$D$3,IF(C1476=4,K!$D$4,IF(C1476=5,K!$D$5,IF(C1476=6,K!$D$6,IF(C1476=7,K!$D$7)))))))</f>
        <v>0</v>
      </c>
      <c r="F1476" s="159" t="e">
        <f>LOOKUP(E1476,K!$A$1:$B$19)</f>
        <v>#N/A</v>
      </c>
    </row>
    <row r="1477" spans="1:6" x14ac:dyDescent="0.2">
      <c r="A1477" s="37" t="str">
        <f t="shared" si="25"/>
        <v>-</v>
      </c>
      <c r="D1477" s="158" t="b">
        <f>IF(C1477=1,K!$D$1,IF(C1477=2,K!$D$2,IF(C1477=3,K!$D$3,IF(C1477=4,K!$D$4,IF(C1477=5,K!$D$5,IF(C1477=6,K!$D$6,IF(C1477=7,K!$D$7)))))))</f>
        <v>0</v>
      </c>
      <c r="F1477" s="159" t="e">
        <f>LOOKUP(E1477,K!$A$1:$B$19)</f>
        <v>#N/A</v>
      </c>
    </row>
    <row r="1478" spans="1:6" x14ac:dyDescent="0.2">
      <c r="A1478" s="37" t="str">
        <f t="shared" si="25"/>
        <v>-</v>
      </c>
      <c r="D1478" s="158" t="b">
        <f>IF(C1478=1,K!$D$1,IF(C1478=2,K!$D$2,IF(C1478=3,K!$D$3,IF(C1478=4,K!$D$4,IF(C1478=5,K!$D$5,IF(C1478=6,K!$D$6,IF(C1478=7,K!$D$7)))))))</f>
        <v>0</v>
      </c>
      <c r="F1478" s="159" t="e">
        <f>LOOKUP(E1478,K!$A$1:$B$19)</f>
        <v>#N/A</v>
      </c>
    </row>
    <row r="1479" spans="1:6" x14ac:dyDescent="0.2">
      <c r="A1479" s="37" t="str">
        <f t="shared" si="25"/>
        <v>-</v>
      </c>
      <c r="D1479" s="158" t="b">
        <f>IF(C1479=1,K!$D$1,IF(C1479=2,K!$D$2,IF(C1479=3,K!$D$3,IF(C1479=4,K!$D$4,IF(C1479=5,K!$D$5,IF(C1479=6,K!$D$6,IF(C1479=7,K!$D$7)))))))</f>
        <v>0</v>
      </c>
      <c r="F1479" s="159" t="e">
        <f>LOOKUP(E1479,K!$A$1:$B$19)</f>
        <v>#N/A</v>
      </c>
    </row>
    <row r="1480" spans="1:6" x14ac:dyDescent="0.2">
      <c r="A1480" s="37" t="str">
        <f t="shared" si="25"/>
        <v>-</v>
      </c>
      <c r="D1480" s="158" t="b">
        <f>IF(C1480=1,K!$D$1,IF(C1480=2,K!$D$2,IF(C1480=3,K!$D$3,IF(C1480=4,K!$D$4,IF(C1480=5,K!$D$5,IF(C1480=6,K!$D$6,IF(C1480=7,K!$D$7)))))))</f>
        <v>0</v>
      </c>
      <c r="F1480" s="159" t="e">
        <f>LOOKUP(E1480,K!$A$1:$B$19)</f>
        <v>#N/A</v>
      </c>
    </row>
    <row r="1481" spans="1:6" x14ac:dyDescent="0.2">
      <c r="A1481" s="37" t="str">
        <f t="shared" si="25"/>
        <v>-</v>
      </c>
      <c r="D1481" s="158" t="b">
        <f>IF(C1481=1,K!$D$1,IF(C1481=2,K!$D$2,IF(C1481=3,K!$D$3,IF(C1481=4,K!$D$4,IF(C1481=5,K!$D$5,IF(C1481=6,K!$D$6,IF(C1481=7,K!$D$7)))))))</f>
        <v>0</v>
      </c>
      <c r="F1481" s="159" t="e">
        <f>LOOKUP(E1481,K!$A$1:$B$19)</f>
        <v>#N/A</v>
      </c>
    </row>
    <row r="1482" spans="1:6" x14ac:dyDescent="0.2">
      <c r="A1482" s="37" t="str">
        <f t="shared" si="25"/>
        <v>-</v>
      </c>
      <c r="D1482" s="158" t="b">
        <f>IF(C1482=1,K!$D$1,IF(C1482=2,K!$D$2,IF(C1482=3,K!$D$3,IF(C1482=4,K!$D$4,IF(C1482=5,K!$D$5,IF(C1482=6,K!$D$6,IF(C1482=7,K!$D$7)))))))</f>
        <v>0</v>
      </c>
      <c r="F1482" s="159" t="e">
        <f>LOOKUP(E1482,K!$A$1:$B$19)</f>
        <v>#N/A</v>
      </c>
    </row>
    <row r="1483" spans="1:6" x14ac:dyDescent="0.2">
      <c r="A1483" s="37" t="str">
        <f t="shared" si="25"/>
        <v>-</v>
      </c>
      <c r="D1483" s="158" t="b">
        <f>IF(C1483=1,K!$D$1,IF(C1483=2,K!$D$2,IF(C1483=3,K!$D$3,IF(C1483=4,K!$D$4,IF(C1483=5,K!$D$5,IF(C1483=6,K!$D$6,IF(C1483=7,K!$D$7)))))))</f>
        <v>0</v>
      </c>
      <c r="F1483" s="159" t="e">
        <f>LOOKUP(E1483,K!$A$1:$B$19)</f>
        <v>#N/A</v>
      </c>
    </row>
    <row r="1484" spans="1:6" x14ac:dyDescent="0.2">
      <c r="A1484" s="37" t="str">
        <f t="shared" si="25"/>
        <v>-</v>
      </c>
      <c r="D1484" s="158" t="b">
        <f>IF(C1484=1,K!$D$1,IF(C1484=2,K!$D$2,IF(C1484=3,K!$D$3,IF(C1484=4,K!$D$4,IF(C1484=5,K!$D$5,IF(C1484=6,K!$D$6,IF(C1484=7,K!$D$7)))))))</f>
        <v>0</v>
      </c>
      <c r="F1484" s="159" t="e">
        <f>LOOKUP(E1484,K!$A$1:$B$19)</f>
        <v>#N/A</v>
      </c>
    </row>
    <row r="1485" spans="1:6" x14ac:dyDescent="0.2">
      <c r="A1485" s="37" t="str">
        <f t="shared" si="25"/>
        <v>-</v>
      </c>
      <c r="D1485" s="158" t="b">
        <f>IF(C1485=1,K!$D$1,IF(C1485=2,K!$D$2,IF(C1485=3,K!$D$3,IF(C1485=4,K!$D$4,IF(C1485=5,K!$D$5,IF(C1485=6,K!$D$6,IF(C1485=7,K!$D$7)))))))</f>
        <v>0</v>
      </c>
      <c r="F1485" s="159" t="e">
        <f>LOOKUP(E1485,K!$A$1:$B$19)</f>
        <v>#N/A</v>
      </c>
    </row>
    <row r="1486" spans="1:6" x14ac:dyDescent="0.2">
      <c r="A1486" s="37" t="str">
        <f t="shared" si="25"/>
        <v>-</v>
      </c>
      <c r="D1486" s="158" t="b">
        <f>IF(C1486=1,K!$D$1,IF(C1486=2,K!$D$2,IF(C1486=3,K!$D$3,IF(C1486=4,K!$D$4,IF(C1486=5,K!$D$5,IF(C1486=6,K!$D$6,IF(C1486=7,K!$D$7)))))))</f>
        <v>0</v>
      </c>
      <c r="F1486" s="159" t="e">
        <f>LOOKUP(E1486,K!$A$1:$B$19)</f>
        <v>#N/A</v>
      </c>
    </row>
    <row r="1487" spans="1:6" x14ac:dyDescent="0.2">
      <c r="A1487" s="37" t="str">
        <f t="shared" si="25"/>
        <v>-</v>
      </c>
      <c r="D1487" s="158" t="b">
        <f>IF(C1487=1,K!$D$1,IF(C1487=2,K!$D$2,IF(C1487=3,K!$D$3,IF(C1487=4,K!$D$4,IF(C1487=5,K!$D$5,IF(C1487=6,K!$D$6,IF(C1487=7,K!$D$7)))))))</f>
        <v>0</v>
      </c>
      <c r="F1487" s="159" t="e">
        <f>LOOKUP(E1487,K!$A$1:$B$19)</f>
        <v>#N/A</v>
      </c>
    </row>
    <row r="1488" spans="1:6" x14ac:dyDescent="0.2">
      <c r="A1488" s="37" t="str">
        <f t="shared" si="25"/>
        <v>-</v>
      </c>
      <c r="D1488" s="158" t="b">
        <f>IF(C1488=1,K!$D$1,IF(C1488=2,K!$D$2,IF(C1488=3,K!$D$3,IF(C1488=4,K!$D$4,IF(C1488=5,K!$D$5,IF(C1488=6,K!$D$6,IF(C1488=7,K!$D$7)))))))</f>
        <v>0</v>
      </c>
      <c r="F1488" s="159" t="e">
        <f>LOOKUP(E1488,K!$A$1:$B$19)</f>
        <v>#N/A</v>
      </c>
    </row>
    <row r="1489" spans="1:6" x14ac:dyDescent="0.2">
      <c r="A1489" s="37" t="str">
        <f t="shared" si="25"/>
        <v>-</v>
      </c>
      <c r="D1489" s="158" t="b">
        <f>IF(C1489=1,K!$D$1,IF(C1489=2,K!$D$2,IF(C1489=3,K!$D$3,IF(C1489=4,K!$D$4,IF(C1489=5,K!$D$5,IF(C1489=6,K!$D$6,IF(C1489=7,K!$D$7)))))))</f>
        <v>0</v>
      </c>
      <c r="F1489" s="159" t="e">
        <f>LOOKUP(E1489,K!$A$1:$B$19)</f>
        <v>#N/A</v>
      </c>
    </row>
    <row r="1490" spans="1:6" x14ac:dyDescent="0.2">
      <c r="A1490" s="37" t="str">
        <f t="shared" si="25"/>
        <v>-</v>
      </c>
      <c r="D1490" s="158" t="b">
        <f>IF(C1490=1,K!$D$1,IF(C1490=2,K!$D$2,IF(C1490=3,K!$D$3,IF(C1490=4,K!$D$4,IF(C1490=5,K!$D$5,IF(C1490=6,K!$D$6,IF(C1490=7,K!$D$7)))))))</f>
        <v>0</v>
      </c>
      <c r="F1490" s="159" t="e">
        <f>LOOKUP(E1490,K!$A$1:$B$19)</f>
        <v>#N/A</v>
      </c>
    </row>
    <row r="1491" spans="1:6" x14ac:dyDescent="0.2">
      <c r="A1491" s="37" t="str">
        <f t="shared" si="25"/>
        <v>-</v>
      </c>
      <c r="D1491" s="158" t="b">
        <f>IF(C1491=1,K!$D$1,IF(C1491=2,K!$D$2,IF(C1491=3,K!$D$3,IF(C1491=4,K!$D$4,IF(C1491=5,K!$D$5,IF(C1491=6,K!$D$6,IF(C1491=7,K!$D$7)))))))</f>
        <v>0</v>
      </c>
      <c r="F1491" s="159" t="e">
        <f>LOOKUP(E1491,K!$A$1:$B$19)</f>
        <v>#N/A</v>
      </c>
    </row>
    <row r="1492" spans="1:6" x14ac:dyDescent="0.2">
      <c r="A1492" s="37" t="str">
        <f t="shared" si="25"/>
        <v>-</v>
      </c>
      <c r="D1492" s="158" t="b">
        <f>IF(C1492=1,K!$D$1,IF(C1492=2,K!$D$2,IF(C1492=3,K!$D$3,IF(C1492=4,K!$D$4,IF(C1492=5,K!$D$5,IF(C1492=6,K!$D$6,IF(C1492=7,K!$D$7)))))))</f>
        <v>0</v>
      </c>
      <c r="F1492" s="159" t="e">
        <f>LOOKUP(E1492,K!$A$1:$B$19)</f>
        <v>#N/A</v>
      </c>
    </row>
    <row r="1493" spans="1:6" x14ac:dyDescent="0.2">
      <c r="A1493" s="37" t="str">
        <f t="shared" si="25"/>
        <v>-</v>
      </c>
      <c r="D1493" s="158" t="b">
        <f>IF(C1493=1,K!$D$1,IF(C1493=2,K!$D$2,IF(C1493=3,K!$D$3,IF(C1493=4,K!$D$4,IF(C1493=5,K!$D$5,IF(C1493=6,K!$D$6,IF(C1493=7,K!$D$7)))))))</f>
        <v>0</v>
      </c>
      <c r="F1493" s="159" t="e">
        <f>LOOKUP(E1493,K!$A$1:$B$19)</f>
        <v>#N/A</v>
      </c>
    </row>
    <row r="1494" spans="1:6" x14ac:dyDescent="0.2">
      <c r="A1494" s="37" t="str">
        <f t="shared" si="25"/>
        <v>-</v>
      </c>
      <c r="D1494" s="158" t="b">
        <f>IF(C1494=1,K!$D$1,IF(C1494=2,K!$D$2,IF(C1494=3,K!$D$3,IF(C1494=4,K!$D$4,IF(C1494=5,K!$D$5,IF(C1494=6,K!$D$6,IF(C1494=7,K!$D$7)))))))</f>
        <v>0</v>
      </c>
      <c r="F1494" s="159" t="e">
        <f>LOOKUP(E1494,K!$A$1:$B$19)</f>
        <v>#N/A</v>
      </c>
    </row>
    <row r="1495" spans="1:6" x14ac:dyDescent="0.2">
      <c r="A1495" s="37" t="str">
        <f t="shared" si="25"/>
        <v>-</v>
      </c>
      <c r="D1495" s="158" t="b">
        <f>IF(C1495=1,K!$D$1,IF(C1495=2,K!$D$2,IF(C1495=3,K!$D$3,IF(C1495=4,K!$D$4,IF(C1495=5,K!$D$5,IF(C1495=6,K!$D$6,IF(C1495=7,K!$D$7)))))))</f>
        <v>0</v>
      </c>
      <c r="F1495" s="159" t="e">
        <f>LOOKUP(E1495,K!$A$1:$B$19)</f>
        <v>#N/A</v>
      </c>
    </row>
    <row r="1496" spans="1:6" x14ac:dyDescent="0.2">
      <c r="A1496" s="37" t="str">
        <f t="shared" si="25"/>
        <v>-</v>
      </c>
      <c r="D1496" s="158" t="b">
        <f>IF(C1496=1,K!$D$1,IF(C1496=2,K!$D$2,IF(C1496=3,K!$D$3,IF(C1496=4,K!$D$4,IF(C1496=5,K!$D$5,IF(C1496=6,K!$D$6,IF(C1496=7,K!$D$7)))))))</f>
        <v>0</v>
      </c>
      <c r="F1496" s="159" t="e">
        <f>LOOKUP(E1496,K!$A$1:$B$19)</f>
        <v>#N/A</v>
      </c>
    </row>
    <row r="1497" spans="1:6" x14ac:dyDescent="0.2">
      <c r="A1497" s="37" t="str">
        <f t="shared" si="25"/>
        <v>-</v>
      </c>
      <c r="D1497" s="158" t="b">
        <f>IF(C1497=1,K!$D$1,IF(C1497=2,K!$D$2,IF(C1497=3,K!$D$3,IF(C1497=4,K!$D$4,IF(C1497=5,K!$D$5,IF(C1497=6,K!$D$6,IF(C1497=7,K!$D$7)))))))</f>
        <v>0</v>
      </c>
      <c r="F1497" s="159" t="e">
        <f>LOOKUP(E1497,K!$A$1:$B$19)</f>
        <v>#N/A</v>
      </c>
    </row>
    <row r="1498" spans="1:6" x14ac:dyDescent="0.2">
      <c r="A1498" s="37" t="str">
        <f t="shared" si="25"/>
        <v>-</v>
      </c>
      <c r="D1498" s="158" t="b">
        <f>IF(C1498=1,K!$D$1,IF(C1498=2,K!$D$2,IF(C1498=3,K!$D$3,IF(C1498=4,K!$D$4,IF(C1498=5,K!$D$5,IF(C1498=6,K!$D$6,IF(C1498=7,K!$D$7)))))))</f>
        <v>0</v>
      </c>
      <c r="F1498" s="159" t="e">
        <f>LOOKUP(E1498,K!$A$1:$B$19)</f>
        <v>#N/A</v>
      </c>
    </row>
    <row r="1499" spans="1:6" x14ac:dyDescent="0.2">
      <c r="A1499" s="37" t="str">
        <f t="shared" si="25"/>
        <v>-</v>
      </c>
      <c r="D1499" s="158" t="b">
        <f>IF(C1499=1,K!$D$1,IF(C1499=2,K!$D$2,IF(C1499=3,K!$D$3,IF(C1499=4,K!$D$4,IF(C1499=5,K!$D$5,IF(C1499=6,K!$D$6,IF(C1499=7,K!$D$7)))))))</f>
        <v>0</v>
      </c>
      <c r="F1499" s="159" t="e">
        <f>LOOKUP(E1499,K!$A$1:$B$19)</f>
        <v>#N/A</v>
      </c>
    </row>
    <row r="1500" spans="1:6" x14ac:dyDescent="0.2">
      <c r="A1500" s="37" t="str">
        <f t="shared" si="25"/>
        <v>-</v>
      </c>
      <c r="D1500" s="158" t="b">
        <f>IF(C1500=1,K!$D$1,IF(C1500=2,K!$D$2,IF(C1500=3,K!$D$3,IF(C1500=4,K!$D$4,IF(C1500=5,K!$D$5,IF(C1500=6,K!$D$6,IF(C1500=7,K!$D$7)))))))</f>
        <v>0</v>
      </c>
      <c r="F1500" s="159" t="e">
        <f>LOOKUP(E1500,K!$A$1:$B$19)</f>
        <v>#N/A</v>
      </c>
    </row>
    <row r="1501" spans="1:6" x14ac:dyDescent="0.2">
      <c r="A1501" s="37" t="str">
        <f t="shared" si="25"/>
        <v>-</v>
      </c>
      <c r="D1501" s="158" t="b">
        <f>IF(C1501=1,K!$D$1,IF(C1501=2,K!$D$2,IF(C1501=3,K!$D$3,IF(C1501=4,K!$D$4,IF(C1501=5,K!$D$5,IF(C1501=6,K!$D$6,IF(C1501=7,K!$D$7)))))))</f>
        <v>0</v>
      </c>
      <c r="F1501" s="159" t="e">
        <f>LOOKUP(E1501,K!$A$1:$B$19)</f>
        <v>#N/A</v>
      </c>
    </row>
    <row r="1502" spans="1:6" x14ac:dyDescent="0.2">
      <c r="A1502" s="37" t="str">
        <f t="shared" si="25"/>
        <v>-</v>
      </c>
      <c r="D1502" s="158" t="b">
        <f>IF(C1502=1,K!$D$1,IF(C1502=2,K!$D$2,IF(C1502=3,K!$D$3,IF(C1502=4,K!$D$4,IF(C1502=5,K!$D$5,IF(C1502=6,K!$D$6,IF(C1502=7,K!$D$7)))))))</f>
        <v>0</v>
      </c>
      <c r="F1502" s="159" t="e">
        <f>LOOKUP(E1502,K!$A$1:$B$19)</f>
        <v>#N/A</v>
      </c>
    </row>
    <row r="1503" spans="1:6" x14ac:dyDescent="0.2">
      <c r="A1503" s="37" t="str">
        <f t="shared" si="25"/>
        <v>-</v>
      </c>
      <c r="D1503" s="158" t="b">
        <f>IF(C1503=1,K!$D$1,IF(C1503=2,K!$D$2,IF(C1503=3,K!$D$3,IF(C1503=4,K!$D$4,IF(C1503=5,K!$D$5,IF(C1503=6,K!$D$6,IF(C1503=7,K!$D$7)))))))</f>
        <v>0</v>
      </c>
      <c r="F1503" s="159" t="e">
        <f>LOOKUP(E1503,K!$A$1:$B$19)</f>
        <v>#N/A</v>
      </c>
    </row>
    <row r="1504" spans="1:6" x14ac:dyDescent="0.2">
      <c r="A1504" s="37" t="str">
        <f t="shared" si="25"/>
        <v>-</v>
      </c>
      <c r="D1504" s="158" t="b">
        <f>IF(C1504=1,K!$D$1,IF(C1504=2,K!$D$2,IF(C1504=3,K!$D$3,IF(C1504=4,K!$D$4,IF(C1504=5,K!$D$5,IF(C1504=6,K!$D$6,IF(C1504=7,K!$D$7)))))))</f>
        <v>0</v>
      </c>
      <c r="F1504" s="159" t="e">
        <f>LOOKUP(E1504,K!$A$1:$B$19)</f>
        <v>#N/A</v>
      </c>
    </row>
    <row r="1505" spans="1:6" x14ac:dyDescent="0.2">
      <c r="A1505" s="37" t="str">
        <f t="shared" si="25"/>
        <v>-</v>
      </c>
      <c r="D1505" s="158" t="b">
        <f>IF(C1505=1,K!$D$1,IF(C1505=2,K!$D$2,IF(C1505=3,K!$D$3,IF(C1505=4,K!$D$4,IF(C1505=5,K!$D$5,IF(C1505=6,K!$D$6,IF(C1505=7,K!$D$7)))))))</f>
        <v>0</v>
      </c>
      <c r="F1505" s="159" t="e">
        <f>LOOKUP(E1505,K!$A$1:$B$19)</f>
        <v>#N/A</v>
      </c>
    </row>
    <row r="1506" spans="1:6" x14ac:dyDescent="0.2">
      <c r="A1506" s="37" t="str">
        <f t="shared" si="25"/>
        <v>-</v>
      </c>
      <c r="D1506" s="158" t="b">
        <f>IF(C1506=1,K!$D$1,IF(C1506=2,K!$D$2,IF(C1506=3,K!$D$3,IF(C1506=4,K!$D$4,IF(C1506=5,K!$D$5,IF(C1506=6,K!$D$6,IF(C1506=7,K!$D$7)))))))</f>
        <v>0</v>
      </c>
      <c r="F1506" s="159" t="e">
        <f>LOOKUP(E1506,K!$A$1:$B$19)</f>
        <v>#N/A</v>
      </c>
    </row>
    <row r="1507" spans="1:6" x14ac:dyDescent="0.2">
      <c r="A1507" s="37" t="str">
        <f t="shared" si="25"/>
        <v>-</v>
      </c>
      <c r="D1507" s="158" t="b">
        <f>IF(C1507=1,K!$D$1,IF(C1507=2,K!$D$2,IF(C1507=3,K!$D$3,IF(C1507=4,K!$D$4,IF(C1507=5,K!$D$5,IF(C1507=6,K!$D$6,IF(C1507=7,K!$D$7)))))))</f>
        <v>0</v>
      </c>
      <c r="F1507" s="159" t="e">
        <f>LOOKUP(E1507,K!$A$1:$B$19)</f>
        <v>#N/A</v>
      </c>
    </row>
    <row r="1508" spans="1:6" x14ac:dyDescent="0.2">
      <c r="A1508" s="37" t="str">
        <f t="shared" si="25"/>
        <v>-</v>
      </c>
      <c r="D1508" s="158" t="b">
        <f>IF(C1508=1,K!$D$1,IF(C1508=2,K!$D$2,IF(C1508=3,K!$D$3,IF(C1508=4,K!$D$4,IF(C1508=5,K!$D$5,IF(C1508=6,K!$D$6,IF(C1508=7,K!$D$7)))))))</f>
        <v>0</v>
      </c>
      <c r="F1508" s="159" t="e">
        <f>LOOKUP(E1508,K!$A$1:$B$19)</f>
        <v>#N/A</v>
      </c>
    </row>
    <row r="1509" spans="1:6" x14ac:dyDescent="0.2">
      <c r="A1509" s="37" t="str">
        <f t="shared" si="25"/>
        <v>-</v>
      </c>
      <c r="D1509" s="158" t="b">
        <f>IF(C1509=1,K!$D$1,IF(C1509=2,K!$D$2,IF(C1509=3,K!$D$3,IF(C1509=4,K!$D$4,IF(C1509=5,K!$D$5,IF(C1509=6,K!$D$6,IF(C1509=7,K!$D$7)))))))</f>
        <v>0</v>
      </c>
      <c r="F1509" s="159" t="e">
        <f>LOOKUP(E1509,K!$A$1:$B$19)</f>
        <v>#N/A</v>
      </c>
    </row>
    <row r="1510" spans="1:6" x14ac:dyDescent="0.2">
      <c r="A1510" s="37" t="str">
        <f t="shared" si="25"/>
        <v>-</v>
      </c>
      <c r="D1510" s="158" t="b">
        <f>IF(C1510=1,K!$D$1,IF(C1510=2,K!$D$2,IF(C1510=3,K!$D$3,IF(C1510=4,K!$D$4,IF(C1510=5,K!$D$5,IF(C1510=6,K!$D$6,IF(C1510=7,K!$D$7)))))))</f>
        <v>0</v>
      </c>
      <c r="F1510" s="159" t="e">
        <f>LOOKUP(E1510,K!$A$1:$B$19)</f>
        <v>#N/A</v>
      </c>
    </row>
    <row r="1511" spans="1:6" x14ac:dyDescent="0.2">
      <c r="A1511" s="37" t="str">
        <f t="shared" si="25"/>
        <v>-</v>
      </c>
      <c r="D1511" s="158" t="b">
        <f>IF(C1511=1,K!$D$1,IF(C1511=2,K!$D$2,IF(C1511=3,K!$D$3,IF(C1511=4,K!$D$4,IF(C1511=5,K!$D$5,IF(C1511=6,K!$D$6,IF(C1511=7,K!$D$7)))))))</f>
        <v>0</v>
      </c>
      <c r="F1511" s="159" t="e">
        <f>LOOKUP(E1511,K!$A$1:$B$19)</f>
        <v>#N/A</v>
      </c>
    </row>
    <row r="1512" spans="1:6" x14ac:dyDescent="0.2">
      <c r="A1512" s="37" t="str">
        <f t="shared" si="25"/>
        <v>-</v>
      </c>
      <c r="D1512" s="158" t="b">
        <f>IF(C1512=1,K!$D$1,IF(C1512=2,K!$D$2,IF(C1512=3,K!$D$3,IF(C1512=4,K!$D$4,IF(C1512=5,K!$D$5,IF(C1512=6,K!$D$6,IF(C1512=7,K!$D$7)))))))</f>
        <v>0</v>
      </c>
      <c r="F1512" s="159" t="e">
        <f>LOOKUP(E1512,K!$A$1:$B$19)</f>
        <v>#N/A</v>
      </c>
    </row>
    <row r="1513" spans="1:6" x14ac:dyDescent="0.2">
      <c r="A1513" s="37" t="str">
        <f t="shared" si="25"/>
        <v>-</v>
      </c>
      <c r="D1513" s="158" t="b">
        <f>IF(C1513=1,K!$D$1,IF(C1513=2,K!$D$2,IF(C1513=3,K!$D$3,IF(C1513=4,K!$D$4,IF(C1513=5,K!$D$5,IF(C1513=6,K!$D$6,IF(C1513=7,K!$D$7)))))))</f>
        <v>0</v>
      </c>
      <c r="F1513" s="159" t="e">
        <f>LOOKUP(E1513,K!$A$1:$B$19)</f>
        <v>#N/A</v>
      </c>
    </row>
    <row r="1514" spans="1:6" x14ac:dyDescent="0.2">
      <c r="A1514" s="37" t="str">
        <f t="shared" si="25"/>
        <v>-</v>
      </c>
      <c r="D1514" s="158" t="b">
        <f>IF(C1514=1,K!$D$1,IF(C1514=2,K!$D$2,IF(C1514=3,K!$D$3,IF(C1514=4,K!$D$4,IF(C1514=5,K!$D$5,IF(C1514=6,K!$D$6,IF(C1514=7,K!$D$7)))))))</f>
        <v>0</v>
      </c>
      <c r="F1514" s="159" t="e">
        <f>LOOKUP(E1514,K!$A$1:$B$19)</f>
        <v>#N/A</v>
      </c>
    </row>
    <row r="1515" spans="1:6" x14ac:dyDescent="0.2">
      <c r="A1515" s="37" t="str">
        <f t="shared" ref="A1515:A1578" si="26">CONCATENATE(E1515,"-",B1515)</f>
        <v>-</v>
      </c>
      <c r="D1515" s="158" t="b">
        <f>IF(C1515=1,K!$D$1,IF(C1515=2,K!$D$2,IF(C1515=3,K!$D$3,IF(C1515=4,K!$D$4,IF(C1515=5,K!$D$5,IF(C1515=6,K!$D$6,IF(C1515=7,K!$D$7)))))))</f>
        <v>0</v>
      </c>
      <c r="F1515" s="159" t="e">
        <f>LOOKUP(E1515,K!$A$1:$B$19)</f>
        <v>#N/A</v>
      </c>
    </row>
    <row r="1516" spans="1:6" x14ac:dyDescent="0.2">
      <c r="A1516" s="37" t="str">
        <f t="shared" si="26"/>
        <v>-</v>
      </c>
      <c r="D1516" s="158" t="b">
        <f>IF(C1516=1,K!$D$1,IF(C1516=2,K!$D$2,IF(C1516=3,K!$D$3,IF(C1516=4,K!$D$4,IF(C1516=5,K!$D$5,IF(C1516=6,K!$D$6,IF(C1516=7,K!$D$7)))))))</f>
        <v>0</v>
      </c>
      <c r="F1516" s="159" t="e">
        <f>LOOKUP(E1516,K!$A$1:$B$19)</f>
        <v>#N/A</v>
      </c>
    </row>
    <row r="1517" spans="1:6" x14ac:dyDescent="0.2">
      <c r="A1517" s="37" t="str">
        <f t="shared" si="26"/>
        <v>-</v>
      </c>
      <c r="D1517" s="158" t="b">
        <f>IF(C1517=1,K!$D$1,IF(C1517=2,K!$D$2,IF(C1517=3,K!$D$3,IF(C1517=4,K!$D$4,IF(C1517=5,K!$D$5,IF(C1517=6,K!$D$6,IF(C1517=7,K!$D$7)))))))</f>
        <v>0</v>
      </c>
      <c r="F1517" s="159" t="e">
        <f>LOOKUP(E1517,K!$A$1:$B$19)</f>
        <v>#N/A</v>
      </c>
    </row>
    <row r="1518" spans="1:6" x14ac:dyDescent="0.2">
      <c r="A1518" s="37" t="str">
        <f t="shared" si="26"/>
        <v>-</v>
      </c>
      <c r="D1518" s="158" t="b">
        <f>IF(C1518=1,K!$D$1,IF(C1518=2,K!$D$2,IF(C1518=3,K!$D$3,IF(C1518=4,K!$D$4,IF(C1518=5,K!$D$5,IF(C1518=6,K!$D$6,IF(C1518=7,K!$D$7)))))))</f>
        <v>0</v>
      </c>
      <c r="F1518" s="159" t="e">
        <f>LOOKUP(E1518,K!$A$1:$B$19)</f>
        <v>#N/A</v>
      </c>
    </row>
    <row r="1519" spans="1:6" x14ac:dyDescent="0.2">
      <c r="A1519" s="37" t="str">
        <f t="shared" si="26"/>
        <v>-</v>
      </c>
      <c r="D1519" s="158" t="b">
        <f>IF(C1519=1,K!$D$1,IF(C1519=2,K!$D$2,IF(C1519=3,K!$D$3,IF(C1519=4,K!$D$4,IF(C1519=5,K!$D$5,IF(C1519=6,K!$D$6,IF(C1519=7,K!$D$7)))))))</f>
        <v>0</v>
      </c>
      <c r="F1519" s="159" t="e">
        <f>LOOKUP(E1519,K!$A$1:$B$19)</f>
        <v>#N/A</v>
      </c>
    </row>
    <row r="1520" spans="1:6" x14ac:dyDescent="0.2">
      <c r="A1520" s="37" t="str">
        <f t="shared" si="26"/>
        <v>-</v>
      </c>
      <c r="D1520" s="158" t="b">
        <f>IF(C1520=1,K!$D$1,IF(C1520=2,K!$D$2,IF(C1520=3,K!$D$3,IF(C1520=4,K!$D$4,IF(C1520=5,K!$D$5,IF(C1520=6,K!$D$6,IF(C1520=7,K!$D$7)))))))</f>
        <v>0</v>
      </c>
      <c r="F1520" s="159" t="e">
        <f>LOOKUP(E1520,K!$A$1:$B$19)</f>
        <v>#N/A</v>
      </c>
    </row>
    <row r="1521" spans="1:6" x14ac:dyDescent="0.2">
      <c r="A1521" s="37" t="str">
        <f t="shared" si="26"/>
        <v>-</v>
      </c>
      <c r="D1521" s="158" t="b">
        <f>IF(C1521=1,K!$D$1,IF(C1521=2,K!$D$2,IF(C1521=3,K!$D$3,IF(C1521=4,K!$D$4,IF(C1521=5,K!$D$5,IF(C1521=6,K!$D$6,IF(C1521=7,K!$D$7)))))))</f>
        <v>0</v>
      </c>
      <c r="F1521" s="159" t="e">
        <f>LOOKUP(E1521,K!$A$1:$B$19)</f>
        <v>#N/A</v>
      </c>
    </row>
    <row r="1522" spans="1:6" x14ac:dyDescent="0.2">
      <c r="A1522" s="37" t="str">
        <f t="shared" si="26"/>
        <v>-</v>
      </c>
      <c r="D1522" s="158" t="b">
        <f>IF(C1522=1,K!$D$1,IF(C1522=2,K!$D$2,IF(C1522=3,K!$D$3,IF(C1522=4,K!$D$4,IF(C1522=5,K!$D$5,IF(C1522=6,K!$D$6,IF(C1522=7,K!$D$7)))))))</f>
        <v>0</v>
      </c>
      <c r="F1522" s="159" t="e">
        <f>LOOKUP(E1522,K!$A$1:$B$19)</f>
        <v>#N/A</v>
      </c>
    </row>
    <row r="1523" spans="1:6" x14ac:dyDescent="0.2">
      <c r="A1523" s="37" t="str">
        <f t="shared" si="26"/>
        <v>-</v>
      </c>
      <c r="D1523" s="158" t="b">
        <f>IF(C1523=1,K!$D$1,IF(C1523=2,K!$D$2,IF(C1523=3,K!$D$3,IF(C1523=4,K!$D$4,IF(C1523=5,K!$D$5,IF(C1523=6,K!$D$6,IF(C1523=7,K!$D$7)))))))</f>
        <v>0</v>
      </c>
      <c r="F1523" s="159" t="e">
        <f>LOOKUP(E1523,K!$A$1:$B$19)</f>
        <v>#N/A</v>
      </c>
    </row>
    <row r="1524" spans="1:6" x14ac:dyDescent="0.2">
      <c r="A1524" s="37" t="str">
        <f t="shared" si="26"/>
        <v>-</v>
      </c>
      <c r="D1524" s="158" t="b">
        <f>IF(C1524=1,K!$D$1,IF(C1524=2,K!$D$2,IF(C1524=3,K!$D$3,IF(C1524=4,K!$D$4,IF(C1524=5,K!$D$5,IF(C1524=6,K!$D$6,IF(C1524=7,K!$D$7)))))))</f>
        <v>0</v>
      </c>
      <c r="F1524" s="159" t="e">
        <f>LOOKUP(E1524,K!$A$1:$B$19)</f>
        <v>#N/A</v>
      </c>
    </row>
    <row r="1525" spans="1:6" x14ac:dyDescent="0.2">
      <c r="A1525" s="37" t="str">
        <f t="shared" si="26"/>
        <v>-</v>
      </c>
      <c r="D1525" s="158" t="b">
        <f>IF(C1525=1,K!$D$1,IF(C1525=2,K!$D$2,IF(C1525=3,K!$D$3,IF(C1525=4,K!$D$4,IF(C1525=5,K!$D$5,IF(C1525=6,K!$D$6,IF(C1525=7,K!$D$7)))))))</f>
        <v>0</v>
      </c>
      <c r="F1525" s="159" t="e">
        <f>LOOKUP(E1525,K!$A$1:$B$19)</f>
        <v>#N/A</v>
      </c>
    </row>
    <row r="1526" spans="1:6" x14ac:dyDescent="0.2">
      <c r="A1526" s="37" t="str">
        <f t="shared" si="26"/>
        <v>-</v>
      </c>
      <c r="D1526" s="158" t="b">
        <f>IF(C1526=1,K!$D$1,IF(C1526=2,K!$D$2,IF(C1526=3,K!$D$3,IF(C1526=4,K!$D$4,IF(C1526=5,K!$D$5,IF(C1526=6,K!$D$6,IF(C1526=7,K!$D$7)))))))</f>
        <v>0</v>
      </c>
      <c r="F1526" s="159" t="e">
        <f>LOOKUP(E1526,K!$A$1:$B$19)</f>
        <v>#N/A</v>
      </c>
    </row>
    <row r="1527" spans="1:6" x14ac:dyDescent="0.2">
      <c r="A1527" s="37" t="str">
        <f t="shared" si="26"/>
        <v>-</v>
      </c>
      <c r="D1527" s="158" t="b">
        <f>IF(C1527=1,K!$D$1,IF(C1527=2,K!$D$2,IF(C1527=3,K!$D$3,IF(C1527=4,K!$D$4,IF(C1527=5,K!$D$5,IF(C1527=6,K!$D$6,IF(C1527=7,K!$D$7)))))))</f>
        <v>0</v>
      </c>
      <c r="F1527" s="159" t="e">
        <f>LOOKUP(E1527,K!$A$1:$B$19)</f>
        <v>#N/A</v>
      </c>
    </row>
    <row r="1528" spans="1:6" x14ac:dyDescent="0.2">
      <c r="A1528" s="37" t="str">
        <f t="shared" si="26"/>
        <v>-</v>
      </c>
      <c r="D1528" s="158" t="b">
        <f>IF(C1528=1,K!$D$1,IF(C1528=2,K!$D$2,IF(C1528=3,K!$D$3,IF(C1528=4,K!$D$4,IF(C1528=5,K!$D$5,IF(C1528=6,K!$D$6,IF(C1528=7,K!$D$7)))))))</f>
        <v>0</v>
      </c>
      <c r="F1528" s="159" t="e">
        <f>LOOKUP(E1528,K!$A$1:$B$19)</f>
        <v>#N/A</v>
      </c>
    </row>
    <row r="1529" spans="1:6" x14ac:dyDescent="0.2">
      <c r="A1529" s="37" t="str">
        <f t="shared" si="26"/>
        <v>-</v>
      </c>
      <c r="D1529" s="158" t="b">
        <f>IF(C1529=1,K!$D$1,IF(C1529=2,K!$D$2,IF(C1529=3,K!$D$3,IF(C1529=4,K!$D$4,IF(C1529=5,K!$D$5,IF(C1529=6,K!$D$6,IF(C1529=7,K!$D$7)))))))</f>
        <v>0</v>
      </c>
      <c r="F1529" s="159" t="e">
        <f>LOOKUP(E1529,K!$A$1:$B$19)</f>
        <v>#N/A</v>
      </c>
    </row>
    <row r="1530" spans="1:6" x14ac:dyDescent="0.2">
      <c r="A1530" s="37" t="str">
        <f t="shared" si="26"/>
        <v>-</v>
      </c>
      <c r="D1530" s="158" t="b">
        <f>IF(C1530=1,K!$D$1,IF(C1530=2,K!$D$2,IF(C1530=3,K!$D$3,IF(C1530=4,K!$D$4,IF(C1530=5,K!$D$5,IF(C1530=6,K!$D$6,IF(C1530=7,K!$D$7)))))))</f>
        <v>0</v>
      </c>
      <c r="F1530" s="159" t="e">
        <f>LOOKUP(E1530,K!$A$1:$B$19)</f>
        <v>#N/A</v>
      </c>
    </row>
    <row r="1531" spans="1:6" x14ac:dyDescent="0.2">
      <c r="A1531" s="37" t="str">
        <f t="shared" si="26"/>
        <v>-</v>
      </c>
      <c r="D1531" s="158" t="b">
        <f>IF(C1531=1,K!$D$1,IF(C1531=2,K!$D$2,IF(C1531=3,K!$D$3,IF(C1531=4,K!$D$4,IF(C1531=5,K!$D$5,IF(C1531=6,K!$D$6,IF(C1531=7,K!$D$7)))))))</f>
        <v>0</v>
      </c>
      <c r="F1531" s="159" t="e">
        <f>LOOKUP(E1531,K!$A$1:$B$19)</f>
        <v>#N/A</v>
      </c>
    </row>
    <row r="1532" spans="1:6" x14ac:dyDescent="0.2">
      <c r="A1532" s="37" t="str">
        <f t="shared" si="26"/>
        <v>-</v>
      </c>
      <c r="D1532" s="158" t="b">
        <f>IF(C1532=1,K!$D$1,IF(C1532=2,K!$D$2,IF(C1532=3,K!$D$3,IF(C1532=4,K!$D$4,IF(C1532=5,K!$D$5,IF(C1532=6,K!$D$6,IF(C1532=7,K!$D$7)))))))</f>
        <v>0</v>
      </c>
      <c r="F1532" s="159" t="e">
        <f>LOOKUP(E1532,K!$A$1:$B$19)</f>
        <v>#N/A</v>
      </c>
    </row>
    <row r="1533" spans="1:6" x14ac:dyDescent="0.2">
      <c r="A1533" s="37" t="str">
        <f t="shared" si="26"/>
        <v>-</v>
      </c>
      <c r="D1533" s="158" t="b">
        <f>IF(C1533=1,K!$D$1,IF(C1533=2,K!$D$2,IF(C1533=3,K!$D$3,IF(C1533=4,K!$D$4,IF(C1533=5,K!$D$5,IF(C1533=6,K!$D$6,IF(C1533=7,K!$D$7)))))))</f>
        <v>0</v>
      </c>
      <c r="F1533" s="159" t="e">
        <f>LOOKUP(E1533,K!$A$1:$B$19)</f>
        <v>#N/A</v>
      </c>
    </row>
    <row r="1534" spans="1:6" x14ac:dyDescent="0.2">
      <c r="A1534" s="37" t="str">
        <f t="shared" si="26"/>
        <v>-</v>
      </c>
      <c r="D1534" s="158" t="b">
        <f>IF(C1534=1,K!$D$1,IF(C1534=2,K!$D$2,IF(C1534=3,K!$D$3,IF(C1534=4,K!$D$4,IF(C1534=5,K!$D$5,IF(C1534=6,K!$D$6,IF(C1534=7,K!$D$7)))))))</f>
        <v>0</v>
      </c>
      <c r="F1534" s="159" t="e">
        <f>LOOKUP(E1534,K!$A$1:$B$19)</f>
        <v>#N/A</v>
      </c>
    </row>
    <row r="1535" spans="1:6" x14ac:dyDescent="0.2">
      <c r="A1535" s="37" t="str">
        <f t="shared" si="26"/>
        <v>-</v>
      </c>
      <c r="D1535" s="158" t="b">
        <f>IF(C1535=1,K!$D$1,IF(C1535=2,K!$D$2,IF(C1535=3,K!$D$3,IF(C1535=4,K!$D$4,IF(C1535=5,K!$D$5,IF(C1535=6,K!$D$6,IF(C1535=7,K!$D$7)))))))</f>
        <v>0</v>
      </c>
      <c r="F1535" s="159" t="e">
        <f>LOOKUP(E1535,K!$A$1:$B$19)</f>
        <v>#N/A</v>
      </c>
    </row>
    <row r="1536" spans="1:6" x14ac:dyDescent="0.2">
      <c r="A1536" s="37" t="str">
        <f t="shared" si="26"/>
        <v>-</v>
      </c>
      <c r="D1536" s="158" t="b">
        <f>IF(C1536=1,K!$D$1,IF(C1536=2,K!$D$2,IF(C1536=3,K!$D$3,IF(C1536=4,K!$D$4,IF(C1536=5,K!$D$5,IF(C1536=6,K!$D$6,IF(C1536=7,K!$D$7)))))))</f>
        <v>0</v>
      </c>
      <c r="F1536" s="159" t="e">
        <f>LOOKUP(E1536,K!$A$1:$B$19)</f>
        <v>#N/A</v>
      </c>
    </row>
    <row r="1537" spans="1:6" x14ac:dyDescent="0.2">
      <c r="A1537" s="37" t="str">
        <f t="shared" si="26"/>
        <v>-</v>
      </c>
      <c r="D1537" s="158" t="b">
        <f>IF(C1537=1,K!$D$1,IF(C1537=2,K!$D$2,IF(C1537=3,K!$D$3,IF(C1537=4,K!$D$4,IF(C1537=5,K!$D$5,IF(C1537=6,K!$D$6,IF(C1537=7,K!$D$7)))))))</f>
        <v>0</v>
      </c>
      <c r="F1537" s="159" t="e">
        <f>LOOKUP(E1537,K!$A$1:$B$19)</f>
        <v>#N/A</v>
      </c>
    </row>
    <row r="1538" spans="1:6" x14ac:dyDescent="0.2">
      <c r="A1538" s="37" t="str">
        <f t="shared" si="26"/>
        <v>-</v>
      </c>
      <c r="D1538" s="158" t="b">
        <f>IF(C1538=1,K!$D$1,IF(C1538=2,K!$D$2,IF(C1538=3,K!$D$3,IF(C1538=4,K!$D$4,IF(C1538=5,K!$D$5,IF(C1538=6,K!$D$6,IF(C1538=7,K!$D$7)))))))</f>
        <v>0</v>
      </c>
      <c r="F1538" s="159" t="e">
        <f>LOOKUP(E1538,K!$A$1:$B$19)</f>
        <v>#N/A</v>
      </c>
    </row>
    <row r="1539" spans="1:6" x14ac:dyDescent="0.2">
      <c r="A1539" s="37" t="str">
        <f t="shared" si="26"/>
        <v>-</v>
      </c>
      <c r="D1539" s="158" t="b">
        <f>IF(C1539=1,K!$D$1,IF(C1539=2,K!$D$2,IF(C1539=3,K!$D$3,IF(C1539=4,K!$D$4,IF(C1539=5,K!$D$5,IF(C1539=6,K!$D$6,IF(C1539=7,K!$D$7)))))))</f>
        <v>0</v>
      </c>
      <c r="F1539" s="159" t="e">
        <f>LOOKUP(E1539,K!$A$1:$B$19)</f>
        <v>#N/A</v>
      </c>
    </row>
    <row r="1540" spans="1:6" x14ac:dyDescent="0.2">
      <c r="A1540" s="37" t="str">
        <f t="shared" si="26"/>
        <v>-</v>
      </c>
      <c r="D1540" s="158" t="b">
        <f>IF(C1540=1,K!$D$1,IF(C1540=2,K!$D$2,IF(C1540=3,K!$D$3,IF(C1540=4,K!$D$4,IF(C1540=5,K!$D$5,IF(C1540=6,K!$D$6,IF(C1540=7,K!$D$7)))))))</f>
        <v>0</v>
      </c>
      <c r="F1540" s="159" t="e">
        <f>LOOKUP(E1540,K!$A$1:$B$19)</f>
        <v>#N/A</v>
      </c>
    </row>
    <row r="1541" spans="1:6" x14ac:dyDescent="0.2">
      <c r="A1541" s="37" t="str">
        <f t="shared" si="26"/>
        <v>-</v>
      </c>
      <c r="D1541" s="158" t="b">
        <f>IF(C1541=1,K!$D$1,IF(C1541=2,K!$D$2,IF(C1541=3,K!$D$3,IF(C1541=4,K!$D$4,IF(C1541=5,K!$D$5,IF(C1541=6,K!$D$6,IF(C1541=7,K!$D$7)))))))</f>
        <v>0</v>
      </c>
      <c r="F1541" s="159" t="e">
        <f>LOOKUP(E1541,K!$A$1:$B$19)</f>
        <v>#N/A</v>
      </c>
    </row>
    <row r="1542" spans="1:6" x14ac:dyDescent="0.2">
      <c r="A1542" s="37" t="str">
        <f t="shared" si="26"/>
        <v>-</v>
      </c>
      <c r="D1542" s="158" t="b">
        <f>IF(C1542=1,K!$D$1,IF(C1542=2,K!$D$2,IF(C1542=3,K!$D$3,IF(C1542=4,K!$D$4,IF(C1542=5,K!$D$5,IF(C1542=6,K!$D$6,IF(C1542=7,K!$D$7)))))))</f>
        <v>0</v>
      </c>
      <c r="F1542" s="159" t="e">
        <f>LOOKUP(E1542,K!$A$1:$B$19)</f>
        <v>#N/A</v>
      </c>
    </row>
    <row r="1543" spans="1:6" x14ac:dyDescent="0.2">
      <c r="A1543" s="37" t="str">
        <f t="shared" si="26"/>
        <v>-</v>
      </c>
      <c r="D1543" s="158" t="b">
        <f>IF(C1543=1,K!$D$1,IF(C1543=2,K!$D$2,IF(C1543=3,K!$D$3,IF(C1543=4,K!$D$4,IF(C1543=5,K!$D$5,IF(C1543=6,K!$D$6,IF(C1543=7,K!$D$7)))))))</f>
        <v>0</v>
      </c>
      <c r="F1543" s="159" t="e">
        <f>LOOKUP(E1543,K!$A$1:$B$19)</f>
        <v>#N/A</v>
      </c>
    </row>
    <row r="1544" spans="1:6" x14ac:dyDescent="0.2">
      <c r="A1544" s="37" t="str">
        <f t="shared" si="26"/>
        <v>-</v>
      </c>
      <c r="D1544" s="158" t="b">
        <f>IF(C1544=1,K!$D$1,IF(C1544=2,K!$D$2,IF(C1544=3,K!$D$3,IF(C1544=4,K!$D$4,IF(C1544=5,K!$D$5,IF(C1544=6,K!$D$6,IF(C1544=7,K!$D$7)))))))</f>
        <v>0</v>
      </c>
      <c r="F1544" s="159" t="e">
        <f>LOOKUP(E1544,K!$A$1:$B$19)</f>
        <v>#N/A</v>
      </c>
    </row>
    <row r="1545" spans="1:6" x14ac:dyDescent="0.2">
      <c r="A1545" s="37" t="str">
        <f t="shared" si="26"/>
        <v>-</v>
      </c>
      <c r="D1545" s="158" t="b">
        <f>IF(C1545=1,K!$D$1,IF(C1545=2,K!$D$2,IF(C1545=3,K!$D$3,IF(C1545=4,K!$D$4,IF(C1545=5,K!$D$5,IF(C1545=6,K!$D$6,IF(C1545=7,K!$D$7)))))))</f>
        <v>0</v>
      </c>
      <c r="F1545" s="159" t="e">
        <f>LOOKUP(E1545,K!$A$1:$B$19)</f>
        <v>#N/A</v>
      </c>
    </row>
    <row r="1546" spans="1:6" x14ac:dyDescent="0.2">
      <c r="A1546" s="37" t="str">
        <f t="shared" si="26"/>
        <v>-</v>
      </c>
      <c r="D1546" s="158" t="b">
        <f>IF(C1546=1,K!$D$1,IF(C1546=2,K!$D$2,IF(C1546=3,K!$D$3,IF(C1546=4,K!$D$4,IF(C1546=5,K!$D$5,IF(C1546=6,K!$D$6,IF(C1546=7,K!$D$7)))))))</f>
        <v>0</v>
      </c>
      <c r="F1546" s="159" t="e">
        <f>LOOKUP(E1546,K!$A$1:$B$19)</f>
        <v>#N/A</v>
      </c>
    </row>
    <row r="1547" spans="1:6" x14ac:dyDescent="0.2">
      <c r="A1547" s="37" t="str">
        <f t="shared" si="26"/>
        <v>-</v>
      </c>
      <c r="D1547" s="158" t="b">
        <f>IF(C1547=1,K!$D$1,IF(C1547=2,K!$D$2,IF(C1547=3,K!$D$3,IF(C1547=4,K!$D$4,IF(C1547=5,K!$D$5,IF(C1547=6,K!$D$6,IF(C1547=7,K!$D$7)))))))</f>
        <v>0</v>
      </c>
      <c r="F1547" s="159" t="e">
        <f>LOOKUP(E1547,K!$A$1:$B$19)</f>
        <v>#N/A</v>
      </c>
    </row>
    <row r="1548" spans="1:6" x14ac:dyDescent="0.2">
      <c r="A1548" s="37" t="str">
        <f t="shared" si="26"/>
        <v>-</v>
      </c>
      <c r="D1548" s="158" t="b">
        <f>IF(C1548=1,K!$D$1,IF(C1548=2,K!$D$2,IF(C1548=3,K!$D$3,IF(C1548=4,K!$D$4,IF(C1548=5,K!$D$5,IF(C1548=6,K!$D$6,IF(C1548=7,K!$D$7)))))))</f>
        <v>0</v>
      </c>
      <c r="F1548" s="159" t="e">
        <f>LOOKUP(E1548,K!$A$1:$B$19)</f>
        <v>#N/A</v>
      </c>
    </row>
    <row r="1549" spans="1:6" x14ac:dyDescent="0.2">
      <c r="A1549" s="37" t="str">
        <f t="shared" si="26"/>
        <v>-</v>
      </c>
      <c r="D1549" s="158" t="b">
        <f>IF(C1549=1,K!$D$1,IF(C1549=2,K!$D$2,IF(C1549=3,K!$D$3,IF(C1549=4,K!$D$4,IF(C1549=5,K!$D$5,IF(C1549=6,K!$D$6,IF(C1549=7,K!$D$7)))))))</f>
        <v>0</v>
      </c>
      <c r="F1549" s="159" t="e">
        <f>LOOKUP(E1549,K!$A$1:$B$19)</f>
        <v>#N/A</v>
      </c>
    </row>
    <row r="1550" spans="1:6" x14ac:dyDescent="0.2">
      <c r="A1550" s="37" t="str">
        <f t="shared" si="26"/>
        <v>-</v>
      </c>
      <c r="D1550" s="158" t="b">
        <f>IF(C1550=1,K!$D$1,IF(C1550=2,K!$D$2,IF(C1550=3,K!$D$3,IF(C1550=4,K!$D$4,IF(C1550=5,K!$D$5,IF(C1550=6,K!$D$6,IF(C1550=7,K!$D$7)))))))</f>
        <v>0</v>
      </c>
      <c r="F1550" s="159" t="e">
        <f>LOOKUP(E1550,K!$A$1:$B$19)</f>
        <v>#N/A</v>
      </c>
    </row>
    <row r="1551" spans="1:6" x14ac:dyDescent="0.2">
      <c r="A1551" s="37" t="str">
        <f t="shared" si="26"/>
        <v>-</v>
      </c>
      <c r="D1551" s="158" t="b">
        <f>IF(C1551=1,K!$D$1,IF(C1551=2,K!$D$2,IF(C1551=3,K!$D$3,IF(C1551=4,K!$D$4,IF(C1551=5,K!$D$5,IF(C1551=6,K!$D$6,IF(C1551=7,K!$D$7)))))))</f>
        <v>0</v>
      </c>
      <c r="F1551" s="159" t="e">
        <f>LOOKUP(E1551,K!$A$1:$B$19)</f>
        <v>#N/A</v>
      </c>
    </row>
    <row r="1552" spans="1:6" x14ac:dyDescent="0.2">
      <c r="A1552" s="37" t="str">
        <f t="shared" si="26"/>
        <v>-</v>
      </c>
      <c r="D1552" s="158" t="b">
        <f>IF(C1552=1,K!$D$1,IF(C1552=2,K!$D$2,IF(C1552=3,K!$D$3,IF(C1552=4,K!$D$4,IF(C1552=5,K!$D$5,IF(C1552=6,K!$D$6,IF(C1552=7,K!$D$7)))))))</f>
        <v>0</v>
      </c>
      <c r="F1552" s="159" t="e">
        <f>LOOKUP(E1552,K!$A$1:$B$19)</f>
        <v>#N/A</v>
      </c>
    </row>
    <row r="1553" spans="1:6" x14ac:dyDescent="0.2">
      <c r="A1553" s="37" t="str">
        <f t="shared" si="26"/>
        <v>-</v>
      </c>
      <c r="D1553" s="158" t="b">
        <f>IF(C1553=1,K!$D$1,IF(C1553=2,K!$D$2,IF(C1553=3,K!$D$3,IF(C1553=4,K!$D$4,IF(C1553=5,K!$D$5,IF(C1553=6,K!$D$6,IF(C1553=7,K!$D$7)))))))</f>
        <v>0</v>
      </c>
      <c r="F1553" s="159" t="e">
        <f>LOOKUP(E1553,K!$A$1:$B$19)</f>
        <v>#N/A</v>
      </c>
    </row>
    <row r="1554" spans="1:6" x14ac:dyDescent="0.2">
      <c r="A1554" s="37" t="str">
        <f t="shared" si="26"/>
        <v>-</v>
      </c>
      <c r="D1554" s="158" t="b">
        <f>IF(C1554=1,K!$D$1,IF(C1554=2,K!$D$2,IF(C1554=3,K!$D$3,IF(C1554=4,K!$D$4,IF(C1554=5,K!$D$5,IF(C1554=6,K!$D$6,IF(C1554=7,K!$D$7)))))))</f>
        <v>0</v>
      </c>
      <c r="F1554" s="159" t="e">
        <f>LOOKUP(E1554,K!$A$1:$B$19)</f>
        <v>#N/A</v>
      </c>
    </row>
    <row r="1555" spans="1:6" x14ac:dyDescent="0.2">
      <c r="A1555" s="37" t="str">
        <f t="shared" si="26"/>
        <v>-</v>
      </c>
      <c r="D1555" s="158" t="b">
        <f>IF(C1555=1,K!$D$1,IF(C1555=2,K!$D$2,IF(C1555=3,K!$D$3,IF(C1555=4,K!$D$4,IF(C1555=5,K!$D$5,IF(C1555=6,K!$D$6,IF(C1555=7,K!$D$7)))))))</f>
        <v>0</v>
      </c>
      <c r="F1555" s="159" t="e">
        <f>LOOKUP(E1555,K!$A$1:$B$19)</f>
        <v>#N/A</v>
      </c>
    </row>
    <row r="1556" spans="1:6" x14ac:dyDescent="0.2">
      <c r="A1556" s="37" t="str">
        <f t="shared" si="26"/>
        <v>-</v>
      </c>
      <c r="D1556" s="158" t="b">
        <f>IF(C1556=1,K!$D$1,IF(C1556=2,K!$D$2,IF(C1556=3,K!$D$3,IF(C1556=4,K!$D$4,IF(C1556=5,K!$D$5,IF(C1556=6,K!$D$6,IF(C1556=7,K!$D$7)))))))</f>
        <v>0</v>
      </c>
      <c r="F1556" s="159" t="e">
        <f>LOOKUP(E1556,K!$A$1:$B$19)</f>
        <v>#N/A</v>
      </c>
    </row>
    <row r="1557" spans="1:6" x14ac:dyDescent="0.2">
      <c r="A1557" s="37" t="str">
        <f t="shared" si="26"/>
        <v>-</v>
      </c>
      <c r="D1557" s="158" t="b">
        <f>IF(C1557=1,K!$D$1,IF(C1557=2,K!$D$2,IF(C1557=3,K!$D$3,IF(C1557=4,K!$D$4,IF(C1557=5,K!$D$5,IF(C1557=6,K!$D$6,IF(C1557=7,K!$D$7)))))))</f>
        <v>0</v>
      </c>
      <c r="F1557" s="159" t="e">
        <f>LOOKUP(E1557,K!$A$1:$B$19)</f>
        <v>#N/A</v>
      </c>
    </row>
    <row r="1558" spans="1:6" x14ac:dyDescent="0.2">
      <c r="A1558" s="37" t="str">
        <f t="shared" si="26"/>
        <v>-</v>
      </c>
      <c r="D1558" s="158" t="b">
        <f>IF(C1558=1,K!$D$1,IF(C1558=2,K!$D$2,IF(C1558=3,K!$D$3,IF(C1558=4,K!$D$4,IF(C1558=5,K!$D$5,IF(C1558=6,K!$D$6,IF(C1558=7,K!$D$7)))))))</f>
        <v>0</v>
      </c>
      <c r="F1558" s="159" t="e">
        <f>LOOKUP(E1558,K!$A$1:$B$19)</f>
        <v>#N/A</v>
      </c>
    </row>
    <row r="1559" spans="1:6" x14ac:dyDescent="0.2">
      <c r="A1559" s="37" t="str">
        <f t="shared" si="26"/>
        <v>-</v>
      </c>
      <c r="D1559" s="158" t="b">
        <f>IF(C1559=1,K!$D$1,IF(C1559=2,K!$D$2,IF(C1559=3,K!$D$3,IF(C1559=4,K!$D$4,IF(C1559=5,K!$D$5,IF(C1559=6,K!$D$6,IF(C1559=7,K!$D$7)))))))</f>
        <v>0</v>
      </c>
      <c r="F1559" s="159" t="e">
        <f>LOOKUP(E1559,K!$A$1:$B$19)</f>
        <v>#N/A</v>
      </c>
    </row>
    <row r="1560" spans="1:6" x14ac:dyDescent="0.2">
      <c r="A1560" s="37" t="str">
        <f t="shared" si="26"/>
        <v>-</v>
      </c>
      <c r="D1560" s="158" t="b">
        <f>IF(C1560=1,K!$D$1,IF(C1560=2,K!$D$2,IF(C1560=3,K!$D$3,IF(C1560=4,K!$D$4,IF(C1560=5,K!$D$5,IF(C1560=6,K!$D$6,IF(C1560=7,K!$D$7)))))))</f>
        <v>0</v>
      </c>
      <c r="F1560" s="159" t="e">
        <f>LOOKUP(E1560,K!$A$1:$B$19)</f>
        <v>#N/A</v>
      </c>
    </row>
    <row r="1561" spans="1:6" x14ac:dyDescent="0.2">
      <c r="A1561" s="37" t="str">
        <f t="shared" si="26"/>
        <v>-</v>
      </c>
      <c r="D1561" s="158" t="b">
        <f>IF(C1561=1,K!$D$1,IF(C1561=2,K!$D$2,IF(C1561=3,K!$D$3,IF(C1561=4,K!$D$4,IF(C1561=5,K!$D$5,IF(C1561=6,K!$D$6,IF(C1561=7,K!$D$7)))))))</f>
        <v>0</v>
      </c>
      <c r="F1561" s="159" t="e">
        <f>LOOKUP(E1561,K!$A$1:$B$19)</f>
        <v>#N/A</v>
      </c>
    </row>
    <row r="1562" spans="1:6" x14ac:dyDescent="0.2">
      <c r="A1562" s="37" t="str">
        <f t="shared" si="26"/>
        <v>-</v>
      </c>
      <c r="D1562" s="158" t="b">
        <f>IF(C1562=1,K!$D$1,IF(C1562=2,K!$D$2,IF(C1562=3,K!$D$3,IF(C1562=4,K!$D$4,IF(C1562=5,K!$D$5,IF(C1562=6,K!$D$6,IF(C1562=7,K!$D$7)))))))</f>
        <v>0</v>
      </c>
      <c r="F1562" s="159" t="e">
        <f>LOOKUP(E1562,K!$A$1:$B$19)</f>
        <v>#N/A</v>
      </c>
    </row>
    <row r="1563" spans="1:6" x14ac:dyDescent="0.2">
      <c r="A1563" s="37" t="str">
        <f t="shared" si="26"/>
        <v>-</v>
      </c>
      <c r="D1563" s="158" t="b">
        <f>IF(C1563=1,K!$D$1,IF(C1563=2,K!$D$2,IF(C1563=3,K!$D$3,IF(C1563=4,K!$D$4,IF(C1563=5,K!$D$5,IF(C1563=6,K!$D$6,IF(C1563=7,K!$D$7)))))))</f>
        <v>0</v>
      </c>
      <c r="F1563" s="159" t="e">
        <f>LOOKUP(E1563,K!$A$1:$B$19)</f>
        <v>#N/A</v>
      </c>
    </row>
    <row r="1564" spans="1:6" x14ac:dyDescent="0.2">
      <c r="A1564" s="37" t="str">
        <f t="shared" si="26"/>
        <v>-</v>
      </c>
      <c r="D1564" s="158" t="b">
        <f>IF(C1564=1,K!$D$1,IF(C1564=2,K!$D$2,IF(C1564=3,K!$D$3,IF(C1564=4,K!$D$4,IF(C1564=5,K!$D$5,IF(C1564=6,K!$D$6,IF(C1564=7,K!$D$7)))))))</f>
        <v>0</v>
      </c>
      <c r="F1564" s="159" t="e">
        <f>LOOKUP(E1564,K!$A$1:$B$19)</f>
        <v>#N/A</v>
      </c>
    </row>
    <row r="1565" spans="1:6" x14ac:dyDescent="0.2">
      <c r="A1565" s="37" t="str">
        <f t="shared" si="26"/>
        <v>-</v>
      </c>
      <c r="D1565" s="158" t="b">
        <f>IF(C1565=1,K!$D$1,IF(C1565=2,K!$D$2,IF(C1565=3,K!$D$3,IF(C1565=4,K!$D$4,IF(C1565=5,K!$D$5,IF(C1565=6,K!$D$6,IF(C1565=7,K!$D$7)))))))</f>
        <v>0</v>
      </c>
      <c r="F1565" s="159" t="e">
        <f>LOOKUP(E1565,K!$A$1:$B$19)</f>
        <v>#N/A</v>
      </c>
    </row>
    <row r="1566" spans="1:6" x14ac:dyDescent="0.2">
      <c r="A1566" s="37" t="str">
        <f t="shared" si="26"/>
        <v>-</v>
      </c>
      <c r="D1566" s="158" t="b">
        <f>IF(C1566=1,K!$D$1,IF(C1566=2,K!$D$2,IF(C1566=3,K!$D$3,IF(C1566=4,K!$D$4,IF(C1566=5,K!$D$5,IF(C1566=6,K!$D$6,IF(C1566=7,K!$D$7)))))))</f>
        <v>0</v>
      </c>
      <c r="F1566" s="159" t="e">
        <f>LOOKUP(E1566,K!$A$1:$B$19)</f>
        <v>#N/A</v>
      </c>
    </row>
    <row r="1567" spans="1:6" x14ac:dyDescent="0.2">
      <c r="A1567" s="37" t="str">
        <f t="shared" si="26"/>
        <v>-</v>
      </c>
      <c r="D1567" s="158" t="b">
        <f>IF(C1567=1,K!$D$1,IF(C1567=2,K!$D$2,IF(C1567=3,K!$D$3,IF(C1567=4,K!$D$4,IF(C1567=5,K!$D$5,IF(C1567=6,K!$D$6,IF(C1567=7,K!$D$7)))))))</f>
        <v>0</v>
      </c>
      <c r="F1567" s="159" t="e">
        <f>LOOKUP(E1567,K!$A$1:$B$19)</f>
        <v>#N/A</v>
      </c>
    </row>
    <row r="1568" spans="1:6" x14ac:dyDescent="0.2">
      <c r="A1568" s="37" t="str">
        <f t="shared" si="26"/>
        <v>-</v>
      </c>
      <c r="D1568" s="158" t="b">
        <f>IF(C1568=1,K!$D$1,IF(C1568=2,K!$D$2,IF(C1568=3,K!$D$3,IF(C1568=4,K!$D$4,IF(C1568=5,K!$D$5,IF(C1568=6,K!$D$6,IF(C1568=7,K!$D$7)))))))</f>
        <v>0</v>
      </c>
      <c r="F1568" s="159" t="e">
        <f>LOOKUP(E1568,K!$A$1:$B$19)</f>
        <v>#N/A</v>
      </c>
    </row>
    <row r="1569" spans="1:6" x14ac:dyDescent="0.2">
      <c r="A1569" s="37" t="str">
        <f t="shared" si="26"/>
        <v>-</v>
      </c>
      <c r="D1569" s="158" t="b">
        <f>IF(C1569=1,K!$D$1,IF(C1569=2,K!$D$2,IF(C1569=3,K!$D$3,IF(C1569=4,K!$D$4,IF(C1569=5,K!$D$5,IF(C1569=6,K!$D$6,IF(C1569=7,K!$D$7)))))))</f>
        <v>0</v>
      </c>
      <c r="F1569" s="159" t="e">
        <f>LOOKUP(E1569,K!$A$1:$B$19)</f>
        <v>#N/A</v>
      </c>
    </row>
    <row r="1570" spans="1:6" x14ac:dyDescent="0.2">
      <c r="A1570" s="37" t="str">
        <f t="shared" si="26"/>
        <v>-</v>
      </c>
      <c r="D1570" s="158" t="b">
        <f>IF(C1570=1,K!$D$1,IF(C1570=2,K!$D$2,IF(C1570=3,K!$D$3,IF(C1570=4,K!$D$4,IF(C1570=5,K!$D$5,IF(C1570=6,K!$D$6,IF(C1570=7,K!$D$7)))))))</f>
        <v>0</v>
      </c>
      <c r="F1570" s="159" t="e">
        <f>LOOKUP(E1570,K!$A$1:$B$19)</f>
        <v>#N/A</v>
      </c>
    </row>
    <row r="1571" spans="1:6" x14ac:dyDescent="0.2">
      <c r="A1571" s="37" t="str">
        <f t="shared" si="26"/>
        <v>-</v>
      </c>
      <c r="D1571" s="158" t="b">
        <f>IF(C1571=1,K!$D$1,IF(C1571=2,K!$D$2,IF(C1571=3,K!$D$3,IF(C1571=4,K!$D$4,IF(C1571=5,K!$D$5,IF(C1571=6,K!$D$6,IF(C1571=7,K!$D$7)))))))</f>
        <v>0</v>
      </c>
      <c r="F1571" s="159" t="e">
        <f>LOOKUP(E1571,K!$A$1:$B$19)</f>
        <v>#N/A</v>
      </c>
    </row>
    <row r="1572" spans="1:6" x14ac:dyDescent="0.2">
      <c r="A1572" s="37" t="str">
        <f t="shared" si="26"/>
        <v>-</v>
      </c>
      <c r="D1572" s="158" t="b">
        <f>IF(C1572=1,K!$D$1,IF(C1572=2,K!$D$2,IF(C1572=3,K!$D$3,IF(C1572=4,K!$D$4,IF(C1572=5,K!$D$5,IF(C1572=6,K!$D$6,IF(C1572=7,K!$D$7)))))))</f>
        <v>0</v>
      </c>
      <c r="F1572" s="159" t="e">
        <f>LOOKUP(E1572,K!$A$1:$B$19)</f>
        <v>#N/A</v>
      </c>
    </row>
    <row r="1573" spans="1:6" x14ac:dyDescent="0.2">
      <c r="A1573" s="37" t="str">
        <f t="shared" si="26"/>
        <v>-</v>
      </c>
      <c r="D1573" s="158" t="b">
        <f>IF(C1573=1,K!$D$1,IF(C1573=2,K!$D$2,IF(C1573=3,K!$D$3,IF(C1573=4,K!$D$4,IF(C1573=5,K!$D$5,IF(C1573=6,K!$D$6,IF(C1573=7,K!$D$7)))))))</f>
        <v>0</v>
      </c>
      <c r="F1573" s="159" t="e">
        <f>LOOKUP(E1573,K!$A$1:$B$19)</f>
        <v>#N/A</v>
      </c>
    </row>
    <row r="1574" spans="1:6" x14ac:dyDescent="0.2">
      <c r="A1574" s="37" t="str">
        <f t="shared" si="26"/>
        <v>-</v>
      </c>
      <c r="D1574" s="158" t="b">
        <f>IF(C1574=1,K!$D$1,IF(C1574=2,K!$D$2,IF(C1574=3,K!$D$3,IF(C1574=4,K!$D$4,IF(C1574=5,K!$D$5,IF(C1574=6,K!$D$6,IF(C1574=7,K!$D$7)))))))</f>
        <v>0</v>
      </c>
      <c r="F1574" s="159" t="e">
        <f>LOOKUP(E1574,K!$A$1:$B$19)</f>
        <v>#N/A</v>
      </c>
    </row>
    <row r="1575" spans="1:6" x14ac:dyDescent="0.2">
      <c r="A1575" s="37" t="str">
        <f t="shared" si="26"/>
        <v>-</v>
      </c>
      <c r="D1575" s="158" t="b">
        <f>IF(C1575=1,K!$D$1,IF(C1575=2,K!$D$2,IF(C1575=3,K!$D$3,IF(C1575=4,K!$D$4,IF(C1575=5,K!$D$5,IF(C1575=6,K!$D$6,IF(C1575=7,K!$D$7)))))))</f>
        <v>0</v>
      </c>
      <c r="F1575" s="159" t="e">
        <f>LOOKUP(E1575,K!$A$1:$B$19)</f>
        <v>#N/A</v>
      </c>
    </row>
    <row r="1576" spans="1:6" x14ac:dyDescent="0.2">
      <c r="A1576" s="37" t="str">
        <f t="shared" si="26"/>
        <v>-</v>
      </c>
      <c r="D1576" s="158" t="b">
        <f>IF(C1576=1,K!$D$1,IF(C1576=2,K!$D$2,IF(C1576=3,K!$D$3,IF(C1576=4,K!$D$4,IF(C1576=5,K!$D$5,IF(C1576=6,K!$D$6,IF(C1576=7,K!$D$7)))))))</f>
        <v>0</v>
      </c>
      <c r="F1576" s="159" t="e">
        <f>LOOKUP(E1576,K!$A$1:$B$19)</f>
        <v>#N/A</v>
      </c>
    </row>
    <row r="1577" spans="1:6" x14ac:dyDescent="0.2">
      <c r="A1577" s="37" t="str">
        <f t="shared" si="26"/>
        <v>-</v>
      </c>
      <c r="D1577" s="158" t="b">
        <f>IF(C1577=1,K!$D$1,IF(C1577=2,K!$D$2,IF(C1577=3,K!$D$3,IF(C1577=4,K!$D$4,IF(C1577=5,K!$D$5,IF(C1577=6,K!$D$6,IF(C1577=7,K!$D$7)))))))</f>
        <v>0</v>
      </c>
      <c r="F1577" s="159" t="e">
        <f>LOOKUP(E1577,K!$A$1:$B$19)</f>
        <v>#N/A</v>
      </c>
    </row>
    <row r="1578" spans="1:6" x14ac:dyDescent="0.2">
      <c r="A1578" s="37" t="str">
        <f t="shared" si="26"/>
        <v>-</v>
      </c>
      <c r="D1578" s="158" t="b">
        <f>IF(C1578=1,K!$D$1,IF(C1578=2,K!$D$2,IF(C1578=3,K!$D$3,IF(C1578=4,K!$D$4,IF(C1578=5,K!$D$5,IF(C1578=6,K!$D$6,IF(C1578=7,K!$D$7)))))))</f>
        <v>0</v>
      </c>
      <c r="F1578" s="159" t="e">
        <f>LOOKUP(E1578,K!$A$1:$B$19)</f>
        <v>#N/A</v>
      </c>
    </row>
    <row r="1579" spans="1:6" x14ac:dyDescent="0.2">
      <c r="A1579" s="37" t="str">
        <f t="shared" ref="A1579:A1626" si="27">CONCATENATE(E1579,"-",B1579)</f>
        <v>-</v>
      </c>
      <c r="D1579" s="158" t="b">
        <f>IF(C1579=1,K!$D$1,IF(C1579=2,K!$D$2,IF(C1579=3,K!$D$3,IF(C1579=4,K!$D$4,IF(C1579=5,K!$D$5,IF(C1579=6,K!$D$6,IF(C1579=7,K!$D$7)))))))</f>
        <v>0</v>
      </c>
      <c r="F1579" s="159" t="e">
        <f>LOOKUP(E1579,K!$A$1:$B$19)</f>
        <v>#N/A</v>
      </c>
    </row>
    <row r="1580" spans="1:6" x14ac:dyDescent="0.2">
      <c r="A1580" s="37" t="str">
        <f t="shared" si="27"/>
        <v>-</v>
      </c>
      <c r="D1580" s="158" t="b">
        <f>IF(C1580=1,K!$D$1,IF(C1580=2,K!$D$2,IF(C1580=3,K!$D$3,IF(C1580=4,K!$D$4,IF(C1580=5,K!$D$5,IF(C1580=6,K!$D$6,IF(C1580=7,K!$D$7)))))))</f>
        <v>0</v>
      </c>
      <c r="F1580" s="159" t="e">
        <f>LOOKUP(E1580,K!$A$1:$B$19)</f>
        <v>#N/A</v>
      </c>
    </row>
    <row r="1581" spans="1:6" x14ac:dyDescent="0.2">
      <c r="A1581" s="37" t="str">
        <f t="shared" si="27"/>
        <v>-</v>
      </c>
      <c r="D1581" s="158" t="b">
        <f>IF(C1581=1,K!$D$1,IF(C1581=2,K!$D$2,IF(C1581=3,K!$D$3,IF(C1581=4,K!$D$4,IF(C1581=5,K!$D$5,IF(C1581=6,K!$D$6,IF(C1581=7,K!$D$7)))))))</f>
        <v>0</v>
      </c>
      <c r="F1581" s="159" t="e">
        <f>LOOKUP(E1581,K!$A$1:$B$19)</f>
        <v>#N/A</v>
      </c>
    </row>
    <row r="1582" spans="1:6" x14ac:dyDescent="0.2">
      <c r="A1582" s="37" t="str">
        <f t="shared" si="27"/>
        <v>-</v>
      </c>
      <c r="D1582" s="158" t="b">
        <f>IF(C1582=1,K!$D$1,IF(C1582=2,K!$D$2,IF(C1582=3,K!$D$3,IF(C1582=4,K!$D$4,IF(C1582=5,K!$D$5,IF(C1582=6,K!$D$6,IF(C1582=7,K!$D$7)))))))</f>
        <v>0</v>
      </c>
      <c r="F1582" s="159" t="e">
        <f>LOOKUP(E1582,K!$A$1:$B$19)</f>
        <v>#N/A</v>
      </c>
    </row>
    <row r="1583" spans="1:6" x14ac:dyDescent="0.2">
      <c r="A1583" s="37" t="str">
        <f t="shared" si="27"/>
        <v>-</v>
      </c>
      <c r="D1583" s="158" t="b">
        <f>IF(C1583=1,K!$D$1,IF(C1583=2,K!$D$2,IF(C1583=3,K!$D$3,IF(C1583=4,K!$D$4,IF(C1583=5,K!$D$5,IF(C1583=6,K!$D$6,IF(C1583=7,K!$D$7)))))))</f>
        <v>0</v>
      </c>
      <c r="F1583" s="159" t="e">
        <f>LOOKUP(E1583,K!$A$1:$B$19)</f>
        <v>#N/A</v>
      </c>
    </row>
    <row r="1584" spans="1:6" x14ac:dyDescent="0.2">
      <c r="A1584" s="37" t="str">
        <f t="shared" si="27"/>
        <v>-</v>
      </c>
      <c r="D1584" s="158" t="b">
        <f>IF(C1584=1,K!$D$1,IF(C1584=2,K!$D$2,IF(C1584=3,K!$D$3,IF(C1584=4,K!$D$4,IF(C1584=5,K!$D$5,IF(C1584=6,K!$D$6,IF(C1584=7,K!$D$7)))))))</f>
        <v>0</v>
      </c>
      <c r="F1584" s="159" t="e">
        <f>LOOKUP(E1584,K!$A$1:$B$19)</f>
        <v>#N/A</v>
      </c>
    </row>
    <row r="1585" spans="1:6" x14ac:dyDescent="0.2">
      <c r="A1585" s="37" t="str">
        <f t="shared" si="27"/>
        <v>-</v>
      </c>
      <c r="D1585" s="158" t="b">
        <f>IF(C1585=1,K!$D$1,IF(C1585=2,K!$D$2,IF(C1585=3,K!$D$3,IF(C1585=4,K!$D$4,IF(C1585=5,K!$D$5,IF(C1585=6,K!$D$6,IF(C1585=7,K!$D$7)))))))</f>
        <v>0</v>
      </c>
      <c r="F1585" s="159" t="e">
        <f>LOOKUP(E1585,K!$A$1:$B$19)</f>
        <v>#N/A</v>
      </c>
    </row>
    <row r="1586" spans="1:6" x14ac:dyDescent="0.2">
      <c r="A1586" s="37" t="str">
        <f t="shared" si="27"/>
        <v>-</v>
      </c>
      <c r="D1586" s="158" t="b">
        <f>IF(C1586=1,K!$D$1,IF(C1586=2,K!$D$2,IF(C1586=3,K!$D$3,IF(C1586=4,K!$D$4,IF(C1586=5,K!$D$5,IF(C1586=6,K!$D$6,IF(C1586=7,K!$D$7)))))))</f>
        <v>0</v>
      </c>
      <c r="F1586" s="159" t="e">
        <f>LOOKUP(E1586,K!$A$1:$B$19)</f>
        <v>#N/A</v>
      </c>
    </row>
    <row r="1587" spans="1:6" x14ac:dyDescent="0.2">
      <c r="A1587" s="37" t="str">
        <f t="shared" si="27"/>
        <v>-</v>
      </c>
      <c r="D1587" s="158" t="b">
        <f>IF(C1587=1,K!$D$1,IF(C1587=2,K!$D$2,IF(C1587=3,K!$D$3,IF(C1587=4,K!$D$4,IF(C1587=5,K!$D$5,IF(C1587=6,K!$D$6,IF(C1587=7,K!$D$7)))))))</f>
        <v>0</v>
      </c>
      <c r="F1587" s="159" t="e">
        <f>LOOKUP(E1587,K!$A$1:$B$19)</f>
        <v>#N/A</v>
      </c>
    </row>
    <row r="1588" spans="1:6" x14ac:dyDescent="0.2">
      <c r="A1588" s="37" t="str">
        <f t="shared" si="27"/>
        <v>-</v>
      </c>
      <c r="D1588" s="158" t="b">
        <f>IF(C1588=1,K!$D$1,IF(C1588=2,K!$D$2,IF(C1588=3,K!$D$3,IF(C1588=4,K!$D$4,IF(C1588=5,K!$D$5,IF(C1588=6,K!$D$6,IF(C1588=7,K!$D$7)))))))</f>
        <v>0</v>
      </c>
      <c r="F1588" s="159" t="e">
        <f>LOOKUP(E1588,K!$A$1:$B$19)</f>
        <v>#N/A</v>
      </c>
    </row>
    <row r="1589" spans="1:6" x14ac:dyDescent="0.2">
      <c r="A1589" s="37" t="str">
        <f t="shared" si="27"/>
        <v>-</v>
      </c>
      <c r="D1589" s="158" t="b">
        <f>IF(C1589=1,K!$D$1,IF(C1589=2,K!$D$2,IF(C1589=3,K!$D$3,IF(C1589=4,K!$D$4,IF(C1589=5,K!$D$5,IF(C1589=6,K!$D$6,IF(C1589=7,K!$D$7)))))))</f>
        <v>0</v>
      </c>
      <c r="F1589" s="159" t="e">
        <f>LOOKUP(E1589,K!$A$1:$B$19)</f>
        <v>#N/A</v>
      </c>
    </row>
    <row r="1590" spans="1:6" x14ac:dyDescent="0.2">
      <c r="A1590" s="37" t="str">
        <f t="shared" si="27"/>
        <v>-</v>
      </c>
      <c r="D1590" s="158" t="b">
        <f>IF(C1590=1,K!$D$1,IF(C1590=2,K!$D$2,IF(C1590=3,K!$D$3,IF(C1590=4,K!$D$4,IF(C1590=5,K!$D$5,IF(C1590=6,K!$D$6,IF(C1590=7,K!$D$7)))))))</f>
        <v>0</v>
      </c>
      <c r="F1590" s="159" t="e">
        <f>LOOKUP(E1590,K!$A$1:$B$19)</f>
        <v>#N/A</v>
      </c>
    </row>
    <row r="1591" spans="1:6" x14ac:dyDescent="0.2">
      <c r="A1591" s="37" t="str">
        <f t="shared" si="27"/>
        <v>-</v>
      </c>
      <c r="D1591" s="158" t="b">
        <f>IF(C1591=1,K!$D$1,IF(C1591=2,K!$D$2,IF(C1591=3,K!$D$3,IF(C1591=4,K!$D$4,IF(C1591=5,K!$D$5,IF(C1591=6,K!$D$6,IF(C1591=7,K!$D$7)))))))</f>
        <v>0</v>
      </c>
      <c r="F1591" s="159" t="e">
        <f>LOOKUP(E1591,K!$A$1:$B$19)</f>
        <v>#N/A</v>
      </c>
    </row>
    <row r="1592" spans="1:6" x14ac:dyDescent="0.2">
      <c r="A1592" s="37" t="str">
        <f t="shared" si="27"/>
        <v>-</v>
      </c>
      <c r="D1592" s="158" t="b">
        <f>IF(C1592=1,K!$D$1,IF(C1592=2,K!$D$2,IF(C1592=3,K!$D$3,IF(C1592=4,K!$D$4,IF(C1592=5,K!$D$5,IF(C1592=6,K!$D$6,IF(C1592=7,K!$D$7)))))))</f>
        <v>0</v>
      </c>
      <c r="F1592" s="159" t="e">
        <f>LOOKUP(E1592,K!$A$1:$B$19)</f>
        <v>#N/A</v>
      </c>
    </row>
    <row r="1593" spans="1:6" x14ac:dyDescent="0.2">
      <c r="A1593" s="37" t="str">
        <f t="shared" si="27"/>
        <v>-</v>
      </c>
      <c r="D1593" s="158" t="b">
        <f>IF(C1593=1,K!$D$1,IF(C1593=2,K!$D$2,IF(C1593=3,K!$D$3,IF(C1593=4,K!$D$4,IF(C1593=5,K!$D$5,IF(C1593=6,K!$D$6,IF(C1593=7,K!$D$7)))))))</f>
        <v>0</v>
      </c>
      <c r="F1593" s="159" t="e">
        <f>LOOKUP(E1593,K!$A$1:$B$19)</f>
        <v>#N/A</v>
      </c>
    </row>
    <row r="1594" spans="1:6" x14ac:dyDescent="0.2">
      <c r="A1594" s="37" t="str">
        <f t="shared" si="27"/>
        <v>-</v>
      </c>
      <c r="D1594" s="158" t="b">
        <f>IF(C1594=1,K!$D$1,IF(C1594=2,K!$D$2,IF(C1594=3,K!$D$3,IF(C1594=4,K!$D$4,IF(C1594=5,K!$D$5,IF(C1594=6,K!$D$6,IF(C1594=7,K!$D$7)))))))</f>
        <v>0</v>
      </c>
      <c r="F1594" s="159" t="e">
        <f>LOOKUP(E1594,K!$A$1:$B$19)</f>
        <v>#N/A</v>
      </c>
    </row>
    <row r="1595" spans="1:6" x14ac:dyDescent="0.2">
      <c r="A1595" s="37" t="str">
        <f t="shared" si="27"/>
        <v>-</v>
      </c>
      <c r="D1595" s="158" t="b">
        <f>IF(C1595=1,K!$D$1,IF(C1595=2,K!$D$2,IF(C1595=3,K!$D$3,IF(C1595=4,K!$D$4,IF(C1595=5,K!$D$5,IF(C1595=6,K!$D$6,IF(C1595=7,K!$D$7)))))))</f>
        <v>0</v>
      </c>
      <c r="F1595" s="159" t="e">
        <f>LOOKUP(E1595,K!$A$1:$B$19)</f>
        <v>#N/A</v>
      </c>
    </row>
    <row r="1596" spans="1:6" x14ac:dyDescent="0.2">
      <c r="A1596" s="37" t="str">
        <f t="shared" si="27"/>
        <v>-</v>
      </c>
      <c r="D1596" s="158" t="b">
        <f>IF(C1596=1,K!$D$1,IF(C1596=2,K!$D$2,IF(C1596=3,K!$D$3,IF(C1596=4,K!$D$4,IF(C1596=5,K!$D$5,IF(C1596=6,K!$D$6,IF(C1596=7,K!$D$7)))))))</f>
        <v>0</v>
      </c>
      <c r="F1596" s="159" t="e">
        <f>LOOKUP(E1596,K!$A$1:$B$19)</f>
        <v>#N/A</v>
      </c>
    </row>
    <row r="1597" spans="1:6" x14ac:dyDescent="0.2">
      <c r="A1597" s="37" t="str">
        <f t="shared" si="27"/>
        <v>-</v>
      </c>
      <c r="D1597" s="158" t="b">
        <f>IF(C1597=1,K!$D$1,IF(C1597=2,K!$D$2,IF(C1597=3,K!$D$3,IF(C1597=4,K!$D$4,IF(C1597=5,K!$D$5,IF(C1597=6,K!$D$6,IF(C1597=7,K!$D$7)))))))</f>
        <v>0</v>
      </c>
      <c r="F1597" s="159" t="e">
        <f>LOOKUP(E1597,K!$A$1:$B$19)</f>
        <v>#N/A</v>
      </c>
    </row>
    <row r="1598" spans="1:6" x14ac:dyDescent="0.2">
      <c r="A1598" s="37" t="str">
        <f t="shared" si="27"/>
        <v>-</v>
      </c>
      <c r="D1598" s="158" t="b">
        <f>IF(C1598=1,K!$D$1,IF(C1598=2,K!$D$2,IF(C1598=3,K!$D$3,IF(C1598=4,K!$D$4,IF(C1598=5,K!$D$5,IF(C1598=6,K!$D$6,IF(C1598=7,K!$D$7)))))))</f>
        <v>0</v>
      </c>
      <c r="F1598" s="159" t="e">
        <f>LOOKUP(E1598,K!$A$1:$B$19)</f>
        <v>#N/A</v>
      </c>
    </row>
    <row r="1599" spans="1:6" x14ac:dyDescent="0.2">
      <c r="A1599" s="37" t="str">
        <f t="shared" si="27"/>
        <v>-</v>
      </c>
      <c r="D1599" s="158" t="b">
        <f>IF(C1599=1,K!$D$1,IF(C1599=2,K!$D$2,IF(C1599=3,K!$D$3,IF(C1599=4,K!$D$4,IF(C1599=5,K!$D$5,IF(C1599=6,K!$D$6,IF(C1599=7,K!$D$7)))))))</f>
        <v>0</v>
      </c>
      <c r="F1599" s="159" t="e">
        <f>LOOKUP(E1599,K!$A$1:$B$19)</f>
        <v>#N/A</v>
      </c>
    </row>
    <row r="1600" spans="1:6" x14ac:dyDescent="0.2">
      <c r="A1600" s="37" t="str">
        <f t="shared" si="27"/>
        <v>-</v>
      </c>
      <c r="D1600" s="158" t="b">
        <f>IF(C1600=1,K!$D$1,IF(C1600=2,K!$D$2,IF(C1600=3,K!$D$3,IF(C1600=4,K!$D$4,IF(C1600=5,K!$D$5,IF(C1600=6,K!$D$6,IF(C1600=7,K!$D$7)))))))</f>
        <v>0</v>
      </c>
      <c r="F1600" s="159" t="e">
        <f>LOOKUP(E1600,K!$A$1:$B$19)</f>
        <v>#N/A</v>
      </c>
    </row>
    <row r="1601" spans="1:6" x14ac:dyDescent="0.2">
      <c r="A1601" s="37" t="str">
        <f t="shared" si="27"/>
        <v>-</v>
      </c>
      <c r="D1601" s="158" t="b">
        <f>IF(C1601=1,K!$D$1,IF(C1601=2,K!$D$2,IF(C1601=3,K!$D$3,IF(C1601=4,K!$D$4,IF(C1601=5,K!$D$5,IF(C1601=6,K!$D$6,IF(C1601=7,K!$D$7)))))))</f>
        <v>0</v>
      </c>
      <c r="F1601" s="159" t="e">
        <f>LOOKUP(E1601,K!$A$1:$B$19)</f>
        <v>#N/A</v>
      </c>
    </row>
    <row r="1602" spans="1:6" x14ac:dyDescent="0.2">
      <c r="A1602" s="37" t="str">
        <f t="shared" si="27"/>
        <v>-</v>
      </c>
      <c r="D1602" s="158" t="b">
        <f>IF(C1602=1,K!$D$1,IF(C1602=2,K!$D$2,IF(C1602=3,K!$D$3,IF(C1602=4,K!$D$4,IF(C1602=5,K!$D$5,IF(C1602=6,K!$D$6,IF(C1602=7,K!$D$7)))))))</f>
        <v>0</v>
      </c>
      <c r="F1602" s="159" t="e">
        <f>LOOKUP(E1602,K!$A$1:$B$19)</f>
        <v>#N/A</v>
      </c>
    </row>
    <row r="1603" spans="1:6" x14ac:dyDescent="0.2">
      <c r="A1603" s="37" t="str">
        <f t="shared" si="27"/>
        <v>-</v>
      </c>
      <c r="D1603" s="158" t="b">
        <f>IF(C1603=1,K!$D$1,IF(C1603=2,K!$D$2,IF(C1603=3,K!$D$3,IF(C1603=4,K!$D$4,IF(C1603=5,K!$D$5,IF(C1603=6,K!$D$6,IF(C1603=7,K!$D$7)))))))</f>
        <v>0</v>
      </c>
      <c r="F1603" s="159" t="e">
        <f>LOOKUP(E1603,K!$A$1:$B$19)</f>
        <v>#N/A</v>
      </c>
    </row>
    <row r="1604" spans="1:6" x14ac:dyDescent="0.2">
      <c r="A1604" s="37" t="str">
        <f t="shared" si="27"/>
        <v>-</v>
      </c>
      <c r="D1604" s="158" t="b">
        <f>IF(C1604=1,K!$D$1,IF(C1604=2,K!$D$2,IF(C1604=3,K!$D$3,IF(C1604=4,K!$D$4,IF(C1604=5,K!$D$5,IF(C1604=6,K!$D$6,IF(C1604=7,K!$D$7)))))))</f>
        <v>0</v>
      </c>
      <c r="F1604" s="159" t="e">
        <f>LOOKUP(E1604,K!$A$1:$B$19)</f>
        <v>#N/A</v>
      </c>
    </row>
    <row r="1605" spans="1:6" x14ac:dyDescent="0.2">
      <c r="A1605" s="37" t="str">
        <f t="shared" si="27"/>
        <v>-</v>
      </c>
      <c r="D1605" s="158" t="b">
        <f>IF(C1605=1,K!$D$1,IF(C1605=2,K!$D$2,IF(C1605=3,K!$D$3,IF(C1605=4,K!$D$4,IF(C1605=5,K!$D$5,IF(C1605=6,K!$D$6,IF(C1605=7,K!$D$7)))))))</f>
        <v>0</v>
      </c>
      <c r="F1605" s="159" t="e">
        <f>LOOKUP(E1605,K!$A$1:$B$19)</f>
        <v>#N/A</v>
      </c>
    </row>
    <row r="1606" spans="1:6" x14ac:dyDescent="0.2">
      <c r="A1606" s="37" t="str">
        <f t="shared" si="27"/>
        <v>-</v>
      </c>
      <c r="D1606" s="158" t="b">
        <f>IF(C1606=1,K!$D$1,IF(C1606=2,K!$D$2,IF(C1606=3,K!$D$3,IF(C1606=4,K!$D$4,IF(C1606=5,K!$D$5,IF(C1606=6,K!$D$6,IF(C1606=7,K!$D$7)))))))</f>
        <v>0</v>
      </c>
      <c r="F1606" s="159" t="e">
        <f>LOOKUP(E1606,K!$A$1:$B$19)</f>
        <v>#N/A</v>
      </c>
    </row>
    <row r="1607" spans="1:6" x14ac:dyDescent="0.2">
      <c r="A1607" s="37" t="str">
        <f t="shared" si="27"/>
        <v>-</v>
      </c>
      <c r="D1607" s="158" t="b">
        <f>IF(C1607=1,K!$D$1,IF(C1607=2,K!$D$2,IF(C1607=3,K!$D$3,IF(C1607=4,K!$D$4,IF(C1607=5,K!$D$5,IF(C1607=6,K!$D$6,IF(C1607=7,K!$D$7)))))))</f>
        <v>0</v>
      </c>
      <c r="F1607" s="159" t="e">
        <f>LOOKUP(E1607,K!$A$1:$B$19)</f>
        <v>#N/A</v>
      </c>
    </row>
    <row r="1608" spans="1:6" x14ac:dyDescent="0.2">
      <c r="A1608" s="37" t="str">
        <f t="shared" si="27"/>
        <v>-</v>
      </c>
      <c r="D1608" s="158" t="b">
        <f>IF(C1608=1,K!$D$1,IF(C1608=2,K!$D$2,IF(C1608=3,K!$D$3,IF(C1608=4,K!$D$4,IF(C1608=5,K!$D$5,IF(C1608=6,K!$D$6,IF(C1608=7,K!$D$7)))))))</f>
        <v>0</v>
      </c>
      <c r="F1608" s="159" t="e">
        <f>LOOKUP(E1608,K!$A$1:$B$19)</f>
        <v>#N/A</v>
      </c>
    </row>
    <row r="1609" spans="1:6" x14ac:dyDescent="0.2">
      <c r="A1609" s="37" t="str">
        <f t="shared" si="27"/>
        <v>-</v>
      </c>
      <c r="D1609" s="158" t="b">
        <f>IF(C1609=1,K!$D$1,IF(C1609=2,K!$D$2,IF(C1609=3,K!$D$3,IF(C1609=4,K!$D$4,IF(C1609=5,K!$D$5,IF(C1609=6,K!$D$6,IF(C1609=7,K!$D$7)))))))</f>
        <v>0</v>
      </c>
      <c r="F1609" s="159" t="e">
        <f>LOOKUP(E1609,K!$A$1:$B$19)</f>
        <v>#N/A</v>
      </c>
    </row>
    <row r="1610" spans="1:6" x14ac:dyDescent="0.2">
      <c r="A1610" s="37" t="str">
        <f t="shared" si="27"/>
        <v>-</v>
      </c>
      <c r="D1610" s="158" t="b">
        <f>IF(C1610=1,K!$D$1,IF(C1610=2,K!$D$2,IF(C1610=3,K!$D$3,IF(C1610=4,K!$D$4,IF(C1610=5,K!$D$5,IF(C1610=6,K!$D$6,IF(C1610=7,K!$D$7)))))))</f>
        <v>0</v>
      </c>
      <c r="F1610" s="159" t="e">
        <f>LOOKUP(E1610,K!$A$1:$B$19)</f>
        <v>#N/A</v>
      </c>
    </row>
    <row r="1611" spans="1:6" x14ac:dyDescent="0.2">
      <c r="A1611" s="37" t="str">
        <f t="shared" si="27"/>
        <v>-</v>
      </c>
      <c r="D1611" s="158" t="b">
        <f>IF(C1611=1,K!$D$1,IF(C1611=2,K!$D$2,IF(C1611=3,K!$D$3,IF(C1611=4,K!$D$4,IF(C1611=5,K!$D$5,IF(C1611=6,K!$D$6,IF(C1611=7,K!$D$7)))))))</f>
        <v>0</v>
      </c>
      <c r="F1611" s="159" t="e">
        <f>LOOKUP(E1611,K!$A$1:$B$19)</f>
        <v>#N/A</v>
      </c>
    </row>
    <row r="1612" spans="1:6" x14ac:dyDescent="0.2">
      <c r="A1612" s="37" t="str">
        <f t="shared" si="27"/>
        <v>-</v>
      </c>
      <c r="D1612" s="158" t="b">
        <f>IF(C1612=1,K!$D$1,IF(C1612=2,K!$D$2,IF(C1612=3,K!$D$3,IF(C1612=4,K!$D$4,IF(C1612=5,K!$D$5,IF(C1612=6,K!$D$6,IF(C1612=7,K!$D$7)))))))</f>
        <v>0</v>
      </c>
      <c r="F1612" s="159" t="e">
        <f>LOOKUP(E1612,K!$A$1:$B$19)</f>
        <v>#N/A</v>
      </c>
    </row>
    <row r="1613" spans="1:6" x14ac:dyDescent="0.2">
      <c r="A1613" s="37" t="str">
        <f t="shared" si="27"/>
        <v>-</v>
      </c>
      <c r="D1613" s="158" t="b">
        <f>IF(C1613=1,K!$D$1,IF(C1613=2,K!$D$2,IF(C1613=3,K!$D$3,IF(C1613=4,K!$D$4,IF(C1613=5,K!$D$5,IF(C1613=6,K!$D$6,IF(C1613=7,K!$D$7)))))))</f>
        <v>0</v>
      </c>
      <c r="F1613" s="159" t="e">
        <f>LOOKUP(E1613,K!$A$1:$B$19)</f>
        <v>#N/A</v>
      </c>
    </row>
    <row r="1614" spans="1:6" x14ac:dyDescent="0.2">
      <c r="A1614" s="37" t="str">
        <f t="shared" si="27"/>
        <v>-</v>
      </c>
      <c r="D1614" s="158" t="b">
        <f>IF(C1614=1,K!$D$1,IF(C1614=2,K!$D$2,IF(C1614=3,K!$D$3,IF(C1614=4,K!$D$4,IF(C1614=5,K!$D$5,IF(C1614=6,K!$D$6,IF(C1614=7,K!$D$7)))))))</f>
        <v>0</v>
      </c>
      <c r="F1614" s="159" t="e">
        <f>LOOKUP(E1614,K!$A$1:$B$19)</f>
        <v>#N/A</v>
      </c>
    </row>
    <row r="1615" spans="1:6" x14ac:dyDescent="0.2">
      <c r="A1615" s="37" t="str">
        <f t="shared" si="27"/>
        <v>-</v>
      </c>
      <c r="D1615" s="158" t="b">
        <f>IF(C1615=1,K!$D$1,IF(C1615=2,K!$D$2,IF(C1615=3,K!$D$3,IF(C1615=4,K!$D$4,IF(C1615=5,K!$D$5,IF(C1615=6,K!$D$6,IF(C1615=7,K!$D$7)))))))</f>
        <v>0</v>
      </c>
      <c r="F1615" s="159" t="e">
        <f>LOOKUP(E1615,K!$A$1:$B$19)</f>
        <v>#N/A</v>
      </c>
    </row>
    <row r="1616" spans="1:6" x14ac:dyDescent="0.2">
      <c r="A1616" s="37" t="str">
        <f t="shared" si="27"/>
        <v>-</v>
      </c>
      <c r="D1616" s="158" t="b">
        <f>IF(C1616=1,K!$D$1,IF(C1616=2,K!$D$2,IF(C1616=3,K!$D$3,IF(C1616=4,K!$D$4,IF(C1616=5,K!$D$5,IF(C1616=6,K!$D$6,IF(C1616=7,K!$D$7)))))))</f>
        <v>0</v>
      </c>
      <c r="F1616" s="159" t="e">
        <f>LOOKUP(E1616,K!$A$1:$B$19)</f>
        <v>#N/A</v>
      </c>
    </row>
    <row r="1617" spans="1:6" x14ac:dyDescent="0.2">
      <c r="A1617" s="37" t="str">
        <f t="shared" si="27"/>
        <v>-</v>
      </c>
      <c r="D1617" s="158" t="b">
        <f>IF(C1617=1,K!$D$1,IF(C1617=2,K!$D$2,IF(C1617=3,K!$D$3,IF(C1617=4,K!$D$4,IF(C1617=5,K!$D$5,IF(C1617=6,K!$D$6,IF(C1617=7,K!$D$7)))))))</f>
        <v>0</v>
      </c>
      <c r="F1617" s="159" t="e">
        <f>LOOKUP(E1617,K!$A$1:$B$19)</f>
        <v>#N/A</v>
      </c>
    </row>
    <row r="1618" spans="1:6" x14ac:dyDescent="0.2">
      <c r="A1618" s="37" t="str">
        <f t="shared" si="27"/>
        <v>-</v>
      </c>
      <c r="D1618" s="158" t="b">
        <f>IF(C1618=1,K!$D$1,IF(C1618=2,K!$D$2,IF(C1618=3,K!$D$3,IF(C1618=4,K!$D$4,IF(C1618=5,K!$D$5,IF(C1618=6,K!$D$6,IF(C1618=7,K!$D$7)))))))</f>
        <v>0</v>
      </c>
      <c r="F1618" s="159" t="e">
        <f>LOOKUP(E1618,K!$A$1:$B$19)</f>
        <v>#N/A</v>
      </c>
    </row>
    <row r="1619" spans="1:6" x14ac:dyDescent="0.2">
      <c r="A1619" s="37" t="str">
        <f t="shared" si="27"/>
        <v>-</v>
      </c>
      <c r="D1619" s="158" t="b">
        <f>IF(C1619=1,K!$D$1,IF(C1619=2,K!$D$2,IF(C1619=3,K!$D$3,IF(C1619=4,K!$D$4,IF(C1619=5,K!$D$5,IF(C1619=6,K!$D$6,IF(C1619=7,K!$D$7)))))))</f>
        <v>0</v>
      </c>
      <c r="F1619" s="159" t="e">
        <f>LOOKUP(E1619,K!$A$1:$B$19)</f>
        <v>#N/A</v>
      </c>
    </row>
    <row r="1620" spans="1:6" x14ac:dyDescent="0.2">
      <c r="A1620" s="37" t="str">
        <f t="shared" si="27"/>
        <v>-</v>
      </c>
      <c r="D1620" s="158" t="b">
        <f>IF(C1620=1,K!$D$1,IF(C1620=2,K!$D$2,IF(C1620=3,K!$D$3,IF(C1620=4,K!$D$4,IF(C1620=5,K!$D$5,IF(C1620=6,K!$D$6,IF(C1620=7,K!$D$7)))))))</f>
        <v>0</v>
      </c>
      <c r="F1620" s="159" t="e">
        <f>LOOKUP(E1620,K!$A$1:$B$19)</f>
        <v>#N/A</v>
      </c>
    </row>
    <row r="1621" spans="1:6" x14ac:dyDescent="0.2">
      <c r="A1621" s="37" t="str">
        <f t="shared" si="27"/>
        <v>-</v>
      </c>
      <c r="D1621" s="158" t="b">
        <f>IF(C1621=1,K!$D$1,IF(C1621=2,K!$D$2,IF(C1621=3,K!$D$3,IF(C1621=4,K!$D$4,IF(C1621=5,K!$D$5,IF(C1621=6,K!$D$6,IF(C1621=7,K!$D$7)))))))</f>
        <v>0</v>
      </c>
      <c r="F1621" s="159" t="e">
        <f>LOOKUP(E1621,K!$A$1:$B$19)</f>
        <v>#N/A</v>
      </c>
    </row>
    <row r="1622" spans="1:6" x14ac:dyDescent="0.2">
      <c r="A1622" s="37" t="str">
        <f t="shared" si="27"/>
        <v>-</v>
      </c>
      <c r="D1622" s="158" t="b">
        <f>IF(C1622=1,K!$D$1,IF(C1622=2,K!$D$2,IF(C1622=3,K!$D$3,IF(C1622=4,K!$D$4,IF(C1622=5,K!$D$5,IF(C1622=6,K!$D$6,IF(C1622=7,K!$D$7)))))))</f>
        <v>0</v>
      </c>
      <c r="F1622" s="159" t="e">
        <f>LOOKUP(E1622,K!$A$1:$B$19)</f>
        <v>#N/A</v>
      </c>
    </row>
    <row r="1623" spans="1:6" x14ac:dyDescent="0.2">
      <c r="A1623" s="37" t="str">
        <f t="shared" si="27"/>
        <v>-</v>
      </c>
      <c r="D1623" s="158" t="b">
        <f>IF(C1623=1,K!$D$1,IF(C1623=2,K!$D$2,IF(C1623=3,K!$D$3,IF(C1623=4,K!$D$4,IF(C1623=5,K!$D$5,IF(C1623=6,K!$D$6,IF(C1623=7,K!$D$7)))))))</f>
        <v>0</v>
      </c>
      <c r="F1623" s="159" t="e">
        <f>LOOKUP(E1623,K!$A$1:$B$19)</f>
        <v>#N/A</v>
      </c>
    </row>
    <row r="1624" spans="1:6" x14ac:dyDescent="0.2">
      <c r="A1624" s="37" t="str">
        <f t="shared" si="27"/>
        <v>-</v>
      </c>
      <c r="D1624" s="158" t="b">
        <f>IF(C1624=1,K!$D$1,IF(C1624=2,K!$D$2,IF(C1624=3,K!$D$3,IF(C1624=4,K!$D$4,IF(C1624=5,K!$D$5,IF(C1624=6,K!$D$6,IF(C1624=7,K!$D$7)))))))</f>
        <v>0</v>
      </c>
      <c r="F1624" s="159" t="e">
        <f>LOOKUP(E1624,K!$A$1:$B$19)</f>
        <v>#N/A</v>
      </c>
    </row>
    <row r="1625" spans="1:6" x14ac:dyDescent="0.2">
      <c r="A1625" s="37" t="str">
        <f t="shared" si="27"/>
        <v>-</v>
      </c>
      <c r="D1625" s="158" t="b">
        <f>IF(C1625=1,K!$D$1,IF(C1625=2,K!$D$2,IF(C1625=3,K!$D$3,IF(C1625=4,K!$D$4,IF(C1625=5,K!$D$5,IF(C1625=6,K!$D$6,IF(C1625=7,K!$D$7)))))))</f>
        <v>0</v>
      </c>
      <c r="F1625" s="159" t="e">
        <f>LOOKUP(E1625,K!$A$1:$B$19)</f>
        <v>#N/A</v>
      </c>
    </row>
    <row r="1626" spans="1:6" x14ac:dyDescent="0.2">
      <c r="A1626" s="37" t="str">
        <f t="shared" si="27"/>
        <v>-</v>
      </c>
      <c r="D1626" s="158" t="b">
        <f>IF(C1626=1,K!$D$1,IF(C1626=2,K!$D$2,IF(C1626=3,K!$D$3,IF(C1626=4,K!$D$4,IF(C1626=5,K!$D$5,IF(C1626=6,K!$D$6,IF(C1626=7,K!$D$7)))))))</f>
        <v>0</v>
      </c>
      <c r="F1626" s="159" t="e">
        <f>LOOKUP(E1626,K!$A$1:$B$19)</f>
        <v>#N/A</v>
      </c>
    </row>
  </sheetData>
  <sheetProtection selectLockedCells="1" selectUnlockedCells="1"/>
  <protectedRanges>
    <protectedRange sqref="A2:L86 A87:M87 A88:L116 A118:L120 A117:G117 I117:L117 H134:H158 J121:L159 I121:I152 I155:I158 H160:L199 I200:L319 H201:H319 A121:G319" name="Range1"/>
    <protectedRange sqref="H117" name="Range1_1"/>
    <protectedRange sqref="H121:H122" name="Range1_2"/>
    <protectedRange sqref="H123:H124" name="Range1_3"/>
    <protectedRange sqref="H125" name="Range1_4"/>
    <protectedRange sqref="H126:H127" name="Range1_5"/>
    <protectedRange sqref="H128:H131" name="Range1_6"/>
    <protectedRange sqref="H132" name="Range1_7"/>
    <protectedRange sqref="H133" name="Range1_8"/>
    <protectedRange sqref="H200" name="Range1_9"/>
    <protectedRange sqref="H486:H489" name="Range1_10"/>
    <protectedRange sqref="H548" name="Range1_11"/>
    <protectedRange sqref="H561" name="Range1_12"/>
    <protectedRange sqref="H610" name="Range1_13"/>
    <protectedRange sqref="H657:H661" name="Range1_14"/>
    <protectedRange sqref="H662:H663" name="Range1_15"/>
    <protectedRange sqref="H667:H669" name="Range1_16"/>
    <protectedRange sqref="H670:H672" name="Range1_17"/>
    <protectedRange sqref="H674:H675" name="Range1_18"/>
    <protectedRange sqref="H676:H677" name="Range1_19"/>
    <protectedRange sqref="H678" name="Range1_20"/>
    <protectedRange sqref="H679:H680" name="Range1_21"/>
    <protectedRange sqref="H681:H682" name="Range1_22"/>
    <protectedRange sqref="H683:H685" name="Range1_23"/>
    <protectedRange sqref="H686:H687" name="Range1_25"/>
    <protectedRange sqref="H688:H692" name="Range1_24"/>
    <protectedRange sqref="H891:H892" name="Range1_26"/>
    <protectedRange sqref="H894:H896" name="Range1_27"/>
    <protectedRange sqref="H897" name="Range1_28"/>
    <protectedRange sqref="H898:H900" name="Range1_29"/>
    <protectedRange sqref="H905:H906" name="Range1_30"/>
    <protectedRange sqref="H907:H908" name="Range1_31"/>
    <protectedRange sqref="H910" name="Range1_32"/>
    <protectedRange sqref="H911:H913" name="Range1_33"/>
    <protectedRange sqref="H914:H916" name="Range1_34"/>
    <protectedRange sqref="H930:H931" name="Range1_35"/>
    <protectedRange sqref="H941:H943" name="Range1_36"/>
  </protectedRanges>
  <autoFilter ref="A1:L1626" xr:uid="{00000000-0009-0000-0000-000001000000}">
    <sortState xmlns:xlrd2="http://schemas.microsoft.com/office/spreadsheetml/2017/richdata2" ref="A3:L1626">
      <sortCondition ref="B1:B1331"/>
    </sortState>
  </autoFilter>
  <customSheetViews>
    <customSheetView guid="{81A41EBF-5CB5-429E-880C-625FE6C4441B}" showAutoFilter="1">
      <pane xSplit="1" ySplit="1" topLeftCell="B2" activePane="bottomRight" state="frozen"/>
      <selection pane="bottomRight" activeCell="H1638" sqref="H1638"/>
      <pageMargins left="0.74803149606299213" right="0.74803149606299213" top="0.98425196850393704" bottom="0.98425196850393704" header="0.51181102362204722" footer="0.51181102362204722"/>
      <pageSetup scale="70" orientation="landscape" r:id="rId1"/>
      <headerFooter alignWithMargins="0">
        <oddHeader>&amp;CEkpl. aktid</oddHeader>
      </headerFooter>
      <autoFilter ref="A1:L1626" xr:uid="{00000000-0009-0000-0000-000001000000}">
        <sortState xmlns:xlrd2="http://schemas.microsoft.com/office/spreadsheetml/2017/richdata2" ref="A3:L1626">
          <sortCondition ref="B1:B1331"/>
        </sortState>
      </autoFilter>
    </customSheetView>
    <customSheetView guid="{ADABCF32-AA29-4B35-BC61-1998F9EC2C31}" showAutoFilter="1">
      <pane xSplit="1" ySplit="655" topLeftCell="B666" activePane="bottomRight" state="frozen"/>
      <selection pane="bottomRight" activeCell="H6" sqref="H6"/>
      <pageMargins left="0.74803149606299213" right="0.74803149606299213" top="0.98425196850393704" bottom="0.98425196850393704" header="0.51181102362204722" footer="0.51181102362204722"/>
      <pageSetup scale="70" orientation="landscape" r:id="rId2"/>
      <headerFooter alignWithMargins="0">
        <oddHeader>&amp;CEkpl. aktid</oddHeader>
      </headerFooter>
      <autoFilter ref="A1:L1626" xr:uid="{04DC7865-5F7E-438C-9E2E-7CB923ACF080}">
        <sortState xmlns:xlrd2="http://schemas.microsoft.com/office/spreadsheetml/2017/richdata2" ref="A3:L1626">
          <sortCondition ref="B1:B1331"/>
        </sortState>
      </autoFilter>
    </customSheetView>
    <customSheetView guid="{D6215542-BE3C-497D-B112-ED0868C7C4A1}" showAutoFilter="1">
      <pane xSplit="1" ySplit="1" topLeftCell="B2" activePane="bottomRight" state="frozen"/>
      <selection pane="bottomRight" activeCell="F2" sqref="F1:F2"/>
      <pageMargins left="0.74803149606299213" right="0.74803149606299213" top="0.98425196850393704" bottom="0.98425196850393704" header="0.51181102362204722" footer="0.51181102362204722"/>
      <pageSetup scale="70" orientation="landscape" r:id="rId3"/>
      <headerFooter alignWithMargins="0">
        <oddHeader>&amp;CEkpl. aktid</oddHeader>
      </headerFooter>
      <autoFilter ref="A1:L1626" xr:uid="{0132400C-F5A4-4321-B0A2-9EFBB82653BF}">
        <sortState xmlns:xlrd2="http://schemas.microsoft.com/office/spreadsheetml/2017/richdata2" ref="A3:L1626">
          <sortCondition ref="B1:B1331"/>
        </sortState>
      </autoFilter>
    </customSheetView>
    <customSheetView guid="{4AA38914-A4C2-4C8E-B886-E17541AD55EE}" showPageBreaks="1" showAutoFilter="1">
      <pane xSplit="1" ySplit="656" topLeftCell="B666" activePane="bottomRight" state="frozen"/>
      <selection pane="bottomRight" activeCell="H6" sqref="H6"/>
      <pageMargins left="0.74803149606299213" right="0.74803149606299213" top="0.98425196850393704" bottom="0.98425196850393704" header="0.51181102362204722" footer="0.51181102362204722"/>
      <pageSetup scale="70" orientation="landscape" r:id="rId4"/>
      <headerFooter alignWithMargins="0">
        <oddHeader>&amp;CEkpl. aktid</oddHeader>
      </headerFooter>
      <autoFilter ref="A1:L1626" xr:uid="{E9DC6D19-A0FE-4823-8F36-A7CA6BA52F6C}">
        <sortState xmlns:xlrd2="http://schemas.microsoft.com/office/spreadsheetml/2017/richdata2" ref="A3:L1626">
          <sortCondition ref="B1:B1331"/>
        </sortState>
      </autoFilter>
    </customSheetView>
    <customSheetView guid="{D44435E1-131B-4184-851A-F774B6A45829}" showAutoFilter="1">
      <pane xSplit="1" ySplit="1" topLeftCell="B2" activePane="bottomRight" state="frozen"/>
      <selection pane="bottomRight" activeCell="F2" sqref="F1:F2"/>
      <pageMargins left="0.74803149606299213" right="0.74803149606299213" top="0.98425196850393704" bottom="0.98425196850393704" header="0.51181102362204722" footer="0.51181102362204722"/>
      <pageSetup scale="70" orientation="landscape" r:id="rId5"/>
      <headerFooter alignWithMargins="0">
        <oddHeader>&amp;CEkpl. aktid</oddHeader>
      </headerFooter>
      <autoFilter ref="A1:L1626" xr:uid="{145D88C1-062A-4518-B5BA-CB76F2760CDA}">
        <sortState xmlns:xlrd2="http://schemas.microsoft.com/office/spreadsheetml/2017/richdata2" ref="A3:L1626">
          <sortCondition ref="B1:B1331"/>
        </sortState>
      </autoFilter>
    </customSheetView>
    <customSheetView guid="{AFE32E29-5B59-42D5-BED2-4F5676355C6D}" showAutoFilter="1">
      <pane xSplit="1" ySplit="1" topLeftCell="B990" activePane="bottomRight" state="frozen"/>
      <selection pane="bottomRight" activeCell="F1082" sqref="F1082"/>
      <pageMargins left="0.74803149606299213" right="0.74803149606299213" top="0.98425196850393704" bottom="0.98425196850393704" header="0.51181102362204722" footer="0.51181102362204722"/>
      <pageSetup scale="70" orientation="landscape" r:id="rId6"/>
      <headerFooter alignWithMargins="0">
        <oddHeader>&amp;CEkpl. aktid</oddHeader>
      </headerFooter>
      <autoFilter ref="A1:L1285" xr:uid="{00F68DAC-9916-4C19-BACD-E454FC2E01CD}">
        <sortState xmlns:xlrd2="http://schemas.microsoft.com/office/spreadsheetml/2017/richdata2" ref="A3:L1285">
          <sortCondition descending="1" ref="B1:B1201"/>
        </sortState>
      </autoFilter>
    </customSheetView>
    <customSheetView guid="{99EF4846-B5D7-4269-B209-456FD0B7BDEB}" showPageBreaks="1" showAutoFilter="1">
      <pane xSplit="1" ySplit="1" topLeftCell="B1169" activePane="bottomRight" state="frozen"/>
      <selection pane="bottomRight" activeCell="K1180" sqref="K1180"/>
      <pageMargins left="0.74803149606299213" right="0.74803149606299213" top="0.98425196850393704" bottom="0.98425196850393704" header="0.51181102362204722" footer="0.51181102362204722"/>
      <pageSetup scale="70" orientation="landscape" r:id="rId7"/>
      <headerFooter alignWithMargins="0">
        <oddHeader>&amp;CEkpl. aktid</oddHeader>
      </headerFooter>
      <autoFilter ref="A1:M1201" xr:uid="{073A7DD7-AA67-4508-8A48-1EE0530FA191}"/>
    </customSheetView>
    <customSheetView guid="{BB8B3FE5-B752-4F75-A09C-C823B1B6DE32}" showAutoFilter="1" topLeftCell="A574">
      <selection activeCell="B593" sqref="B593"/>
      <pageMargins left="0.74803149606299213" right="0.74803149606299213" top="0.98425196850393704" bottom="0.98425196850393704" header="0.51181102362204722" footer="0.51181102362204722"/>
      <pageSetup scale="70" orientation="landscape" r:id="rId8"/>
      <headerFooter alignWithMargins="0">
        <oddHeader>&amp;CEkpl. aktid</oddHeader>
      </headerFooter>
      <autoFilter ref="A1:L624" xr:uid="{3AEC83FD-076A-42C3-A68A-EA92D2FF240E}"/>
    </customSheetView>
    <customSheetView guid="{40D60A85-7669-480E-9355-427D41D82BB3}" showPageBreaks="1" showAutoFilter="1" topLeftCell="A1060">
      <selection activeCell="F1082" sqref="F1082"/>
      <pageMargins left="0.74803149606299213" right="0.74803149606299213" top="0.98425196850393704" bottom="0.98425196850393704" header="0.51181102362204722" footer="0.51181102362204722"/>
      <pageSetup scale="70" orientation="landscape" r:id="rId9"/>
      <headerFooter alignWithMargins="0">
        <oddHeader>&amp;CEkpl. aktid</oddHeader>
      </headerFooter>
      <autoFilter ref="A1:L1098" xr:uid="{0ED68AC6-B97D-407B-B124-E8B090FD7115}"/>
    </customSheetView>
    <customSheetView guid="{1D25759A-EAB2-465C-9221-6D5B54958627}" showAutoFilter="1">
      <pane xSplit="1" ySplit="1" topLeftCell="B1207" activePane="bottomRight" state="frozen"/>
      <selection pane="bottomRight" activeCell="B1220" sqref="B1220"/>
      <pageMargins left="0.74803149606299213" right="0.74803149606299213" top="0.98425196850393704" bottom="0.98425196850393704" header="0.51181102362204722" footer="0.51181102362204722"/>
      <pageSetup scale="70" orientation="landscape" r:id="rId10"/>
      <headerFooter alignWithMargins="0">
        <oddHeader>&amp;CEkpl. aktid</oddHeader>
      </headerFooter>
      <autoFilter ref="A1:L1331" xr:uid="{79C559D9-AE43-4655-8C5E-F0E11EF72CA5}">
        <sortState xmlns:xlrd2="http://schemas.microsoft.com/office/spreadsheetml/2017/richdata2" ref="A3:L1285">
          <sortCondition descending="1" ref="B1:B1201"/>
        </sortState>
      </autoFilter>
    </customSheetView>
    <customSheetView guid="{ED69B871-2D14-4C1A-AA58-E5103A17B53C}" showAutoFilter="1">
      <pane xSplit="1" ySplit="1" topLeftCell="B173" activePane="bottomRight" state="frozen"/>
      <selection pane="bottomRight" activeCell="H184" sqref="H184"/>
      <pageMargins left="0.74803149606299213" right="0.74803149606299213" top="0.98425196850393704" bottom="0.98425196850393704" header="0.51181102362204722" footer="0.51181102362204722"/>
      <pageSetup scale="70" orientation="landscape" r:id="rId11"/>
      <headerFooter alignWithMargins="0">
        <oddHeader>&amp;CEkpl. aktid</oddHeader>
      </headerFooter>
      <autoFilter ref="A1:L1331" xr:uid="{1B43D563-129A-4614-BE80-0D6B174A0347}">
        <sortState xmlns:xlrd2="http://schemas.microsoft.com/office/spreadsheetml/2017/richdata2" ref="A3:L1285">
          <sortCondition descending="1" ref="B1:B1201"/>
        </sortState>
      </autoFilter>
    </customSheetView>
    <customSheetView guid="{AC409C71-102D-4D39-B9D1-CE9BC6EAB079}" showAutoFilter="1">
      <pane xSplit="1" ySplit="1" topLeftCell="B1422" activePane="bottomRight" state="frozen"/>
      <selection pane="bottomRight" activeCell="K1431" sqref="K1431"/>
      <pageMargins left="0.74803149606299213" right="0.74803149606299213" top="0.98425196850393704" bottom="0.98425196850393704" header="0.51181102362204722" footer="0.51181102362204722"/>
      <pageSetup scale="70" orientation="landscape" r:id="rId12"/>
      <headerFooter alignWithMargins="0">
        <oddHeader>&amp;CEkpl. aktid</oddHeader>
      </headerFooter>
      <autoFilter ref="A1:L1626" xr:uid="{036D9FDE-2C23-4FB1-9350-1066A6B7C85F}">
        <sortState xmlns:xlrd2="http://schemas.microsoft.com/office/spreadsheetml/2017/richdata2" ref="A3:L1626">
          <sortCondition ref="B1:B1331"/>
        </sortState>
      </autoFilter>
    </customSheetView>
  </customSheetViews>
  <phoneticPr fontId="0" type="noConversion"/>
  <pageMargins left="0.74803149606299213" right="0.74803149606299213" top="0.98425196850393704" bottom="0.98425196850393704" header="0.51181102362204722" footer="0.51181102362204722"/>
  <pageSetup scale="70" orientation="landscape" r:id="rId13"/>
  <headerFooter alignWithMargins="0">
    <oddHeader>&amp;CEkpl. aktid</oddHeader>
  </headerFooter>
  <legacyDrawing r:id="rId1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29"/>
  <sheetViews>
    <sheetView workbookViewId="0">
      <pane ySplit="1" topLeftCell="A78" activePane="bottomLeft" state="frozen"/>
      <selection pane="bottomLeft" activeCell="I83" sqref="I83"/>
    </sheetView>
  </sheetViews>
  <sheetFormatPr defaultRowHeight="12.75" x14ac:dyDescent="0.2"/>
  <cols>
    <col min="1" max="1" width="9.140625" style="48"/>
    <col min="2" max="2" width="9.140625" style="115"/>
    <col min="3" max="3" width="5.5703125" style="1" customWidth="1"/>
    <col min="4" max="4" width="33.85546875" style="83" customWidth="1"/>
    <col min="5" max="5" width="8.5703125" style="1" customWidth="1"/>
    <col min="6" max="6" width="11.140625" style="1" customWidth="1"/>
    <col min="7" max="7" width="6.140625" style="1" customWidth="1"/>
    <col min="8" max="8" width="16.42578125" style="1" customWidth="1"/>
    <col min="9" max="9" width="20" style="83" customWidth="1"/>
    <col min="10" max="10" width="40.5703125" style="1" customWidth="1"/>
    <col min="11" max="11" width="39.7109375" style="1" customWidth="1"/>
    <col min="12" max="12" width="13.7109375" style="9" customWidth="1"/>
    <col min="13" max="13" width="11.140625" style="1" customWidth="1"/>
    <col min="14" max="14" width="8.85546875" style="1" customWidth="1"/>
    <col min="16" max="16" width="11" bestFit="1" customWidth="1"/>
    <col min="17" max="17" width="24.7109375" customWidth="1"/>
  </cols>
  <sheetData>
    <row r="1" spans="1:17" ht="26.25" thickBot="1" x14ac:dyDescent="0.25">
      <c r="A1" s="48" t="s">
        <v>6089</v>
      </c>
      <c r="B1" s="115" t="s">
        <v>6090</v>
      </c>
      <c r="C1" s="2" t="s">
        <v>285</v>
      </c>
      <c r="D1" s="36" t="s">
        <v>286</v>
      </c>
      <c r="E1" s="2" t="s">
        <v>287</v>
      </c>
      <c r="F1" s="2" t="s">
        <v>288</v>
      </c>
      <c r="G1" s="81" t="s">
        <v>284</v>
      </c>
      <c r="H1" s="81"/>
      <c r="I1" s="82" t="s">
        <v>289</v>
      </c>
      <c r="J1" s="81" t="s">
        <v>297</v>
      </c>
      <c r="K1" s="81" t="s">
        <v>1599</v>
      </c>
      <c r="L1" s="86" t="s">
        <v>1600</v>
      </c>
      <c r="M1" s="81" t="s">
        <v>299</v>
      </c>
      <c r="N1" s="81" t="s">
        <v>298</v>
      </c>
      <c r="O1" s="81" t="s">
        <v>296</v>
      </c>
      <c r="P1" s="80" t="s">
        <v>5423</v>
      </c>
      <c r="Q1" s="80" t="s">
        <v>7517</v>
      </c>
    </row>
    <row r="2" spans="1:17" ht="26.25" thickTop="1" x14ac:dyDescent="0.2">
      <c r="A2" s="48" t="str">
        <f t="shared" ref="A2:A33" si="0">CONCATENATE("RH","-",B2)</f>
        <v>RH-9</v>
      </c>
      <c r="B2">
        <v>9</v>
      </c>
      <c r="C2" s="1">
        <v>1</v>
      </c>
      <c r="D2" s="71" t="str">
        <f>IF(C2=1,K!$I$1,IF(C2=2,K!$I$2,IF(C2=3,K!$I$3,IF(C2=4,K!$I$4,IF(C2=5,K!$I$5,IF(C2=6,K!$I$6,IF(C2=7,K!$I$7)))))))</f>
        <v>Peakraavide projektid</v>
      </c>
      <c r="E2" s="3"/>
      <c r="F2" s="73" t="e">
        <f>LOOKUP(E2,K!$A$1:$B$19)</f>
        <v>#N/A</v>
      </c>
      <c r="G2" s="1" t="s">
        <v>34</v>
      </c>
      <c r="H2" s="1">
        <v>441</v>
      </c>
      <c r="I2" s="83" t="str">
        <f t="shared" ref="I2:I33" si="1">CONCATENATE(G2,"-",H2)</f>
        <v>PK-441</v>
      </c>
      <c r="J2" s="1" t="s">
        <v>1585</v>
      </c>
      <c r="K2" s="1" t="s">
        <v>1584</v>
      </c>
      <c r="N2" s="1">
        <v>1977</v>
      </c>
    </row>
    <row r="3" spans="1:17" ht="25.5" x14ac:dyDescent="0.2">
      <c r="A3" s="48" t="str">
        <f t="shared" si="0"/>
        <v>RH-1</v>
      </c>
      <c r="B3">
        <v>1</v>
      </c>
      <c r="C3" s="1">
        <v>3</v>
      </c>
      <c r="D3" s="71" t="str">
        <f>IF(C3=1,K!$I$1,IF(C3=2,K!$I$2,IF(C3=3,K!$I$3,IF(C3=4,K!$I$4,IF(C3=5,K!$I$5,IF(C3=6,K!$I$6,IF(C3=7,K!$I$7)))))))</f>
        <v>Ekspluatatsiooni andmise dokument</v>
      </c>
      <c r="E3" s="84" t="s">
        <v>328</v>
      </c>
      <c r="F3" s="73" t="str">
        <f>LOOKUP(E3,K!$A$1:$B$19)</f>
        <v>Rõngu vald</v>
      </c>
      <c r="G3" s="1" t="s">
        <v>5412</v>
      </c>
      <c r="H3" s="1">
        <v>24</v>
      </c>
      <c r="I3" s="83" t="str">
        <f t="shared" si="1"/>
        <v>E-PR-24</v>
      </c>
      <c r="J3" s="1" t="s">
        <v>4582</v>
      </c>
      <c r="K3" s="1" t="s">
        <v>5411</v>
      </c>
      <c r="L3" s="87">
        <v>1022200</v>
      </c>
      <c r="N3" s="1">
        <v>1955</v>
      </c>
      <c r="O3" s="1" t="s">
        <v>5413</v>
      </c>
    </row>
    <row r="4" spans="1:17" ht="25.5" x14ac:dyDescent="0.2">
      <c r="A4" s="48" t="str">
        <f t="shared" si="0"/>
        <v>RH-1</v>
      </c>
      <c r="B4">
        <v>1</v>
      </c>
      <c r="C4" s="1">
        <v>1</v>
      </c>
      <c r="D4" s="71" t="str">
        <f>IF(C4=1,K!$I$1,IF(C4=2,K!$I$2,IF(C4=3,K!$I$3,IF(C4=4,K!$I$4,IF(C4=5,K!$I$5,IF(C4=6,K!$I$6,IF(C4=7,K!$I$7)))))))</f>
        <v>Peakraavide projektid</v>
      </c>
      <c r="E4" s="84" t="s">
        <v>328</v>
      </c>
      <c r="F4" s="73" t="str">
        <f>LOOKUP(E4,K!$A$1:$B$19)</f>
        <v>Rõngu vald</v>
      </c>
      <c r="G4" s="26" t="s">
        <v>34</v>
      </c>
      <c r="H4" s="26">
        <v>14</v>
      </c>
      <c r="I4" s="83" t="str">
        <f t="shared" si="1"/>
        <v>PK-14</v>
      </c>
      <c r="J4" s="26" t="s">
        <v>4582</v>
      </c>
      <c r="K4" s="26" t="s">
        <v>5414</v>
      </c>
      <c r="L4" s="87">
        <v>1022200</v>
      </c>
      <c r="N4" s="1">
        <v>1954</v>
      </c>
      <c r="O4" s="1" t="s">
        <v>5413</v>
      </c>
    </row>
    <row r="5" spans="1:17" ht="39" customHeight="1" x14ac:dyDescent="0.2">
      <c r="A5" s="48" t="str">
        <f t="shared" si="0"/>
        <v>RH-1</v>
      </c>
      <c r="B5">
        <v>1</v>
      </c>
      <c r="C5" s="1">
        <v>1</v>
      </c>
      <c r="D5" s="71" t="str">
        <f>IF(C5=1,K!$I$1,IF(C5=2,K!$I$2,IF(C5=3,K!$I$3,IF(C5=4,K!$I$4,IF(C5=5,K!$I$5,IF(C5=6,K!$I$6,IF(C5=7,K!$I$7)))))))</f>
        <v>Peakraavide projektid</v>
      </c>
      <c r="E5" s="84" t="s">
        <v>328</v>
      </c>
      <c r="F5" s="73" t="str">
        <f>LOOKUP(E5,K!$A$1:$B$19)</f>
        <v>Rõngu vald</v>
      </c>
      <c r="G5" s="26" t="s">
        <v>34</v>
      </c>
      <c r="H5" s="26">
        <v>6</v>
      </c>
      <c r="I5" s="83" t="str">
        <f t="shared" si="1"/>
        <v>PK-6</v>
      </c>
      <c r="J5" s="26" t="s">
        <v>4582</v>
      </c>
      <c r="K5" s="26" t="s">
        <v>5417</v>
      </c>
      <c r="L5" s="87">
        <v>1022200</v>
      </c>
      <c r="N5" s="1">
        <v>1953</v>
      </c>
      <c r="O5" s="26" t="s">
        <v>5415</v>
      </c>
    </row>
    <row r="6" spans="1:17" ht="25.5" x14ac:dyDescent="0.2">
      <c r="A6" s="48" t="str">
        <f t="shared" si="0"/>
        <v>RH-1</v>
      </c>
      <c r="B6">
        <v>1</v>
      </c>
      <c r="C6" s="1">
        <v>1</v>
      </c>
      <c r="D6" s="71" t="str">
        <f>IF(C6=1,K!$I$1,IF(C6=2,K!$I$2,IF(C6=3,K!$I$3,IF(C6=4,K!$I$4,IF(C6=5,K!$I$5,IF(C6=6,K!$I$6,IF(C6=7,K!$I$7)))))))</f>
        <v>Peakraavide projektid</v>
      </c>
      <c r="E6" s="84" t="s">
        <v>328</v>
      </c>
      <c r="F6" s="73" t="str">
        <f>LOOKUP(E6,K!$A$1:$B$19)</f>
        <v>Rõngu vald</v>
      </c>
      <c r="G6" s="26" t="s">
        <v>34</v>
      </c>
      <c r="H6" s="26">
        <v>7</v>
      </c>
      <c r="I6" s="83" t="str">
        <f t="shared" si="1"/>
        <v>PK-7</v>
      </c>
      <c r="J6" s="26" t="s">
        <v>4582</v>
      </c>
      <c r="K6" s="26" t="s">
        <v>5416</v>
      </c>
      <c r="L6" s="87">
        <v>1022200</v>
      </c>
      <c r="N6" s="1">
        <v>1953</v>
      </c>
      <c r="O6" s="1" t="s">
        <v>5413</v>
      </c>
    </row>
    <row r="7" spans="1:17" ht="38.25" x14ac:dyDescent="0.2">
      <c r="A7" s="48" t="str">
        <f t="shared" si="0"/>
        <v>RH-1</v>
      </c>
      <c r="B7">
        <v>1</v>
      </c>
      <c r="C7" s="1">
        <v>1</v>
      </c>
      <c r="D7" s="71" t="str">
        <f>IF(C7=1,K!$I$1,IF(C7=2,K!$I$2,IF(C7=3,K!$I$3,IF(C7=4,K!$I$4,IF(C7=5,K!$I$5,IF(C7=6,K!$I$6,IF(C7=7,K!$I$7)))))))</f>
        <v>Peakraavide projektid</v>
      </c>
      <c r="E7" s="84" t="s">
        <v>328</v>
      </c>
      <c r="F7" s="73" t="str">
        <f>LOOKUP(E7,K!$A$1:$B$19)</f>
        <v>Rõngu vald</v>
      </c>
      <c r="G7" s="26" t="s">
        <v>11</v>
      </c>
      <c r="H7" s="26">
        <v>1411</v>
      </c>
      <c r="I7" s="83" t="str">
        <f t="shared" si="1"/>
        <v>PP-1411</v>
      </c>
      <c r="J7" s="26" t="s">
        <v>4582</v>
      </c>
      <c r="K7" s="26" t="s">
        <v>5418</v>
      </c>
      <c r="L7" s="87">
        <v>1022200</v>
      </c>
      <c r="N7" s="1">
        <v>1983</v>
      </c>
      <c r="O7" s="26" t="s">
        <v>5419</v>
      </c>
    </row>
    <row r="8" spans="1:17" ht="25.5" x14ac:dyDescent="0.2">
      <c r="A8" s="48" t="str">
        <f t="shared" si="0"/>
        <v>RH-1</v>
      </c>
      <c r="B8">
        <v>1</v>
      </c>
      <c r="C8" s="1">
        <v>1</v>
      </c>
      <c r="D8" s="71" t="str">
        <f>IF(C8=1,K!$I$1,IF(C8=2,K!$I$2,IF(C8=3,K!$I$3,IF(C8=4,K!$I$4,IF(C8=5,K!$I$5,IF(C8=6,K!$I$6,IF(C8=7,K!$I$7)))))))</f>
        <v>Peakraavide projektid</v>
      </c>
      <c r="E8" s="84" t="s">
        <v>328</v>
      </c>
      <c r="F8" s="73" t="str">
        <f>LOOKUP(E8,K!$A$1:$B$19)</f>
        <v>Rõngu vald</v>
      </c>
      <c r="G8" s="26" t="s">
        <v>5420</v>
      </c>
      <c r="H8" s="26">
        <v>16</v>
      </c>
      <c r="I8" s="83" t="str">
        <f t="shared" si="1"/>
        <v>MP-16</v>
      </c>
      <c r="J8" s="26" t="s">
        <v>4582</v>
      </c>
      <c r="K8" s="26" t="s">
        <v>5416</v>
      </c>
      <c r="L8" s="87">
        <v>1022200</v>
      </c>
      <c r="N8" s="1">
        <v>1953</v>
      </c>
      <c r="O8" s="26" t="s">
        <v>5413</v>
      </c>
    </row>
    <row r="9" spans="1:17" ht="25.5" x14ac:dyDescent="0.2">
      <c r="A9" s="181" t="str">
        <f t="shared" si="0"/>
        <v>RH-1</v>
      </c>
      <c r="B9" s="182">
        <v>1</v>
      </c>
      <c r="C9" s="183">
        <v>1</v>
      </c>
      <c r="D9" s="184" t="str">
        <f>IF(C9=1,K!$I$1,IF(C9=2,K!$I$2,IF(C9=3,K!$I$3,IF(C9=4,K!$I$4,IF(C9=5,K!$I$5,IF(C9=6,K!$I$6,IF(C9=7,K!$I$7)))))))</f>
        <v>Peakraavide projektid</v>
      </c>
      <c r="E9" s="185" t="s">
        <v>328</v>
      </c>
      <c r="F9" s="186" t="str">
        <f>LOOKUP(E9,K!$A$1:$B$19)</f>
        <v>Rõngu vald</v>
      </c>
      <c r="G9" s="187" t="s">
        <v>5420</v>
      </c>
      <c r="H9" s="187">
        <v>19</v>
      </c>
      <c r="I9" s="188" t="str">
        <f t="shared" si="1"/>
        <v>MP-19</v>
      </c>
      <c r="J9" s="187" t="s">
        <v>4582</v>
      </c>
      <c r="K9" s="187" t="s">
        <v>5417</v>
      </c>
      <c r="L9" s="189">
        <v>1022200</v>
      </c>
      <c r="M9" s="183"/>
      <c r="N9" s="183">
        <v>1953</v>
      </c>
      <c r="O9" s="190" t="s">
        <v>5413</v>
      </c>
      <c r="P9" s="182"/>
    </row>
    <row r="10" spans="1:17" ht="25.5" x14ac:dyDescent="0.2">
      <c r="A10" s="48" t="str">
        <f t="shared" si="0"/>
        <v>RH-9</v>
      </c>
      <c r="B10">
        <v>9</v>
      </c>
      <c r="C10" s="1">
        <v>1</v>
      </c>
      <c r="D10" s="71" t="str">
        <f>IF(C10=1,K!$I$1,IF(C10=2,K!$I$2,IF(C10=3,K!$I$3,IF(C10=4,K!$I$4,IF(C10=5,K!$I$5,IF(C10=6,K!$I$6,IF(C10=7,K!$I$7)))))))</f>
        <v>Peakraavide projektid</v>
      </c>
      <c r="E10" s="84" t="s">
        <v>329</v>
      </c>
      <c r="F10" s="73" t="str">
        <f>LOOKUP(E10,K!$A$1:$B$19)</f>
        <v>Tartu vald</v>
      </c>
      <c r="G10" s="26" t="s">
        <v>11</v>
      </c>
      <c r="H10" s="26">
        <v>46</v>
      </c>
      <c r="I10" s="83" t="str">
        <f t="shared" si="1"/>
        <v>PP-46</v>
      </c>
      <c r="J10" s="26" t="s">
        <v>973</v>
      </c>
      <c r="K10" s="26" t="s">
        <v>5422</v>
      </c>
      <c r="L10" s="87">
        <v>1040900</v>
      </c>
      <c r="N10" s="1">
        <v>1955</v>
      </c>
      <c r="O10" s="28" t="s">
        <v>5415</v>
      </c>
      <c r="P10">
        <v>3189</v>
      </c>
      <c r="Q10" t="s">
        <v>7824</v>
      </c>
    </row>
    <row r="11" spans="1:17" ht="45.75" customHeight="1" x14ac:dyDescent="0.2">
      <c r="A11" s="48" t="str">
        <f t="shared" si="0"/>
        <v>RH-9</v>
      </c>
      <c r="B11">
        <v>9</v>
      </c>
      <c r="C11" s="1">
        <v>4</v>
      </c>
      <c r="D11" s="71" t="str">
        <f>IF(C11=1,K!$I$1,IF(C11=2,K!$I$2,IF(C11=3,K!$I$3,IF(C11=4,K!$I$4,IF(C11=5,K!$I$5,IF(C11=6,K!$I$6,IF(C11=7,K!$I$7)))))))</f>
        <v>Ehitusgeoloogia aruanne</v>
      </c>
      <c r="E11" s="84" t="s">
        <v>329</v>
      </c>
      <c r="F11" s="73" t="str">
        <f>LOOKUP(E11,K!$A$1:$B$19)</f>
        <v>Tartu vald</v>
      </c>
      <c r="G11" s="26" t="s">
        <v>3973</v>
      </c>
      <c r="H11" s="26">
        <v>1429</v>
      </c>
      <c r="I11" s="83" t="str">
        <f t="shared" si="1"/>
        <v>EG-1429</v>
      </c>
      <c r="J11" s="26" t="s">
        <v>973</v>
      </c>
      <c r="K11" s="26" t="s">
        <v>5424</v>
      </c>
      <c r="L11" s="87">
        <v>1040900</v>
      </c>
      <c r="N11" s="1">
        <v>1987</v>
      </c>
      <c r="O11" s="28" t="s">
        <v>5426</v>
      </c>
      <c r="P11" s="28" t="s">
        <v>5425</v>
      </c>
    </row>
    <row r="12" spans="1:17" x14ac:dyDescent="0.2">
      <c r="A12" s="48" t="str">
        <f t="shared" si="0"/>
        <v>RH-9</v>
      </c>
      <c r="B12">
        <v>9</v>
      </c>
      <c r="C12" s="1">
        <v>1</v>
      </c>
      <c r="D12" s="71" t="str">
        <f>IF(C12=1,K!$I$1,IF(C12=2,K!$I$2,IF(C12=3,K!$I$3,IF(C12=4,K!$I$4,IF(C12=5,K!$I$5,IF(C12=6,K!$I$6,IF(C12=7,K!$I$7)))))))</f>
        <v>Peakraavide projektid</v>
      </c>
      <c r="E12" s="84" t="s">
        <v>329</v>
      </c>
      <c r="F12" s="73" t="str">
        <f>LOOKUP(E12,K!$A$1:$B$19)</f>
        <v>Tartu vald</v>
      </c>
      <c r="G12" s="26" t="s">
        <v>11</v>
      </c>
      <c r="H12" s="26" t="s">
        <v>5427</v>
      </c>
      <c r="I12" s="83" t="str">
        <f t="shared" si="1"/>
        <v>PP-649a</v>
      </c>
      <c r="J12" s="26" t="s">
        <v>5429</v>
      </c>
      <c r="K12" s="26" t="s">
        <v>5430</v>
      </c>
      <c r="L12" s="87">
        <v>1040900</v>
      </c>
      <c r="N12" s="1">
        <v>1968</v>
      </c>
      <c r="O12" s="28" t="s">
        <v>5431</v>
      </c>
      <c r="P12">
        <v>68398</v>
      </c>
    </row>
    <row r="13" spans="1:17" ht="25.5" x14ac:dyDescent="0.2">
      <c r="A13" s="48" t="str">
        <f t="shared" si="0"/>
        <v>RH-9</v>
      </c>
      <c r="B13">
        <v>9</v>
      </c>
      <c r="C13" s="1">
        <v>3</v>
      </c>
      <c r="D13" s="71" t="str">
        <f>IF(C13=1,K!$I$1,IF(C13=2,K!$I$2,IF(C13=3,K!$I$3,IF(C13=4,K!$I$4,IF(C13=5,K!$I$5,IF(C13=6,K!$I$6,IF(C13=7,K!$I$7)))))))</f>
        <v>Ekspluatatsiooni andmise dokument</v>
      </c>
      <c r="E13" s="84" t="s">
        <v>329</v>
      </c>
      <c r="F13" s="73" t="str">
        <f>LOOKUP(E13,K!$A$1:$B$19)</f>
        <v>Tartu vald</v>
      </c>
      <c r="G13" s="26" t="s">
        <v>32</v>
      </c>
      <c r="H13" s="1">
        <v>293</v>
      </c>
      <c r="I13" s="83" t="str">
        <f t="shared" si="1"/>
        <v>MV-293</v>
      </c>
      <c r="J13" s="26" t="s">
        <v>973</v>
      </c>
      <c r="K13" s="26" t="s">
        <v>5433</v>
      </c>
      <c r="L13" s="87">
        <v>1040900</v>
      </c>
      <c r="N13" s="1">
        <v>1971</v>
      </c>
      <c r="O13" s="28" t="s">
        <v>5434</v>
      </c>
      <c r="P13">
        <v>75249</v>
      </c>
    </row>
    <row r="14" spans="1:17" ht="25.5" x14ac:dyDescent="0.2">
      <c r="A14" s="48" t="str">
        <f t="shared" si="0"/>
        <v>RH-2</v>
      </c>
      <c r="B14">
        <v>2</v>
      </c>
      <c r="C14" s="1">
        <v>1</v>
      </c>
      <c r="D14" s="71" t="str">
        <f>IF(C14=1,K!$I$1,IF(C14=2,K!$I$2,IF(C14=3,K!$I$3,IF(C14=4,K!$I$4,IF(C14=5,K!$I$5,IF(C14=6,K!$I$6,IF(C14=7,K!$I$7)))))))</f>
        <v>Peakraavide projektid</v>
      </c>
      <c r="E14" s="84" t="s">
        <v>329</v>
      </c>
      <c r="F14" s="73" t="str">
        <f>LOOKUP(E14,K!$A$1:$B$19)</f>
        <v>Tartu vald</v>
      </c>
      <c r="G14" s="26" t="s">
        <v>11</v>
      </c>
      <c r="H14" s="1">
        <v>46</v>
      </c>
      <c r="I14" s="83" t="str">
        <f t="shared" si="1"/>
        <v>PP-46</v>
      </c>
      <c r="J14" s="26" t="s">
        <v>973</v>
      </c>
      <c r="K14" s="26" t="s">
        <v>5435</v>
      </c>
      <c r="L14" s="87">
        <v>1040900</v>
      </c>
      <c r="N14" s="1">
        <v>1956</v>
      </c>
      <c r="O14" s="28" t="s">
        <v>5436</v>
      </c>
      <c r="P14">
        <v>3189</v>
      </c>
    </row>
    <row r="15" spans="1:17" ht="25.5" x14ac:dyDescent="0.2">
      <c r="A15" s="48" t="str">
        <f t="shared" si="0"/>
        <v>RH-2</v>
      </c>
      <c r="B15">
        <v>2</v>
      </c>
      <c r="C15" s="1">
        <v>1</v>
      </c>
      <c r="D15" s="71" t="str">
        <f>IF(C15=1,K!$I$1,IF(C15=2,K!$I$2,IF(C15=3,K!$I$3,IF(C15=4,K!$I$4,IF(C15=5,K!$I$5,IF(C15=6,K!$I$6,IF(C15=7,K!$I$7)))))))</f>
        <v>Peakraavide projektid</v>
      </c>
      <c r="E15" s="84" t="s">
        <v>329</v>
      </c>
      <c r="F15" s="73" t="str">
        <f>LOOKUP(E15,K!$A$1:$B$19)</f>
        <v>Tartu vald</v>
      </c>
      <c r="G15" s="26" t="s">
        <v>11</v>
      </c>
      <c r="H15" s="1">
        <v>46</v>
      </c>
      <c r="I15" s="83" t="str">
        <f t="shared" si="1"/>
        <v>PP-46</v>
      </c>
      <c r="J15" s="26" t="s">
        <v>973</v>
      </c>
      <c r="K15" s="26" t="s">
        <v>5437</v>
      </c>
      <c r="L15" s="87">
        <v>1040900</v>
      </c>
      <c r="N15" s="1">
        <v>1956</v>
      </c>
      <c r="O15" s="28" t="s">
        <v>5434</v>
      </c>
      <c r="P15">
        <v>3189</v>
      </c>
    </row>
    <row r="16" spans="1:17" x14ac:dyDescent="0.2">
      <c r="A16" s="48" t="str">
        <f t="shared" si="0"/>
        <v>RH-</v>
      </c>
      <c r="B16"/>
      <c r="C16" s="1">
        <v>2</v>
      </c>
      <c r="D16" s="71" t="str">
        <f>IF(C16=1,K!$I$1,IF(C16=2,K!$I$2,IF(C16=3,K!$I$3,IF(C16=4,K!$I$4,IF(C16=5,K!$I$5,IF(C16=6,K!$I$6,IF(C16=7,K!$I$7)))))))</f>
        <v>Rek/uuendus</v>
      </c>
      <c r="E16" s="84" t="s">
        <v>327</v>
      </c>
      <c r="F16" s="73" t="str">
        <f>LOOKUP(E16,K!$A$1:$B$19)</f>
        <v>Rannu vald</v>
      </c>
      <c r="G16" s="26" t="s">
        <v>34</v>
      </c>
      <c r="H16" s="1">
        <v>76</v>
      </c>
      <c r="I16" s="83" t="str">
        <f t="shared" si="1"/>
        <v>PK-76</v>
      </c>
      <c r="J16" s="26" t="s">
        <v>5699</v>
      </c>
      <c r="K16" s="26" t="s">
        <v>5700</v>
      </c>
      <c r="N16" s="1">
        <v>1958</v>
      </c>
      <c r="O16">
        <v>1</v>
      </c>
    </row>
    <row r="17" spans="1:16" ht="25.5" x14ac:dyDescent="0.2">
      <c r="A17" s="48" t="str">
        <f t="shared" si="0"/>
        <v>RH-3</v>
      </c>
      <c r="B17">
        <v>3</v>
      </c>
      <c r="C17" s="1">
        <v>2</v>
      </c>
      <c r="D17" s="71" t="str">
        <f>IF(C17=1,K!$I$1,IF(C17=2,K!$I$2,IF(C17=3,K!$I$3,IF(C17=4,K!$I$4,IF(C17=5,K!$I$5,IF(C17=6,K!$I$6,IF(C17=7,K!$I$7)))))))</f>
        <v>Rek/uuendus</v>
      </c>
      <c r="E17" s="84" t="s">
        <v>332</v>
      </c>
      <c r="F17" s="73" t="str">
        <f>LOOKUP(E17,K!$A$1:$B$19)</f>
        <v>Võnnu vald</v>
      </c>
      <c r="G17" s="26" t="s">
        <v>34</v>
      </c>
      <c r="H17" s="1">
        <v>321</v>
      </c>
      <c r="I17" s="83" t="str">
        <f t="shared" si="1"/>
        <v>PK-321</v>
      </c>
      <c r="J17" s="26" t="s">
        <v>5438</v>
      </c>
      <c r="K17" s="26" t="s">
        <v>5439</v>
      </c>
      <c r="L17" s="85">
        <v>1046600</v>
      </c>
      <c r="N17" s="1">
        <v>1969</v>
      </c>
      <c r="O17" s="28" t="s">
        <v>5426</v>
      </c>
    </row>
    <row r="18" spans="1:16" x14ac:dyDescent="0.2">
      <c r="A18" s="48" t="str">
        <f t="shared" si="0"/>
        <v>RH-3</v>
      </c>
      <c r="B18">
        <v>3</v>
      </c>
      <c r="C18" s="1">
        <v>1</v>
      </c>
      <c r="D18" s="71" t="str">
        <f>IF(C18=1,K!$I$1,IF(C18=2,K!$I$2,IF(C18=3,K!$I$3,IF(C18=4,K!$I$4,IF(C18=5,K!$I$5,IF(C18=6,K!$I$6,IF(C18=7,K!$I$7)))))))</f>
        <v>Peakraavide projektid</v>
      </c>
      <c r="E18" s="84" t="s">
        <v>332</v>
      </c>
      <c r="F18" s="73" t="str">
        <f>LOOKUP(E18,K!$A$1:$B$19)</f>
        <v>Võnnu vald</v>
      </c>
      <c r="G18" s="26" t="s">
        <v>34</v>
      </c>
      <c r="H18" s="1">
        <v>98</v>
      </c>
      <c r="I18" s="83" t="str">
        <f t="shared" si="1"/>
        <v>PK-98</v>
      </c>
      <c r="J18" s="26" t="s">
        <v>5438</v>
      </c>
      <c r="K18" s="26" t="s">
        <v>5440</v>
      </c>
      <c r="L18" s="85">
        <v>1046600</v>
      </c>
      <c r="N18" s="1">
        <v>1955</v>
      </c>
      <c r="O18" s="28" t="s">
        <v>5415</v>
      </c>
    </row>
    <row r="19" spans="1:16" ht="25.5" x14ac:dyDescent="0.2">
      <c r="A19" s="48" t="str">
        <f t="shared" si="0"/>
        <v>RH-3</v>
      </c>
      <c r="B19">
        <v>3</v>
      </c>
      <c r="C19" s="1">
        <v>2</v>
      </c>
      <c r="D19" s="71" t="str">
        <f>IF(C19=1,K!$I$1,IF(C19=2,K!$I$2,IF(C19=3,K!$I$3,IF(C19=4,K!$I$4,IF(C19=5,K!$I$5,IF(C19=6,K!$I$6,IF(C19=7,K!$I$7)))))))</f>
        <v>Rek/uuendus</v>
      </c>
      <c r="E19" s="84" t="s">
        <v>332</v>
      </c>
      <c r="F19" s="73" t="str">
        <f>LOOKUP(E19,K!$A$1:$B$19)</f>
        <v>Võnnu vald</v>
      </c>
      <c r="G19" s="26" t="s">
        <v>34</v>
      </c>
      <c r="H19" s="1">
        <v>120</v>
      </c>
      <c r="I19" s="83" t="str">
        <f t="shared" si="1"/>
        <v>PK-120</v>
      </c>
      <c r="J19" s="26" t="s">
        <v>5438</v>
      </c>
      <c r="K19" s="26" t="s">
        <v>5441</v>
      </c>
      <c r="L19" s="85">
        <v>1046600</v>
      </c>
      <c r="N19" s="1">
        <v>1969</v>
      </c>
      <c r="O19" s="28" t="s">
        <v>5415</v>
      </c>
      <c r="P19" s="28" t="s">
        <v>5442</v>
      </c>
    </row>
    <row r="20" spans="1:16" ht="25.5" x14ac:dyDescent="0.2">
      <c r="A20" s="48" t="str">
        <f t="shared" si="0"/>
        <v>RH-3</v>
      </c>
      <c r="B20">
        <v>3</v>
      </c>
      <c r="C20" s="1">
        <v>3</v>
      </c>
      <c r="D20" s="71" t="str">
        <f>IF(C20=1,K!$I$1,IF(C20=2,K!$I$2,IF(C20=3,K!$I$3,IF(C20=4,K!$I$4,IF(C20=5,K!$I$5,IF(C20=6,K!$I$6,IF(C20=7,K!$I$7)))))))</f>
        <v>Ekspluatatsiooni andmise dokument</v>
      </c>
      <c r="E20" s="84" t="s">
        <v>332</v>
      </c>
      <c r="F20" s="73" t="str">
        <f>LOOKUP(E20,K!$A$1:$B$19)</f>
        <v>Võnnu vald</v>
      </c>
      <c r="G20" s="26" t="s">
        <v>32</v>
      </c>
      <c r="H20" s="1">
        <v>95</v>
      </c>
      <c r="I20" s="83" t="str">
        <f t="shared" si="1"/>
        <v>MV-95</v>
      </c>
      <c r="J20" s="26" t="s">
        <v>5438</v>
      </c>
      <c r="K20" s="26" t="s">
        <v>5443</v>
      </c>
      <c r="L20" s="85">
        <v>1046600</v>
      </c>
      <c r="N20" s="1">
        <v>1970</v>
      </c>
      <c r="O20" s="28" t="s">
        <v>5434</v>
      </c>
      <c r="P20" s="28" t="s">
        <v>5444</v>
      </c>
    </row>
    <row r="21" spans="1:16" ht="25.5" x14ac:dyDescent="0.2">
      <c r="A21" s="48" t="str">
        <f t="shared" si="0"/>
        <v>RH-3</v>
      </c>
      <c r="B21">
        <v>3</v>
      </c>
      <c r="C21" s="1">
        <v>3</v>
      </c>
      <c r="D21" s="71" t="str">
        <f>IF(C21=1,K!$I$1,IF(C21=2,K!$I$2,IF(C21=3,K!$I$3,IF(C21=4,K!$I$4,IF(C21=5,K!$I$5,IF(C21=6,K!$I$6,IF(C21=7,K!$I$7)))))))</f>
        <v>Ekspluatatsiooni andmise dokument</v>
      </c>
      <c r="E21" s="84" t="s">
        <v>332</v>
      </c>
      <c r="F21" s="73" t="str">
        <f>LOOKUP(E21,K!$A$1:$B$19)</f>
        <v>Võnnu vald</v>
      </c>
      <c r="H21" s="1">
        <v>111</v>
      </c>
      <c r="I21" s="83" t="str">
        <f t="shared" si="1"/>
        <v>-111</v>
      </c>
      <c r="J21" s="26" t="s">
        <v>5438</v>
      </c>
      <c r="K21" s="26" t="s">
        <v>5445</v>
      </c>
      <c r="L21" s="85">
        <v>1046600</v>
      </c>
      <c r="N21" s="1">
        <v>1961</v>
      </c>
      <c r="O21" s="28" t="s">
        <v>5434</v>
      </c>
    </row>
    <row r="22" spans="1:16" ht="25.5" x14ac:dyDescent="0.2">
      <c r="A22" s="48" t="str">
        <f t="shared" si="0"/>
        <v>RH-3</v>
      </c>
      <c r="B22">
        <v>3</v>
      </c>
      <c r="C22" s="1">
        <v>3</v>
      </c>
      <c r="D22" s="71" t="str">
        <f>IF(C22=1,K!$I$1,IF(C22=2,K!$I$2,IF(C22=3,K!$I$3,IF(C22=4,K!$I$4,IF(C22=5,K!$I$5,IF(C22=6,K!$I$6,IF(C22=7,K!$I$7)))))))</f>
        <v>Ekspluatatsiooni andmise dokument</v>
      </c>
      <c r="E22" s="84" t="s">
        <v>332</v>
      </c>
      <c r="F22" s="73" t="str">
        <f>LOOKUP(E22,K!$A$1:$B$19)</f>
        <v>Võnnu vald</v>
      </c>
      <c r="H22" s="1">
        <v>95</v>
      </c>
      <c r="I22" s="83" t="str">
        <f t="shared" si="1"/>
        <v>-95</v>
      </c>
      <c r="J22" s="26" t="s">
        <v>5446</v>
      </c>
      <c r="K22" s="26" t="s">
        <v>5447</v>
      </c>
      <c r="L22" s="85">
        <v>1046600</v>
      </c>
      <c r="N22" s="1">
        <v>1983</v>
      </c>
      <c r="O22" s="28" t="s">
        <v>5419</v>
      </c>
      <c r="P22">
        <v>1233801</v>
      </c>
    </row>
    <row r="23" spans="1:16" ht="25.5" x14ac:dyDescent="0.2">
      <c r="A23" s="48" t="str">
        <f t="shared" si="0"/>
        <v>RH-5</v>
      </c>
      <c r="B23" s="115">
        <v>5</v>
      </c>
      <c r="C23" s="1">
        <v>1</v>
      </c>
      <c r="D23" s="71" t="str">
        <f>IF(C23=1,K!$I$1,IF(C23=2,K!$I$2,IF(C23=3,K!$I$3,IF(C23=4,K!$I$4,IF(C23=5,K!$I$5,IF(C23=6,K!$I$6,IF(C23=7,K!$I$7)))))))</f>
        <v>Peakraavide projektid</v>
      </c>
      <c r="E23" s="84" t="s">
        <v>330</v>
      </c>
      <c r="F23" s="73" t="str">
        <f>LOOKUP(E23,K!$A$1:$B$19)</f>
        <v>Tähtvere vald</v>
      </c>
      <c r="G23" s="26" t="s">
        <v>11</v>
      </c>
      <c r="H23" s="1">
        <v>992</v>
      </c>
      <c r="I23" s="83" t="str">
        <f t="shared" si="1"/>
        <v>PP-992</v>
      </c>
      <c r="J23" s="26" t="s">
        <v>5450</v>
      </c>
      <c r="K23" s="26" t="s">
        <v>5448</v>
      </c>
      <c r="L23" s="87">
        <v>1039000</v>
      </c>
      <c r="N23" s="1">
        <v>1973</v>
      </c>
      <c r="O23" s="28" t="s">
        <v>5449</v>
      </c>
      <c r="P23">
        <v>73109</v>
      </c>
    </row>
    <row r="24" spans="1:16" ht="27" customHeight="1" x14ac:dyDescent="0.2">
      <c r="A24" s="48" t="str">
        <f t="shared" si="0"/>
        <v>RH-6</v>
      </c>
      <c r="B24" s="115">
        <v>6</v>
      </c>
      <c r="C24" s="1">
        <v>1</v>
      </c>
      <c r="D24" s="71" t="str">
        <f>IF(C24=1,K!$I$1,IF(C24=2,K!$I$2,IF(C24=3,K!$I$3,IF(C24=4,K!$I$4,IF(C24=5,K!$I$5,IF(C24=6,K!$I$6,IF(C24=7,K!$I$7)))))))</f>
        <v>Peakraavide projektid</v>
      </c>
      <c r="E24" s="84" t="s">
        <v>330</v>
      </c>
      <c r="F24" s="73" t="str">
        <f>LOOKUP(E24,K!$A$1:$B$19)</f>
        <v>Tähtvere vald</v>
      </c>
      <c r="G24" s="26" t="s">
        <v>11</v>
      </c>
      <c r="H24" s="1">
        <v>1309</v>
      </c>
      <c r="I24" s="83" t="str">
        <f t="shared" si="1"/>
        <v>PP-1309</v>
      </c>
      <c r="J24" s="26" t="s">
        <v>5450</v>
      </c>
      <c r="K24" s="26" t="s">
        <v>5451</v>
      </c>
      <c r="L24" s="87">
        <v>1039000</v>
      </c>
      <c r="N24" s="1">
        <v>1979</v>
      </c>
      <c r="O24" s="28" t="s">
        <v>5452</v>
      </c>
      <c r="P24">
        <v>1200791</v>
      </c>
    </row>
    <row r="25" spans="1:16" ht="25.5" x14ac:dyDescent="0.2">
      <c r="A25" s="48" t="str">
        <f t="shared" si="0"/>
        <v>RH-5</v>
      </c>
      <c r="B25" s="115">
        <v>5</v>
      </c>
      <c r="C25" s="1">
        <v>2</v>
      </c>
      <c r="D25" s="71" t="str">
        <f>IF(C25=1,K!$I$1,IF(C25=2,K!$I$2,IF(C25=3,K!$I$3,IF(C25=4,K!$I$4,IF(C25=5,K!$I$5,IF(C25=6,K!$I$6,IF(C25=7,K!$I$7)))))))</f>
        <v>Rek/uuendus</v>
      </c>
      <c r="E25" s="84" t="s">
        <v>330</v>
      </c>
      <c r="F25" s="73" t="str">
        <f>LOOKUP(E25,K!$A$1:$B$19)</f>
        <v>Tähtvere vald</v>
      </c>
      <c r="G25" s="26" t="s">
        <v>34</v>
      </c>
      <c r="H25" s="1">
        <v>588</v>
      </c>
      <c r="I25" s="83" t="str">
        <f t="shared" si="1"/>
        <v>PK-588</v>
      </c>
      <c r="J25" s="26" t="s">
        <v>5450</v>
      </c>
      <c r="K25" s="26" t="s">
        <v>5453</v>
      </c>
      <c r="L25" s="87">
        <v>1039000</v>
      </c>
      <c r="N25" s="1">
        <v>1990</v>
      </c>
      <c r="O25" s="28" t="s">
        <v>5413</v>
      </c>
      <c r="P25" s="28" t="s">
        <v>5454</v>
      </c>
    </row>
    <row r="26" spans="1:16" ht="25.5" x14ac:dyDescent="0.2">
      <c r="A26" s="48" t="str">
        <f t="shared" si="0"/>
        <v>RH-6</v>
      </c>
      <c r="B26" s="115">
        <v>6</v>
      </c>
      <c r="C26" s="1">
        <v>2</v>
      </c>
      <c r="D26" s="71" t="str">
        <f>IF(C26=1,K!$I$1,IF(C26=2,K!$I$2,IF(C26=3,K!$I$3,IF(C26=4,K!$I$4,IF(C26=5,K!$I$5,IF(C26=6,K!$I$6,IF(C26=7,K!$I$7)))))))</f>
        <v>Rek/uuendus</v>
      </c>
      <c r="E26" s="84" t="s">
        <v>330</v>
      </c>
      <c r="F26" s="73" t="str">
        <f>LOOKUP(E26,K!$A$1:$B$19)</f>
        <v>Tähtvere vald</v>
      </c>
      <c r="G26" s="26" t="s">
        <v>34</v>
      </c>
      <c r="H26" s="1">
        <v>311</v>
      </c>
      <c r="I26" s="83" t="str">
        <f t="shared" si="1"/>
        <v>PK-311</v>
      </c>
      <c r="J26" s="26" t="s">
        <v>5450</v>
      </c>
      <c r="K26" s="26" t="s">
        <v>5455</v>
      </c>
      <c r="L26" s="87">
        <v>1039000</v>
      </c>
      <c r="N26" s="1">
        <v>1968</v>
      </c>
      <c r="O26" s="28">
        <v>4</v>
      </c>
    </row>
    <row r="27" spans="1:16" ht="25.5" x14ac:dyDescent="0.2">
      <c r="A27" s="48" t="str">
        <f t="shared" si="0"/>
        <v>RH-6</v>
      </c>
      <c r="B27" s="115">
        <v>6</v>
      </c>
      <c r="C27" s="1">
        <v>4</v>
      </c>
      <c r="D27" s="71" t="str">
        <f>IF(C27=1,K!$I$1,IF(C27=2,K!$I$2,IF(C27=3,K!$I$3,IF(C27=4,K!$I$4,IF(C27=5,K!$I$5,IF(C27=6,K!$I$6,IF(C27=7,K!$I$7)))))))</f>
        <v>Ehitusgeoloogia aruanne</v>
      </c>
      <c r="E27" s="84" t="s">
        <v>330</v>
      </c>
      <c r="F27" s="73" t="str">
        <f>LOOKUP(E27,K!$A$1:$B$19)</f>
        <v>Tähtvere vald</v>
      </c>
      <c r="G27" s="26" t="s">
        <v>1682</v>
      </c>
      <c r="H27" s="1">
        <v>645</v>
      </c>
      <c r="I27" s="83" t="str">
        <f t="shared" si="1"/>
        <v>G-645</v>
      </c>
      <c r="J27" s="26" t="s">
        <v>5450</v>
      </c>
      <c r="K27" s="26" t="s">
        <v>5456</v>
      </c>
      <c r="L27" s="87">
        <v>1039000</v>
      </c>
      <c r="N27" s="1">
        <v>1979</v>
      </c>
      <c r="O27" s="28">
        <v>7</v>
      </c>
      <c r="P27">
        <v>1200791</v>
      </c>
    </row>
    <row r="28" spans="1:16" ht="25.5" x14ac:dyDescent="0.2">
      <c r="A28" s="48" t="str">
        <f t="shared" si="0"/>
        <v>RH-6</v>
      </c>
      <c r="B28" s="115">
        <v>6</v>
      </c>
      <c r="C28" s="1">
        <v>4</v>
      </c>
      <c r="D28" s="71" t="str">
        <f>IF(C28=1,K!$I$1,IF(C28=2,K!$I$2,IF(C28=3,K!$I$3,IF(C28=4,K!$I$4,IF(C28=5,K!$I$5,IF(C28=6,K!$I$6,IF(C28=7,K!$I$7)))))))</f>
        <v>Ehitusgeoloogia aruanne</v>
      </c>
      <c r="E28" s="84" t="s">
        <v>330</v>
      </c>
      <c r="F28" s="73" t="str">
        <f>LOOKUP(E28,K!$A$1:$B$19)</f>
        <v>Tähtvere vald</v>
      </c>
      <c r="G28" s="26" t="s">
        <v>11</v>
      </c>
      <c r="H28" s="1">
        <v>1309</v>
      </c>
      <c r="I28" s="83" t="str">
        <f t="shared" si="1"/>
        <v>PP-1309</v>
      </c>
      <c r="J28" s="26" t="s">
        <v>5450</v>
      </c>
      <c r="K28" s="26" t="s">
        <v>5457</v>
      </c>
      <c r="L28" s="87">
        <v>1039000</v>
      </c>
      <c r="N28" s="1">
        <v>1979</v>
      </c>
      <c r="O28" s="28">
        <v>3</v>
      </c>
      <c r="P28">
        <v>1200791</v>
      </c>
    </row>
    <row r="29" spans="1:16" ht="25.5" x14ac:dyDescent="0.2">
      <c r="A29" s="48" t="str">
        <f t="shared" si="0"/>
        <v>RH-6</v>
      </c>
      <c r="B29" s="115">
        <v>6</v>
      </c>
      <c r="C29" s="1">
        <v>5</v>
      </c>
      <c r="D29" s="71" t="str">
        <f>IF(C29=1,K!$I$1,IF(C29=2,K!$I$2,IF(C29=3,K!$I$3,IF(C29=4,K!$I$4,IF(C29=5,K!$I$5,IF(C29=6,K!$I$6,IF(C29=7,K!$I$7)))))))</f>
        <v>Muu projekt</v>
      </c>
      <c r="E29" s="84" t="s">
        <v>330</v>
      </c>
      <c r="F29" s="73" t="str">
        <f>LOOKUP(E29,K!$A$1:$B$19)</f>
        <v>Tähtvere vald</v>
      </c>
      <c r="G29" s="26" t="s">
        <v>11</v>
      </c>
      <c r="H29" s="1">
        <v>59</v>
      </c>
      <c r="I29" s="83" t="str">
        <f t="shared" si="1"/>
        <v>PP-59</v>
      </c>
      <c r="J29" s="26" t="s">
        <v>5450</v>
      </c>
      <c r="K29" s="26" t="s">
        <v>5458</v>
      </c>
      <c r="L29" s="87">
        <v>1039000</v>
      </c>
      <c r="N29" s="1">
        <v>1956</v>
      </c>
      <c r="O29" s="28">
        <v>2</v>
      </c>
      <c r="P29">
        <v>5232</v>
      </c>
    </row>
    <row r="30" spans="1:16" s="182" customFormat="1" ht="38.25" x14ac:dyDescent="0.2">
      <c r="A30" s="48" t="str">
        <f t="shared" si="0"/>
        <v>RH-6</v>
      </c>
      <c r="B30" s="115">
        <v>6</v>
      </c>
      <c r="C30" s="1">
        <v>1</v>
      </c>
      <c r="D30" s="71" t="str">
        <f>IF(C30=1,K!$I$1,IF(C30=2,K!$I$2,IF(C30=3,K!$I$3,IF(C30=4,K!$I$4,IF(C30=5,K!$I$5,IF(C30=6,K!$I$6,IF(C30=7,K!$I$7)))))))</f>
        <v>Peakraavide projektid</v>
      </c>
      <c r="E30" s="84" t="s">
        <v>330</v>
      </c>
      <c r="F30" s="73" t="str">
        <f>LOOKUP(E30,K!$A$1:$B$19)</f>
        <v>Tähtvere vald</v>
      </c>
      <c r="G30" s="26" t="s">
        <v>11</v>
      </c>
      <c r="H30" s="1">
        <v>188</v>
      </c>
      <c r="I30" s="83" t="str">
        <f t="shared" si="1"/>
        <v>PP-188</v>
      </c>
      <c r="J30" s="26" t="s">
        <v>5450</v>
      </c>
      <c r="K30" s="26" t="s">
        <v>5459</v>
      </c>
      <c r="L30" s="87">
        <v>1039000</v>
      </c>
      <c r="M30" s="1"/>
      <c r="N30" s="1">
        <v>1960</v>
      </c>
      <c r="O30" s="28">
        <v>20</v>
      </c>
      <c r="P30" s="28" t="s">
        <v>5460</v>
      </c>
    </row>
    <row r="31" spans="1:16" ht="25.5" x14ac:dyDescent="0.2">
      <c r="A31" s="48" t="str">
        <f t="shared" si="0"/>
        <v>RH-5</v>
      </c>
      <c r="B31" s="115">
        <v>5</v>
      </c>
      <c r="C31" s="1">
        <v>2</v>
      </c>
      <c r="D31" s="71" t="str">
        <f>IF(C31=1,K!$I$1,IF(C31=2,K!$I$2,IF(C31=3,K!$I$3,IF(C31=4,K!$I$4,IF(C31=5,K!$I$5,IF(C31=6,K!$I$6,IF(C31=7,K!$I$7)))))))</f>
        <v>Rek/uuendus</v>
      </c>
      <c r="E31" s="84" t="s">
        <v>330</v>
      </c>
      <c r="F31" s="73" t="str">
        <f>LOOKUP(E31,K!$A$1:$B$19)</f>
        <v>Tähtvere vald</v>
      </c>
      <c r="G31" s="1" t="s">
        <v>6978</v>
      </c>
      <c r="H31" s="1">
        <v>4502</v>
      </c>
      <c r="I31" s="83" t="str">
        <f t="shared" si="1"/>
        <v>Töö nr-4502</v>
      </c>
      <c r="J31" s="26" t="s">
        <v>5450</v>
      </c>
      <c r="K31" s="26" t="s">
        <v>5461</v>
      </c>
      <c r="L31" s="87">
        <v>1039000</v>
      </c>
      <c r="N31" s="1">
        <v>2004</v>
      </c>
      <c r="O31" s="28">
        <v>3</v>
      </c>
      <c r="P31" s="28" t="s">
        <v>5462</v>
      </c>
    </row>
    <row r="32" spans="1:16" ht="25.5" x14ac:dyDescent="0.2">
      <c r="A32" s="48" t="str">
        <f t="shared" si="0"/>
        <v>RH-5</v>
      </c>
      <c r="B32" s="115">
        <v>5</v>
      </c>
      <c r="C32" s="1">
        <v>2</v>
      </c>
      <c r="D32" s="71" t="str">
        <f>IF(C32=1,K!$I$1,IF(C32=2,K!$I$2,IF(C32=3,K!$I$3,IF(C32=4,K!$I$4,IF(C32=5,K!$I$5,IF(C32=6,K!$I$6,IF(C32=7,K!$I$7)))))))</f>
        <v>Rek/uuendus</v>
      </c>
      <c r="E32" s="84" t="s">
        <v>330</v>
      </c>
      <c r="F32" s="73" t="str">
        <f>LOOKUP(E32,K!$A$1:$B$19)</f>
        <v>Tähtvere vald</v>
      </c>
      <c r="G32" s="1" t="s">
        <v>6978</v>
      </c>
      <c r="H32" s="1" t="s">
        <v>7861</v>
      </c>
      <c r="I32" s="83" t="str">
        <f t="shared" si="1"/>
        <v>Töö nr-4497u</v>
      </c>
      <c r="J32" s="26" t="s">
        <v>5450</v>
      </c>
      <c r="K32" s="26" t="s">
        <v>5463</v>
      </c>
      <c r="L32" s="87">
        <v>1039000</v>
      </c>
      <c r="N32" s="1">
        <v>2004</v>
      </c>
      <c r="O32" s="28">
        <v>19</v>
      </c>
      <c r="P32" s="28" t="s">
        <v>5464</v>
      </c>
    </row>
    <row r="33" spans="1:16" ht="38.25" x14ac:dyDescent="0.2">
      <c r="A33" s="48" t="str">
        <f t="shared" si="0"/>
        <v>RH-5</v>
      </c>
      <c r="B33" s="115">
        <v>5</v>
      </c>
      <c r="C33" s="1">
        <v>1</v>
      </c>
      <c r="D33" s="71" t="str">
        <f>IF(C33=1,K!$I$1,IF(C33=2,K!$I$2,IF(C33=3,K!$I$3,IF(C33=4,K!$I$4,IF(C33=5,K!$I$5,IF(C33=6,K!$I$6,IF(C33=7,K!$I$7)))))))</f>
        <v>Peakraavide projektid</v>
      </c>
      <c r="E33" s="84" t="s">
        <v>330</v>
      </c>
      <c r="F33" s="73" t="str">
        <f>LOOKUP(E33,K!$A$1:$B$19)</f>
        <v>Tähtvere vald</v>
      </c>
      <c r="G33" s="26" t="s">
        <v>11</v>
      </c>
      <c r="H33" s="1">
        <v>989</v>
      </c>
      <c r="I33" s="83" t="str">
        <f t="shared" si="1"/>
        <v>PP-989</v>
      </c>
      <c r="J33" s="26" t="s">
        <v>5450</v>
      </c>
      <c r="K33" s="26" t="s">
        <v>5465</v>
      </c>
      <c r="L33" s="87">
        <v>1039000</v>
      </c>
      <c r="N33" s="1">
        <v>1973</v>
      </c>
      <c r="O33" s="28">
        <v>42</v>
      </c>
      <c r="P33">
        <v>73109</v>
      </c>
    </row>
    <row r="34" spans="1:16" ht="25.5" x14ac:dyDescent="0.2">
      <c r="A34" s="48" t="str">
        <f t="shared" ref="A34:A65" si="2">CONCATENATE("RH","-",B34)</f>
        <v>RH-4</v>
      </c>
      <c r="B34" s="115">
        <v>4</v>
      </c>
      <c r="C34" s="1">
        <v>2</v>
      </c>
      <c r="D34" s="71" t="str">
        <f>IF(C34=1,K!$I$1,IF(C34=2,K!$I$2,IF(C34=3,K!$I$3,IF(C34=4,K!$I$4,IF(C34=5,K!$I$5,IF(C34=6,K!$I$6,IF(C34=7,K!$I$7)))))))</f>
        <v>Rek/uuendus</v>
      </c>
      <c r="E34" s="84" t="s">
        <v>330</v>
      </c>
      <c r="F34" s="73" t="str">
        <f>LOOKUP(E34,K!$A$1:$B$19)</f>
        <v>Tähtvere vald</v>
      </c>
      <c r="G34" s="26" t="s">
        <v>11</v>
      </c>
      <c r="H34" s="1">
        <v>1378</v>
      </c>
      <c r="I34" s="83" t="str">
        <f t="shared" ref="I34:I59" si="3">CONCATENATE(G34,"-",H34)</f>
        <v>PP-1378</v>
      </c>
      <c r="J34" s="26" t="s">
        <v>5450</v>
      </c>
      <c r="K34" s="26" t="s">
        <v>5466</v>
      </c>
      <c r="L34" s="87">
        <v>1039000</v>
      </c>
      <c r="N34" s="1">
        <v>1982</v>
      </c>
      <c r="O34" s="28">
        <v>19</v>
      </c>
      <c r="P34">
        <v>1250821</v>
      </c>
    </row>
    <row r="35" spans="1:16" ht="25.5" x14ac:dyDescent="0.2">
      <c r="A35" s="48" t="str">
        <f t="shared" si="2"/>
        <v>RH-6</v>
      </c>
      <c r="B35" s="115">
        <v>6</v>
      </c>
      <c r="C35" s="1">
        <v>1</v>
      </c>
      <c r="D35" s="71" t="str">
        <f>IF(C35=1,K!$I$1,IF(C35=2,K!$I$2,IF(C35=3,K!$I$3,IF(C35=4,K!$I$4,IF(C35=5,K!$I$5,IF(C35=6,K!$I$6,IF(C35=7,K!$I$7)))))))</f>
        <v>Peakraavide projektid</v>
      </c>
      <c r="E35" s="84" t="s">
        <v>330</v>
      </c>
      <c r="F35" s="73" t="str">
        <f>LOOKUP(E35,K!$A$1:$B$19)</f>
        <v>Tähtvere vald</v>
      </c>
      <c r="G35" s="26" t="s">
        <v>11</v>
      </c>
      <c r="H35" s="1">
        <v>293</v>
      </c>
      <c r="I35" s="83" t="str">
        <f t="shared" si="3"/>
        <v>PP-293</v>
      </c>
      <c r="J35" s="26" t="s">
        <v>5450</v>
      </c>
      <c r="K35" s="26" t="s">
        <v>5467</v>
      </c>
      <c r="L35" s="87">
        <v>1039000</v>
      </c>
      <c r="N35" s="1">
        <v>1962</v>
      </c>
      <c r="O35" s="28">
        <v>5</v>
      </c>
      <c r="P35" s="28" t="s">
        <v>5468</v>
      </c>
    </row>
    <row r="36" spans="1:16" ht="38.25" x14ac:dyDescent="0.2">
      <c r="A36" s="48" t="str">
        <f t="shared" si="2"/>
        <v>RH-5</v>
      </c>
      <c r="B36" s="115">
        <v>5</v>
      </c>
      <c r="C36" s="1">
        <v>1</v>
      </c>
      <c r="D36" s="71" t="str">
        <f>IF(C36=1,K!$I$1,IF(C36=2,K!$I$2,IF(C36=3,K!$I$3,IF(C36=4,K!$I$4,IF(C36=5,K!$I$5,IF(C36=6,K!$I$6,IF(C36=7,K!$I$7)))))))</f>
        <v>Peakraavide projektid</v>
      </c>
      <c r="E36" s="84" t="s">
        <v>330</v>
      </c>
      <c r="F36" s="73" t="str">
        <f>LOOKUP(E36,K!$A$1:$B$19)</f>
        <v>Tähtvere vald</v>
      </c>
      <c r="G36" s="26" t="s">
        <v>11</v>
      </c>
      <c r="H36" s="1">
        <v>990</v>
      </c>
      <c r="I36" s="83" t="str">
        <f t="shared" si="3"/>
        <v>PP-990</v>
      </c>
      <c r="J36" s="26" t="s">
        <v>5450</v>
      </c>
      <c r="K36" s="26" t="s">
        <v>6586</v>
      </c>
      <c r="L36" s="87">
        <v>1039000</v>
      </c>
      <c r="N36" s="1">
        <v>1973</v>
      </c>
      <c r="O36" s="28">
        <v>15</v>
      </c>
      <c r="P36">
        <v>73109</v>
      </c>
    </row>
    <row r="37" spans="1:16" ht="25.5" x14ac:dyDescent="0.2">
      <c r="A37" s="48" t="str">
        <f t="shared" si="2"/>
        <v>RH-6</v>
      </c>
      <c r="B37" s="115">
        <v>6</v>
      </c>
      <c r="C37" s="1">
        <v>1</v>
      </c>
      <c r="D37" s="71" t="str">
        <f>IF(C37=1,K!$I$1,IF(C37=2,K!$I$2,IF(C37=3,K!$I$3,IF(C37=4,K!$I$4,IF(C37=5,K!$I$5,IF(C37=6,K!$I$6,IF(C37=7,K!$I$7)))))))</f>
        <v>Peakraavide projektid</v>
      </c>
      <c r="E37" s="84" t="s">
        <v>330</v>
      </c>
      <c r="F37" s="73" t="str">
        <f>LOOKUP(E37,K!$A$1:$B$19)</f>
        <v>Tähtvere vald</v>
      </c>
      <c r="G37" s="26" t="s">
        <v>11</v>
      </c>
      <c r="H37" s="1">
        <v>107</v>
      </c>
      <c r="I37" s="83" t="str">
        <f t="shared" si="3"/>
        <v>PP-107</v>
      </c>
      <c r="J37" s="26" t="s">
        <v>5450</v>
      </c>
      <c r="K37" s="26" t="s">
        <v>5469</v>
      </c>
      <c r="L37" s="87">
        <v>1039000</v>
      </c>
      <c r="N37" s="1">
        <v>1958</v>
      </c>
      <c r="O37" s="28">
        <v>9</v>
      </c>
      <c r="P37">
        <v>6227</v>
      </c>
    </row>
    <row r="38" spans="1:16" ht="25.5" x14ac:dyDescent="0.2">
      <c r="A38" s="48" t="str">
        <f t="shared" si="2"/>
        <v>RH-6</v>
      </c>
      <c r="B38" s="115">
        <v>6</v>
      </c>
      <c r="C38" s="1">
        <v>1</v>
      </c>
      <c r="D38" s="71" t="str">
        <f>IF(C38=1,K!$I$1,IF(C38=2,K!$I$2,IF(C38=3,K!$I$3,IF(C38=4,K!$I$4,IF(C38=5,K!$I$5,IF(C38=6,K!$I$6,IF(C38=7,K!$I$7)))))))</f>
        <v>Peakraavide projektid</v>
      </c>
      <c r="E38" s="84" t="s">
        <v>330</v>
      </c>
      <c r="F38" s="73" t="str">
        <f>LOOKUP(E38,K!$A$1:$B$19)</f>
        <v>Tähtvere vald</v>
      </c>
      <c r="G38" s="26" t="s">
        <v>11</v>
      </c>
      <c r="H38" s="1">
        <v>238</v>
      </c>
      <c r="I38" s="83" t="str">
        <f t="shared" si="3"/>
        <v>PP-238</v>
      </c>
      <c r="J38" s="26" t="s">
        <v>5450</v>
      </c>
      <c r="K38" s="26" t="s">
        <v>5470</v>
      </c>
      <c r="L38" s="87">
        <v>1039000</v>
      </c>
      <c r="N38" s="1">
        <v>1958</v>
      </c>
      <c r="O38" s="28">
        <v>6</v>
      </c>
      <c r="P38">
        <v>6227</v>
      </c>
    </row>
    <row r="39" spans="1:16" ht="25.5" x14ac:dyDescent="0.2">
      <c r="A39" s="48" t="str">
        <f t="shared" si="2"/>
        <v>RH-6</v>
      </c>
      <c r="B39" s="115">
        <v>6</v>
      </c>
      <c r="C39" s="1">
        <v>2</v>
      </c>
      <c r="D39" s="71" t="str">
        <f>IF(C39=1,K!$I$1,IF(C39=2,K!$I$2,IF(C39=3,K!$I$3,IF(C39=4,K!$I$4,IF(C39=5,K!$I$5,IF(C39=6,K!$I$6,IF(C39=7,K!$I$7)))))))</f>
        <v>Rek/uuendus</v>
      </c>
      <c r="E39" s="84" t="s">
        <v>330</v>
      </c>
      <c r="F39" s="73" t="str">
        <f>LOOKUP(E39,K!$A$1:$B$19)</f>
        <v>Tähtvere vald</v>
      </c>
      <c r="G39" s="26" t="s">
        <v>11</v>
      </c>
      <c r="H39" s="1">
        <v>318</v>
      </c>
      <c r="I39" s="83" t="str">
        <f t="shared" si="3"/>
        <v>PP-318</v>
      </c>
      <c r="J39" s="26" t="s">
        <v>5450</v>
      </c>
      <c r="K39" s="26" t="s">
        <v>5471</v>
      </c>
      <c r="L39" s="87">
        <v>1039000</v>
      </c>
      <c r="N39" s="1">
        <v>1968</v>
      </c>
      <c r="O39" s="28">
        <v>1</v>
      </c>
    </row>
    <row r="40" spans="1:16" ht="25.5" x14ac:dyDescent="0.2">
      <c r="A40" s="48" t="str">
        <f t="shared" si="2"/>
        <v>RH-6</v>
      </c>
      <c r="B40" s="115">
        <v>6</v>
      </c>
      <c r="C40" s="1">
        <v>2</v>
      </c>
      <c r="D40" s="71" t="str">
        <f>IF(C40=1,K!$I$1,IF(C40=2,K!$I$2,IF(C40=3,K!$I$3,IF(C40=4,K!$I$4,IF(C40=5,K!$I$5,IF(C40=6,K!$I$6,IF(C40=7,K!$I$7)))))))</f>
        <v>Rek/uuendus</v>
      </c>
      <c r="E40" s="84" t="s">
        <v>330</v>
      </c>
      <c r="F40" s="73" t="str">
        <f>LOOKUP(E40,K!$A$1:$B$19)</f>
        <v>Tähtvere vald</v>
      </c>
      <c r="G40" s="26" t="s">
        <v>11</v>
      </c>
      <c r="H40" s="1">
        <v>479</v>
      </c>
      <c r="I40" s="83" t="str">
        <f t="shared" si="3"/>
        <v>PP-479</v>
      </c>
      <c r="J40" s="26" t="s">
        <v>5450</v>
      </c>
      <c r="K40" s="26" t="s">
        <v>5472</v>
      </c>
      <c r="L40" s="87">
        <v>1039000</v>
      </c>
      <c r="N40" s="1">
        <v>1980</v>
      </c>
    </row>
    <row r="41" spans="1:16" ht="25.5" x14ac:dyDescent="0.2">
      <c r="A41" s="48" t="str">
        <f t="shared" si="2"/>
        <v>RH-5</v>
      </c>
      <c r="B41" s="115">
        <v>5</v>
      </c>
      <c r="C41" s="1">
        <v>2</v>
      </c>
      <c r="D41" s="71" t="str">
        <f>IF(C41=1,K!$I$1,IF(C41=2,K!$I$2,IF(C41=3,K!$I$3,IF(C41=4,K!$I$4,IF(C41=5,K!$I$5,IF(C41=6,K!$I$6,IF(C41=7,K!$I$7)))))))</f>
        <v>Rek/uuendus</v>
      </c>
      <c r="E41" s="84" t="s">
        <v>330</v>
      </c>
      <c r="F41" s="73" t="str">
        <f>LOOKUP(E41,K!$A$1:$B$19)</f>
        <v>Tähtvere vald</v>
      </c>
      <c r="G41" s="26" t="s">
        <v>34</v>
      </c>
      <c r="H41" s="1">
        <v>516</v>
      </c>
      <c r="I41" s="83" t="str">
        <f t="shared" si="3"/>
        <v>PK-516</v>
      </c>
      <c r="J41" s="26" t="s">
        <v>5450</v>
      </c>
      <c r="K41" s="26" t="s">
        <v>5473</v>
      </c>
      <c r="L41" s="87">
        <v>1039000</v>
      </c>
      <c r="N41" s="1">
        <v>1983</v>
      </c>
      <c r="O41" s="28">
        <v>3</v>
      </c>
    </row>
    <row r="42" spans="1:16" ht="25.5" x14ac:dyDescent="0.2">
      <c r="A42" s="48" t="str">
        <f t="shared" si="2"/>
        <v>RH-6</v>
      </c>
      <c r="B42" s="115">
        <v>6</v>
      </c>
      <c r="C42" s="1">
        <v>2</v>
      </c>
      <c r="D42" s="71" t="str">
        <f>IF(C42=1,K!$I$1,IF(C42=2,K!$I$2,IF(C42=3,K!$I$3,IF(C42=4,K!$I$4,IF(C42=5,K!$I$5,IF(C42=6,K!$I$6,IF(C42=7,K!$I$7)))))))</f>
        <v>Rek/uuendus</v>
      </c>
      <c r="E42" s="84" t="s">
        <v>330</v>
      </c>
      <c r="F42" s="73" t="str">
        <f>LOOKUP(E42,K!$A$1:$B$19)</f>
        <v>Tähtvere vald</v>
      </c>
      <c r="G42" s="26" t="s">
        <v>34</v>
      </c>
      <c r="H42" s="1">
        <v>459</v>
      </c>
      <c r="I42" s="83" t="str">
        <f t="shared" si="3"/>
        <v>PK-459</v>
      </c>
      <c r="J42" s="26" t="s">
        <v>5450</v>
      </c>
      <c r="K42" s="26" t="s">
        <v>5474</v>
      </c>
      <c r="L42" s="87">
        <v>1039000</v>
      </c>
      <c r="N42" s="1">
        <v>1978</v>
      </c>
      <c r="O42" s="28">
        <v>2</v>
      </c>
    </row>
    <row r="43" spans="1:16" ht="25.5" x14ac:dyDescent="0.2">
      <c r="A43" s="48" t="str">
        <f t="shared" si="2"/>
        <v>RH-6</v>
      </c>
      <c r="B43" s="115">
        <v>6</v>
      </c>
      <c r="C43" s="1">
        <v>2</v>
      </c>
      <c r="D43" s="71" t="str">
        <f>IF(C43=1,K!$I$1,IF(C43=2,K!$I$2,IF(C43=3,K!$I$3,IF(C43=4,K!$I$4,IF(C43=5,K!$I$5,IF(C43=6,K!$I$6,IF(C43=7,K!$I$7)))))))</f>
        <v>Rek/uuendus</v>
      </c>
      <c r="E43" s="84" t="s">
        <v>330</v>
      </c>
      <c r="F43" s="73" t="str">
        <f>LOOKUP(E43,K!$A$1:$B$19)</f>
        <v>Tähtvere vald</v>
      </c>
      <c r="G43" s="26" t="s">
        <v>34</v>
      </c>
      <c r="H43" s="1">
        <v>373</v>
      </c>
      <c r="I43" s="83" t="str">
        <f t="shared" si="3"/>
        <v>PK-373</v>
      </c>
      <c r="J43" s="26" t="s">
        <v>5450</v>
      </c>
      <c r="K43" s="26" t="s">
        <v>5475</v>
      </c>
      <c r="L43" s="87">
        <v>1039008</v>
      </c>
      <c r="N43" s="1">
        <v>1971</v>
      </c>
    </row>
    <row r="44" spans="1:16" ht="38.25" x14ac:dyDescent="0.2">
      <c r="A44" s="48" t="str">
        <f t="shared" si="2"/>
        <v>RH-4</v>
      </c>
      <c r="B44" s="115">
        <v>4</v>
      </c>
      <c r="C44" s="1">
        <v>3</v>
      </c>
      <c r="D44" s="71" t="str">
        <f>IF(C44=1,K!$I$1,IF(C44=2,K!$I$2,IF(C44=3,K!$I$3,IF(C44=4,K!$I$4,IF(C44=5,K!$I$5,IF(C44=6,K!$I$6,IF(C44=7,K!$I$7)))))))</f>
        <v>Ekspluatatsiooni andmise dokument</v>
      </c>
      <c r="E44" s="84" t="s">
        <v>330</v>
      </c>
      <c r="F44" s="73" t="str">
        <f>LOOKUP(E44,K!$A$1:$B$19)</f>
        <v>Tähtvere vald</v>
      </c>
      <c r="H44" s="1">
        <v>969</v>
      </c>
      <c r="I44" s="83" t="str">
        <f t="shared" si="3"/>
        <v>-969</v>
      </c>
      <c r="J44" s="26" t="s">
        <v>5450</v>
      </c>
      <c r="K44" s="26" t="s">
        <v>5476</v>
      </c>
      <c r="L44" s="87">
        <v>1039000</v>
      </c>
      <c r="N44" s="1">
        <v>1975</v>
      </c>
      <c r="O44" s="28">
        <v>1</v>
      </c>
      <c r="P44">
        <v>73109</v>
      </c>
    </row>
    <row r="45" spans="1:16" ht="25.5" x14ac:dyDescent="0.2">
      <c r="A45" s="48" t="str">
        <f t="shared" si="2"/>
        <v>RH-4</v>
      </c>
      <c r="B45" s="115">
        <v>4</v>
      </c>
      <c r="C45" s="1">
        <v>3</v>
      </c>
      <c r="D45" s="71" t="str">
        <f>IF(C45=1,K!$I$1,IF(C45=2,K!$I$2,IF(C45=3,K!$I$3,IF(C45=4,K!$I$4,IF(C45=5,K!$I$5,IF(C45=6,K!$I$6,IF(C45=7,K!$I$7)))))))</f>
        <v>Ekspluatatsiooni andmise dokument</v>
      </c>
      <c r="E45" s="84" t="s">
        <v>330</v>
      </c>
      <c r="F45" s="73" t="str">
        <f>LOOKUP(E45,K!$A$1:$B$19)</f>
        <v>Tähtvere vald</v>
      </c>
      <c r="H45" s="1">
        <v>122</v>
      </c>
      <c r="I45" s="83" t="str">
        <f t="shared" si="3"/>
        <v>-122</v>
      </c>
      <c r="J45" s="26" t="s">
        <v>5450</v>
      </c>
      <c r="K45" s="26" t="s">
        <v>5477</v>
      </c>
      <c r="L45" s="87">
        <v>1039000</v>
      </c>
      <c r="N45" s="1">
        <v>1980</v>
      </c>
      <c r="O45" s="28">
        <v>2</v>
      </c>
      <c r="P45" s="28" t="s">
        <v>5478</v>
      </c>
    </row>
    <row r="46" spans="1:16" ht="25.5" x14ac:dyDescent="0.2">
      <c r="A46" s="48" t="str">
        <f t="shared" si="2"/>
        <v>RH-4</v>
      </c>
      <c r="B46" s="115">
        <v>4</v>
      </c>
      <c r="C46" s="1">
        <v>3</v>
      </c>
      <c r="D46" s="71" t="str">
        <f>IF(C46=1,K!$I$1,IF(C46=2,K!$I$2,IF(C46=3,K!$I$3,IF(C46=4,K!$I$4,IF(C46=5,K!$I$5,IF(C46=6,K!$I$6,IF(C46=7,K!$I$7)))))))</f>
        <v>Ekspluatatsiooni andmise dokument</v>
      </c>
      <c r="E46" s="84" t="s">
        <v>330</v>
      </c>
      <c r="F46" s="73" t="str">
        <f>LOOKUP(E46,K!$A$1:$B$19)</f>
        <v>Tähtvere vald</v>
      </c>
      <c r="H46" s="1">
        <v>109</v>
      </c>
      <c r="I46" s="83" t="str">
        <f t="shared" si="3"/>
        <v>-109</v>
      </c>
      <c r="J46" s="26" t="s">
        <v>5450</v>
      </c>
      <c r="K46" s="26" t="s">
        <v>5479</v>
      </c>
      <c r="L46" s="87">
        <v>1039000</v>
      </c>
      <c r="N46" s="1">
        <v>1980</v>
      </c>
      <c r="O46" s="28">
        <v>5</v>
      </c>
      <c r="P46">
        <v>1200791</v>
      </c>
    </row>
    <row r="47" spans="1:16" ht="25.5" x14ac:dyDescent="0.2">
      <c r="A47" s="48" t="str">
        <f t="shared" si="2"/>
        <v>RH-4</v>
      </c>
      <c r="B47" s="115">
        <v>4</v>
      </c>
      <c r="C47" s="1">
        <v>3</v>
      </c>
      <c r="D47" s="71" t="str">
        <f>IF(C47=1,K!$I$1,IF(C47=2,K!$I$2,IF(C47=3,K!$I$3,IF(C47=4,K!$I$4,IF(C47=5,K!$I$5,IF(C47=6,K!$I$6,IF(C47=7,K!$I$7)))))))</f>
        <v>Ekspluatatsiooni andmise dokument</v>
      </c>
      <c r="E47" s="84" t="s">
        <v>330</v>
      </c>
      <c r="F47" s="73" t="str">
        <f>LOOKUP(E47,K!$A$1:$B$19)</f>
        <v>Tähtvere vald</v>
      </c>
      <c r="H47" s="1">
        <v>970</v>
      </c>
      <c r="I47" s="83" t="str">
        <f t="shared" si="3"/>
        <v>-970</v>
      </c>
      <c r="J47" s="26" t="s">
        <v>5450</v>
      </c>
      <c r="K47" s="26" t="s">
        <v>5480</v>
      </c>
      <c r="L47" s="87">
        <v>1039000</v>
      </c>
      <c r="N47" s="1">
        <v>1975</v>
      </c>
      <c r="O47" s="28">
        <v>1</v>
      </c>
      <c r="P47" s="1">
        <v>73109</v>
      </c>
    </row>
    <row r="48" spans="1:16" ht="25.5" x14ac:dyDescent="0.2">
      <c r="A48" s="48" t="str">
        <f t="shared" si="2"/>
        <v>RH-4</v>
      </c>
      <c r="B48" s="115">
        <v>4</v>
      </c>
      <c r="C48" s="1">
        <v>3</v>
      </c>
      <c r="D48" s="71" t="str">
        <f>IF(C48=1,K!$I$1,IF(C48=2,K!$I$2,IF(C48=3,K!$I$3,IF(C48=4,K!$I$4,IF(C48=5,K!$I$5,IF(C48=6,K!$I$6,IF(C48=7,K!$I$7)))))))</f>
        <v>Ekspluatatsiooni andmise dokument</v>
      </c>
      <c r="E48" s="84" t="s">
        <v>330</v>
      </c>
      <c r="F48" s="73" t="str">
        <f>LOOKUP(E48,K!$A$1:$B$19)</f>
        <v>Tähtvere vald</v>
      </c>
      <c r="H48" s="1">
        <v>968</v>
      </c>
      <c r="I48" s="83" t="str">
        <f t="shared" si="3"/>
        <v>-968</v>
      </c>
      <c r="J48" s="26" t="s">
        <v>5450</v>
      </c>
      <c r="K48" s="26" t="s">
        <v>5480</v>
      </c>
      <c r="L48" s="87">
        <v>1039000</v>
      </c>
      <c r="N48" s="1">
        <v>1975</v>
      </c>
      <c r="O48" s="28">
        <v>1</v>
      </c>
      <c r="P48" s="1">
        <v>73109</v>
      </c>
    </row>
    <row r="49" spans="1:17" ht="25.5" x14ac:dyDescent="0.2">
      <c r="A49" s="48" t="str">
        <f t="shared" si="2"/>
        <v>RH-4</v>
      </c>
      <c r="B49" s="115">
        <v>4</v>
      </c>
      <c r="C49" s="1">
        <v>3</v>
      </c>
      <c r="D49" s="71" t="str">
        <f>IF(C49=1,K!$I$1,IF(C49=2,K!$I$2,IF(C49=3,K!$I$3,IF(C49=4,K!$I$4,IF(C49=5,K!$I$5,IF(C49=6,K!$I$6,IF(C49=7,K!$I$7)))))))</f>
        <v>Ekspluatatsiooni andmise dokument</v>
      </c>
      <c r="E49" s="84" t="s">
        <v>330</v>
      </c>
      <c r="F49" s="73" t="str">
        <f>LOOKUP(E49,K!$A$1:$B$19)</f>
        <v>Tähtvere vald</v>
      </c>
      <c r="H49" s="1">
        <v>19</v>
      </c>
      <c r="I49" s="83" t="str">
        <f t="shared" si="3"/>
        <v>-19</v>
      </c>
      <c r="J49" s="26" t="s">
        <v>5450</v>
      </c>
      <c r="K49" s="26" t="s">
        <v>5481</v>
      </c>
      <c r="L49" s="87">
        <v>1039000</v>
      </c>
      <c r="N49" s="1">
        <v>1964</v>
      </c>
      <c r="O49" s="28">
        <v>3</v>
      </c>
      <c r="P49" s="28" t="s">
        <v>5482</v>
      </c>
      <c r="Q49" t="s">
        <v>7867</v>
      </c>
    </row>
    <row r="50" spans="1:17" ht="25.5" x14ac:dyDescent="0.2">
      <c r="A50" s="48" t="str">
        <f t="shared" si="2"/>
        <v>RH-4</v>
      </c>
      <c r="B50" s="115">
        <v>4</v>
      </c>
      <c r="C50" s="1">
        <v>3</v>
      </c>
      <c r="D50" s="71" t="str">
        <f>IF(C50=1,K!$I$1,IF(C50=2,K!$I$2,IF(C50=3,K!$I$3,IF(C50=4,K!$I$4,IF(C50=5,K!$I$5,IF(C50=6,K!$I$6,IF(C50=7,K!$I$7)))))))</f>
        <v>Ekspluatatsiooni andmise dokument</v>
      </c>
      <c r="E50" s="84" t="s">
        <v>330</v>
      </c>
      <c r="F50" s="73" t="str">
        <f>LOOKUP(E50,K!$A$1:$B$19)</f>
        <v>Tähtvere vald</v>
      </c>
      <c r="H50" s="1">
        <v>11</v>
      </c>
      <c r="I50" s="83" t="str">
        <f t="shared" si="3"/>
        <v>-11</v>
      </c>
      <c r="J50" s="26" t="s">
        <v>5450</v>
      </c>
      <c r="K50" s="26" t="s">
        <v>5483</v>
      </c>
      <c r="L50" s="87">
        <v>1039000</v>
      </c>
      <c r="N50" s="1">
        <v>1965</v>
      </c>
      <c r="O50" s="28">
        <v>2</v>
      </c>
      <c r="P50" s="28" t="s">
        <v>5484</v>
      </c>
      <c r="Q50" t="s">
        <v>7867</v>
      </c>
    </row>
    <row r="51" spans="1:17" ht="25.5" x14ac:dyDescent="0.2">
      <c r="A51" s="48" t="str">
        <f t="shared" si="2"/>
        <v>RH-4</v>
      </c>
      <c r="B51" s="115">
        <v>4</v>
      </c>
      <c r="C51" s="1">
        <v>3</v>
      </c>
      <c r="D51" s="71" t="str">
        <f>IF(C51=1,K!$I$1,IF(C51=2,K!$I$2,IF(C51=3,K!$I$3,IF(C51=4,K!$I$4,IF(C51=5,K!$I$5,IF(C51=6,K!$I$6,IF(C51=7,K!$I$7)))))))</f>
        <v>Ekspluatatsiooni andmise dokument</v>
      </c>
      <c r="E51" s="84" t="s">
        <v>330</v>
      </c>
      <c r="F51" s="73" t="str">
        <f>LOOKUP(E51,K!$A$1:$B$19)</f>
        <v>Tähtvere vald</v>
      </c>
      <c r="H51" s="1">
        <v>31</v>
      </c>
      <c r="I51" s="83" t="str">
        <f t="shared" si="3"/>
        <v>-31</v>
      </c>
      <c r="J51" s="26" t="s">
        <v>5450</v>
      </c>
      <c r="K51" s="26" t="s">
        <v>5485</v>
      </c>
      <c r="L51" s="87">
        <v>1039000</v>
      </c>
      <c r="N51" s="1">
        <v>1968</v>
      </c>
      <c r="O51" s="28">
        <v>2</v>
      </c>
      <c r="P51" s="28" t="s">
        <v>5486</v>
      </c>
      <c r="Q51" t="s">
        <v>7866</v>
      </c>
    </row>
    <row r="52" spans="1:17" ht="25.5" x14ac:dyDescent="0.2">
      <c r="A52" s="48" t="str">
        <f t="shared" si="2"/>
        <v>RH-4</v>
      </c>
      <c r="B52" s="115">
        <v>4</v>
      </c>
      <c r="C52" s="1">
        <v>3</v>
      </c>
      <c r="D52" s="71" t="str">
        <f>IF(C52=1,K!$I$1,IF(C52=2,K!$I$2,IF(C52=3,K!$I$3,IF(C52=4,K!$I$4,IF(C52=5,K!$I$5,IF(C52=6,K!$I$6,IF(C52=7,K!$I$7)))))))</f>
        <v>Ekspluatatsiooni andmise dokument</v>
      </c>
      <c r="E52" s="84" t="s">
        <v>330</v>
      </c>
      <c r="F52" s="73" t="str">
        <f>LOOKUP(E52,K!$A$1:$B$19)</f>
        <v>Tähtvere vald</v>
      </c>
      <c r="H52" s="1">
        <v>296</v>
      </c>
      <c r="I52" s="83" t="str">
        <f t="shared" si="3"/>
        <v>-296</v>
      </c>
      <c r="J52" s="26" t="s">
        <v>5450</v>
      </c>
      <c r="K52" s="26" t="s">
        <v>5487</v>
      </c>
      <c r="L52" s="87">
        <v>1039000</v>
      </c>
      <c r="N52" s="1">
        <v>1971</v>
      </c>
      <c r="O52" s="28">
        <v>1</v>
      </c>
      <c r="P52" s="28" t="s">
        <v>5488</v>
      </c>
    </row>
    <row r="53" spans="1:17" ht="25.5" x14ac:dyDescent="0.2">
      <c r="A53" s="48" t="str">
        <f t="shared" si="2"/>
        <v>RH-4</v>
      </c>
      <c r="B53" s="115">
        <v>4</v>
      </c>
      <c r="C53" s="1">
        <v>3</v>
      </c>
      <c r="D53" s="71" t="str">
        <f>IF(C53=1,K!$I$1,IF(C53=2,K!$I$2,IF(C53=3,K!$I$3,IF(C53=4,K!$I$4,IF(C53=5,K!$I$5,IF(C53=6,K!$I$6,IF(C53=7,K!$I$7)))))))</f>
        <v>Ekspluatatsiooni andmise dokument</v>
      </c>
      <c r="E53" s="84" t="s">
        <v>330</v>
      </c>
      <c r="F53" s="73" t="str">
        <f>LOOKUP(E53,K!$A$1:$B$19)</f>
        <v>Tähtvere vald</v>
      </c>
      <c r="H53" s="1">
        <v>1083</v>
      </c>
      <c r="I53" s="83" t="str">
        <f t="shared" si="3"/>
        <v>-1083</v>
      </c>
      <c r="J53" s="26" t="s">
        <v>5450</v>
      </c>
      <c r="K53" s="26" t="s">
        <v>5489</v>
      </c>
      <c r="L53" s="87">
        <v>1039000</v>
      </c>
      <c r="N53" s="1">
        <v>1976</v>
      </c>
      <c r="O53" s="28">
        <v>1</v>
      </c>
      <c r="P53">
        <v>73109</v>
      </c>
    </row>
    <row r="54" spans="1:17" ht="25.5" x14ac:dyDescent="0.2">
      <c r="A54" s="48" t="str">
        <f t="shared" si="2"/>
        <v>RH-4</v>
      </c>
      <c r="B54" s="115">
        <v>4</v>
      </c>
      <c r="C54" s="1">
        <v>3</v>
      </c>
      <c r="D54" s="71" t="str">
        <f>IF(C54=1,K!$I$1,IF(C54=2,K!$I$2,IF(C54=3,K!$I$3,IF(C54=4,K!$I$4,IF(C54=5,K!$I$5,IF(C54=6,K!$I$6,IF(C54=7,K!$I$7)))))))</f>
        <v>Ekspluatatsiooni andmise dokument</v>
      </c>
      <c r="E54" s="84" t="s">
        <v>330</v>
      </c>
      <c r="F54" s="73" t="str">
        <f>LOOKUP(E54,K!$A$1:$B$19)</f>
        <v>Tähtvere vald</v>
      </c>
      <c r="H54" s="1">
        <v>477</v>
      </c>
      <c r="I54" s="83" t="str">
        <f t="shared" si="3"/>
        <v>-477</v>
      </c>
      <c r="J54" s="26" t="s">
        <v>5450</v>
      </c>
      <c r="K54" s="26" t="s">
        <v>5490</v>
      </c>
      <c r="L54" s="85">
        <v>1039008</v>
      </c>
      <c r="N54" s="1">
        <v>1972</v>
      </c>
      <c r="O54" s="28">
        <v>2</v>
      </c>
      <c r="P54" s="28" t="s">
        <v>5491</v>
      </c>
    </row>
    <row r="55" spans="1:17" ht="25.5" x14ac:dyDescent="0.2">
      <c r="A55" s="48" t="str">
        <f t="shared" si="2"/>
        <v>RH-4</v>
      </c>
      <c r="B55" s="115">
        <v>4</v>
      </c>
      <c r="C55" s="1">
        <v>3</v>
      </c>
      <c r="D55" s="71" t="str">
        <f>IF(C55=1,K!$I$1,IF(C55=2,K!$I$2,IF(C55=3,K!$I$3,IF(C55=4,K!$I$4,IF(C55=5,K!$I$5,IF(C55=6,K!$I$6,IF(C55=7,K!$I$7)))))))</f>
        <v>Ekspluatatsiooni andmise dokument</v>
      </c>
      <c r="E55" s="84" t="s">
        <v>330</v>
      </c>
      <c r="F55" s="73" t="str">
        <f>LOOKUP(E55,K!$A$1:$B$19)</f>
        <v>Tähtvere vald</v>
      </c>
      <c r="H55" s="1">
        <v>1084</v>
      </c>
      <c r="I55" s="83" t="str">
        <f t="shared" si="3"/>
        <v>-1084</v>
      </c>
      <c r="J55" s="26" t="s">
        <v>5450</v>
      </c>
      <c r="K55" s="26" t="s">
        <v>5492</v>
      </c>
      <c r="L55" s="87">
        <v>1039000</v>
      </c>
      <c r="N55" s="1">
        <v>1976</v>
      </c>
      <c r="O55" s="28">
        <v>3</v>
      </c>
      <c r="P55">
        <v>73109</v>
      </c>
      <c r="Q55" t="s">
        <v>7867</v>
      </c>
    </row>
    <row r="56" spans="1:17" ht="38.25" x14ac:dyDescent="0.2">
      <c r="A56" s="48" t="str">
        <f t="shared" si="2"/>
        <v>RH-5</v>
      </c>
      <c r="B56" s="115">
        <v>5</v>
      </c>
      <c r="C56" s="1">
        <v>2</v>
      </c>
      <c r="D56" s="71" t="str">
        <f>IF(C56=1,K!$I$1,IF(C56=2,K!$I$2,IF(C56=3,K!$I$3,IF(C56=4,K!$I$4,IF(C56=5,K!$I$5,IF(C56=6,K!$I$6,IF(C56=7,K!$I$7)))))))</f>
        <v>Rek/uuendus</v>
      </c>
      <c r="E56" s="84" t="s">
        <v>330</v>
      </c>
      <c r="F56" s="73" t="str">
        <f>LOOKUP(E56,K!$A$1:$B$19)</f>
        <v>Tähtvere vald</v>
      </c>
      <c r="G56" s="1" t="s">
        <v>7862</v>
      </c>
      <c r="H56" s="1">
        <v>73109</v>
      </c>
      <c r="I56" s="83" t="str">
        <f t="shared" si="3"/>
        <v>joonised-73109</v>
      </c>
      <c r="J56" s="1" t="s">
        <v>5450</v>
      </c>
      <c r="K56" s="1" t="s">
        <v>7863</v>
      </c>
      <c r="N56" s="1">
        <v>1973</v>
      </c>
      <c r="O56">
        <v>45</v>
      </c>
      <c r="P56">
        <v>73109</v>
      </c>
    </row>
    <row r="57" spans="1:17" ht="38.25" x14ac:dyDescent="0.2">
      <c r="A57" s="48" t="str">
        <f t="shared" si="2"/>
        <v>RH-5</v>
      </c>
      <c r="B57" s="115">
        <v>5</v>
      </c>
      <c r="C57" s="1">
        <v>2</v>
      </c>
      <c r="D57" s="71" t="str">
        <f>IF(C57=1,K!$I$1,IF(C57=2,K!$I$2,IF(C57=3,K!$I$3,IF(C57=4,K!$I$4,IF(C57=5,K!$I$5,IF(C57=6,K!$I$6,IF(C57=7,K!$I$7)))))))</f>
        <v>Rek/uuendus</v>
      </c>
      <c r="E57" s="84" t="s">
        <v>330</v>
      </c>
      <c r="F57" s="73" t="str">
        <f>LOOKUP(E57,K!$A$1:$B$19)</f>
        <v>Tähtvere vald</v>
      </c>
      <c r="G57" s="1" t="s">
        <v>7862</v>
      </c>
      <c r="H57" s="1">
        <v>73109</v>
      </c>
      <c r="I57" s="83" t="str">
        <f t="shared" si="3"/>
        <v>joonised-73109</v>
      </c>
      <c r="J57" s="1" t="s">
        <v>5450</v>
      </c>
      <c r="K57" s="1" t="s">
        <v>7864</v>
      </c>
      <c r="N57" s="1">
        <v>1973</v>
      </c>
      <c r="O57">
        <v>37</v>
      </c>
      <c r="P57">
        <v>73109</v>
      </c>
      <c r="Q57" t="s">
        <v>7867</v>
      </c>
    </row>
    <row r="58" spans="1:17" ht="25.5" x14ac:dyDescent="0.2">
      <c r="A58" s="48" t="str">
        <f t="shared" si="2"/>
        <v>RH-5</v>
      </c>
      <c r="B58" s="115">
        <v>5</v>
      </c>
      <c r="C58" s="1">
        <v>2</v>
      </c>
      <c r="D58" s="71" t="str">
        <f>IF(C58=1,K!$I$1,IF(C58=2,K!$I$2,IF(C58=3,K!$I$3,IF(C58=4,K!$I$4,IF(C58=5,K!$I$5,IF(C58=6,K!$I$6,IF(C58=7,K!$I$7)))))))</f>
        <v>Rek/uuendus</v>
      </c>
      <c r="E58" s="84" t="s">
        <v>330</v>
      </c>
      <c r="F58" s="73" t="str">
        <f>LOOKUP(E58,K!$A$1:$B$19)</f>
        <v>Tähtvere vald</v>
      </c>
      <c r="G58" s="1" t="s">
        <v>7862</v>
      </c>
      <c r="H58" s="1">
        <v>73109</v>
      </c>
      <c r="I58" s="83" t="str">
        <f t="shared" si="3"/>
        <v>joonised-73109</v>
      </c>
      <c r="J58" s="1" t="s">
        <v>5450</v>
      </c>
      <c r="K58" s="1" t="s">
        <v>7865</v>
      </c>
      <c r="N58" s="1">
        <v>1973</v>
      </c>
      <c r="O58">
        <v>14</v>
      </c>
      <c r="P58">
        <v>73109</v>
      </c>
      <c r="Q58" t="s">
        <v>7867</v>
      </c>
    </row>
    <row r="59" spans="1:17" ht="25.5" x14ac:dyDescent="0.2">
      <c r="A59" s="48" t="str">
        <f t="shared" si="2"/>
        <v>RH-6</v>
      </c>
      <c r="B59" s="115">
        <v>6</v>
      </c>
      <c r="C59" s="1">
        <v>6</v>
      </c>
      <c r="D59" s="71" t="str">
        <f>IF(C59=1,K!$I$1,IF(C59=2,K!$I$2,IF(C59=3,K!$I$3,IF(C59=4,K!$I$4,IF(C59=5,K!$I$5,IF(C59=6,K!$I$6,IF(C59=7,K!$I$7,IF(C59=8,K!$I$8))))))))</f>
        <v>Uurimistööde aruanne</v>
      </c>
      <c r="E59" s="84" t="s">
        <v>330</v>
      </c>
      <c r="F59" s="73" t="str">
        <f>LOOKUP(E59,K!$A$1:$B$19)</f>
        <v>Tähtvere vald</v>
      </c>
      <c r="H59" s="1">
        <v>1884</v>
      </c>
      <c r="I59" s="83" t="str">
        <f t="shared" si="3"/>
        <v>-1884</v>
      </c>
      <c r="J59" s="1" t="s">
        <v>5450</v>
      </c>
      <c r="K59" s="1" t="s">
        <v>7870</v>
      </c>
      <c r="N59" s="1">
        <v>1963</v>
      </c>
      <c r="O59">
        <v>4</v>
      </c>
      <c r="P59" t="s">
        <v>7871</v>
      </c>
    </row>
    <row r="60" spans="1:17" ht="25.5" x14ac:dyDescent="0.2">
      <c r="A60" s="48" t="str">
        <f t="shared" si="2"/>
        <v>RH-6</v>
      </c>
      <c r="B60" s="115">
        <v>6</v>
      </c>
      <c r="C60" s="1">
        <v>2</v>
      </c>
      <c r="D60" s="71" t="str">
        <f>IF(C60=1,K!$I$1,IF(C60=2,K!$I$2,IF(C60=3,K!$I$3,IF(C60=4,K!$I$4,IF(C60=5,K!$I$5,IF(C60=6,K!$I$6,IF(C60=7,K!$I$7)))))))</f>
        <v>Rek/uuendus</v>
      </c>
      <c r="E60" s="1">
        <v>16</v>
      </c>
      <c r="F60" s="73" t="e">
        <f>LOOKUP(E60,K!$A$1:$B$19)</f>
        <v>#N/A</v>
      </c>
      <c r="G60" s="1" t="s">
        <v>11</v>
      </c>
      <c r="H60" s="1">
        <v>238</v>
      </c>
      <c r="J60" s="26" t="s">
        <v>5450</v>
      </c>
      <c r="K60" s="26" t="s">
        <v>7868</v>
      </c>
      <c r="L60" s="87">
        <v>1039000</v>
      </c>
      <c r="N60" s="1">
        <v>1958</v>
      </c>
      <c r="O60" s="28">
        <v>2</v>
      </c>
      <c r="P60">
        <v>6227</v>
      </c>
    </row>
    <row r="61" spans="1:17" ht="25.5" x14ac:dyDescent="0.2">
      <c r="A61" s="48" t="str">
        <f t="shared" si="2"/>
        <v>RH-7</v>
      </c>
      <c r="B61">
        <v>7</v>
      </c>
      <c r="C61" s="1">
        <v>1</v>
      </c>
      <c r="D61" s="71" t="str">
        <f>IF(C61=1,K!$I$1,IF(C61=2,K!$I$2,IF(C61=3,K!$I$3,IF(C61=4,K!$I$4,IF(C61=5,K!$I$5,IF(C61=6,K!$I$6,IF(C61=7,K!$I$7)))))))</f>
        <v>Peakraavide projektid</v>
      </c>
      <c r="E61" s="84" t="s">
        <v>320</v>
      </c>
      <c r="F61" s="73" t="str">
        <f>LOOKUP(E61,K!$A$1:$B$19)</f>
        <v>Luunja vald</v>
      </c>
      <c r="G61" s="26" t="s">
        <v>11</v>
      </c>
      <c r="H61" s="1">
        <v>659</v>
      </c>
      <c r="I61" s="83" t="str">
        <f t="shared" ref="I61:I124" si="4">CONCATENATE(G61,"-",H61)</f>
        <v>PP-659</v>
      </c>
      <c r="J61" s="26" t="s">
        <v>5504</v>
      </c>
      <c r="K61" s="26" t="s">
        <v>5493</v>
      </c>
      <c r="L61" s="87">
        <v>1047000</v>
      </c>
      <c r="N61" s="1">
        <v>1967</v>
      </c>
      <c r="O61" s="28">
        <v>7</v>
      </c>
      <c r="P61" s="28" t="s">
        <v>5494</v>
      </c>
    </row>
    <row r="62" spans="1:17" ht="38.25" x14ac:dyDescent="0.2">
      <c r="A62" s="48" t="str">
        <f t="shared" si="2"/>
        <v>RH-7</v>
      </c>
      <c r="B62">
        <v>7</v>
      </c>
      <c r="C62" s="1">
        <v>3</v>
      </c>
      <c r="D62" s="71" t="str">
        <f>IF(C62=1,K!$I$1,IF(C62=2,K!$I$2,IF(C62=3,K!$I$3,IF(C62=4,K!$I$4,IF(C62=5,K!$I$5,IF(C62=6,K!$I$6,IF(C62=7,K!$I$7)))))))</f>
        <v>Ekspluatatsiooni andmise dokument</v>
      </c>
      <c r="E62" s="84" t="s">
        <v>320</v>
      </c>
      <c r="F62" s="73" t="str">
        <f>LOOKUP(E62,K!$A$1:$B$19)</f>
        <v>Luunja vald</v>
      </c>
      <c r="H62" s="1">
        <v>478</v>
      </c>
      <c r="I62" s="83" t="str">
        <f t="shared" si="4"/>
        <v>-478</v>
      </c>
      <c r="J62" s="26" t="s">
        <v>5504</v>
      </c>
      <c r="K62" s="26" t="s">
        <v>5495</v>
      </c>
      <c r="L62" s="87">
        <v>1047000</v>
      </c>
      <c r="N62" s="1">
        <v>1972</v>
      </c>
      <c r="O62" s="28">
        <v>2</v>
      </c>
      <c r="P62" s="28" t="s">
        <v>5494</v>
      </c>
    </row>
    <row r="63" spans="1:17" ht="38.25" x14ac:dyDescent="0.2">
      <c r="A63" s="48" t="str">
        <f t="shared" si="2"/>
        <v>RH-7</v>
      </c>
      <c r="B63">
        <v>7</v>
      </c>
      <c r="C63" s="1">
        <v>3</v>
      </c>
      <c r="D63" s="71" t="str">
        <f>IF(C63=1,K!$I$1,IF(C63=2,K!$I$2,IF(C63=3,K!$I$3,IF(C63=4,K!$I$4,IF(C63=5,K!$I$5,IF(C63=6,K!$I$6,IF(C63=7,K!$I$7)))))))</f>
        <v>Ekspluatatsiooni andmise dokument</v>
      </c>
      <c r="E63" s="84" t="s">
        <v>320</v>
      </c>
      <c r="F63" s="73" t="str">
        <f>LOOKUP(E63,K!$A$1:$B$19)</f>
        <v>Luunja vald</v>
      </c>
      <c r="H63" s="1">
        <v>1257</v>
      </c>
      <c r="I63" s="83" t="str">
        <f t="shared" si="4"/>
        <v>-1257</v>
      </c>
      <c r="J63" s="26" t="s">
        <v>5504</v>
      </c>
      <c r="K63" s="26" t="s">
        <v>5496</v>
      </c>
      <c r="L63" s="87">
        <v>1047000</v>
      </c>
      <c r="N63" s="1">
        <v>1977</v>
      </c>
      <c r="O63" s="28">
        <v>2</v>
      </c>
      <c r="P63" s="28" t="s">
        <v>1570</v>
      </c>
    </row>
    <row r="64" spans="1:17" ht="25.5" x14ac:dyDescent="0.2">
      <c r="A64" s="48" t="str">
        <f t="shared" si="2"/>
        <v>RH-7</v>
      </c>
      <c r="B64">
        <v>7</v>
      </c>
      <c r="C64" s="1">
        <v>1</v>
      </c>
      <c r="D64" s="71" t="str">
        <f>IF(C64=1,K!$I$1,IF(C64=2,K!$I$2,IF(C64=3,K!$I$3,IF(C64=4,K!$I$4,IF(C64=5,K!$I$5,IF(C64=6,K!$I$6,IF(C64=7,K!$I$7)))))))</f>
        <v>Peakraavide projektid</v>
      </c>
      <c r="E64" s="84" t="s">
        <v>320</v>
      </c>
      <c r="F64" s="73" t="str">
        <f>LOOKUP(E64,K!$A$1:$B$19)</f>
        <v>Luunja vald</v>
      </c>
      <c r="G64" s="26" t="s">
        <v>11</v>
      </c>
      <c r="H64" s="1">
        <v>688</v>
      </c>
      <c r="I64" s="83" t="str">
        <f t="shared" si="4"/>
        <v>PP-688</v>
      </c>
      <c r="J64" s="26" t="s">
        <v>5504</v>
      </c>
      <c r="K64" s="26" t="s">
        <v>5497</v>
      </c>
      <c r="L64" s="87">
        <v>1047000</v>
      </c>
      <c r="N64" s="1">
        <v>1969</v>
      </c>
      <c r="O64" s="28">
        <v>7</v>
      </c>
      <c r="P64">
        <v>68122</v>
      </c>
    </row>
    <row r="65" spans="1:16" ht="25.5" x14ac:dyDescent="0.2">
      <c r="A65" s="48" t="str">
        <f t="shared" si="2"/>
        <v>RH-7</v>
      </c>
      <c r="B65">
        <v>7</v>
      </c>
      <c r="C65" s="1">
        <v>2</v>
      </c>
      <c r="D65" s="71" t="str">
        <f>IF(C65=1,K!$I$1,IF(C65=2,K!$I$2,IF(C65=3,K!$I$3,IF(C65=4,K!$I$4,IF(C65=5,K!$I$5,IF(C65=6,K!$I$6,IF(C65=7,K!$I$7)))))))</f>
        <v>Rek/uuendus</v>
      </c>
      <c r="E65" s="84" t="s">
        <v>320</v>
      </c>
      <c r="F65" s="73" t="str">
        <f>LOOKUP(E65,K!$A$1:$B$19)</f>
        <v>Luunja vald</v>
      </c>
      <c r="G65" s="26" t="s">
        <v>34</v>
      </c>
      <c r="H65" s="1">
        <v>151</v>
      </c>
      <c r="I65" s="83" t="str">
        <f t="shared" si="4"/>
        <v>PK-151</v>
      </c>
      <c r="J65" s="26" t="s">
        <v>5504</v>
      </c>
      <c r="K65" s="26" t="s">
        <v>5498</v>
      </c>
      <c r="L65" s="87">
        <v>1047000</v>
      </c>
      <c r="N65" s="1">
        <v>1962</v>
      </c>
      <c r="O65" s="28">
        <v>2</v>
      </c>
    </row>
    <row r="66" spans="1:16" ht="25.5" x14ac:dyDescent="0.2">
      <c r="A66" s="48" t="str">
        <f t="shared" ref="A66:A79" si="5">CONCATENATE("RH","-",B66)</f>
        <v>RH-7</v>
      </c>
      <c r="B66">
        <v>7</v>
      </c>
      <c r="C66" s="1">
        <v>3</v>
      </c>
      <c r="D66" s="71" t="str">
        <f>IF(C66=1,K!$I$1,IF(C66=2,K!$I$2,IF(C66=3,K!$I$3,IF(C66=4,K!$I$4,IF(C66=5,K!$I$5,IF(C66=6,K!$I$6,IF(C66=7,K!$I$7)))))))</f>
        <v>Ekspluatatsiooni andmise dokument</v>
      </c>
      <c r="E66" s="84" t="s">
        <v>320</v>
      </c>
      <c r="F66" s="73" t="str">
        <f>LOOKUP(E66,K!$A$1:$B$19)</f>
        <v>Luunja vald</v>
      </c>
      <c r="H66" s="1">
        <v>19</v>
      </c>
      <c r="I66" s="83" t="str">
        <f t="shared" si="4"/>
        <v>-19</v>
      </c>
      <c r="J66" s="26" t="s">
        <v>5504</v>
      </c>
      <c r="K66" s="26" t="s">
        <v>5499</v>
      </c>
      <c r="L66" s="87">
        <v>1047000</v>
      </c>
      <c r="N66" s="1">
        <v>1962</v>
      </c>
      <c r="O66" s="28">
        <v>1</v>
      </c>
      <c r="P66" s="28" t="s">
        <v>5500</v>
      </c>
    </row>
    <row r="67" spans="1:16" ht="38.25" x14ac:dyDescent="0.2">
      <c r="A67" s="48" t="str">
        <f t="shared" si="5"/>
        <v>RH-7</v>
      </c>
      <c r="B67">
        <v>7</v>
      </c>
      <c r="C67" s="1">
        <v>3</v>
      </c>
      <c r="D67" s="71" t="str">
        <f>IF(C67=1,K!$I$1,IF(C67=2,K!$I$2,IF(C67=3,K!$I$3,IF(C67=4,K!$I$4,IF(C67=5,K!$I$5,IF(C67=6,K!$I$6,IF(C67=7,K!$I$7)))))))</f>
        <v>Ekspluatatsiooni andmise dokument</v>
      </c>
      <c r="E67" s="84" t="s">
        <v>320</v>
      </c>
      <c r="F67" s="73" t="str">
        <f>LOOKUP(E67,K!$A$1:$B$19)</f>
        <v>Luunja vald</v>
      </c>
      <c r="H67" s="1">
        <v>33</v>
      </c>
      <c r="I67" s="83" t="str">
        <f t="shared" si="4"/>
        <v>-33</v>
      </c>
      <c r="J67" s="26" t="s">
        <v>5504</v>
      </c>
      <c r="K67" s="26" t="s">
        <v>5501</v>
      </c>
      <c r="L67" s="87">
        <v>1047000</v>
      </c>
      <c r="N67" s="1">
        <v>1969</v>
      </c>
      <c r="O67" s="28">
        <v>2</v>
      </c>
      <c r="P67" s="28" t="s">
        <v>4742</v>
      </c>
    </row>
    <row r="68" spans="1:16" ht="25.5" x14ac:dyDescent="0.2">
      <c r="A68" s="48" t="str">
        <f t="shared" si="5"/>
        <v>RH-7</v>
      </c>
      <c r="B68">
        <v>7</v>
      </c>
      <c r="C68" s="1">
        <v>2</v>
      </c>
      <c r="D68" s="71" t="str">
        <f>IF(C68=1,K!$I$1,IF(C68=2,K!$I$2,IF(C68=3,K!$I$3,IF(C68=4,K!$I$4,IF(C68=5,K!$I$5,IF(C68=6,K!$I$6,IF(C68=7,K!$I$7)))))))</f>
        <v>Rek/uuendus</v>
      </c>
      <c r="E68" s="84" t="s">
        <v>320</v>
      </c>
      <c r="F68" s="73" t="str">
        <f>LOOKUP(E68,K!$A$1:$B$19)</f>
        <v>Luunja vald</v>
      </c>
      <c r="G68" s="26" t="s">
        <v>34</v>
      </c>
      <c r="H68" s="1">
        <v>430</v>
      </c>
      <c r="I68" s="83" t="str">
        <f t="shared" si="4"/>
        <v>PK-430</v>
      </c>
      <c r="J68" s="26" t="s">
        <v>5504</v>
      </c>
      <c r="K68" s="26" t="s">
        <v>5502</v>
      </c>
      <c r="L68" s="87">
        <v>1047000</v>
      </c>
      <c r="N68" s="1">
        <v>1976</v>
      </c>
      <c r="O68" s="28">
        <v>4</v>
      </c>
    </row>
    <row r="69" spans="1:16" x14ac:dyDescent="0.2">
      <c r="A69" s="48" t="str">
        <f t="shared" si="5"/>
        <v>RH-</v>
      </c>
      <c r="B69"/>
      <c r="C69" s="1">
        <v>1</v>
      </c>
      <c r="D69" s="71" t="str">
        <f>IF(C69=1,K!$I$1,IF(C69=2,K!$I$2,IF(C69=3,K!$I$3,IF(C69=4,K!$I$4,IF(C69=5,K!$I$5,IF(C69=6,K!$I$6,IF(C69=7,K!$I$7)))))))</f>
        <v>Peakraavide projektid</v>
      </c>
      <c r="E69" s="3"/>
      <c r="F69" s="73" t="e">
        <f>LOOKUP(E69,K!$A$1:$B$19)</f>
        <v>#N/A</v>
      </c>
      <c r="G69" s="1" t="s">
        <v>34</v>
      </c>
      <c r="H69" s="1">
        <v>430</v>
      </c>
      <c r="I69" s="83" t="str">
        <f t="shared" si="4"/>
        <v>PK-430</v>
      </c>
      <c r="J69" s="1" t="s">
        <v>1572</v>
      </c>
      <c r="K69" s="1" t="s">
        <v>1571</v>
      </c>
      <c r="N69" s="1">
        <v>1976</v>
      </c>
    </row>
    <row r="70" spans="1:16" ht="51" x14ac:dyDescent="0.2">
      <c r="A70" s="48" t="str">
        <f t="shared" si="5"/>
        <v>RH-9</v>
      </c>
      <c r="B70">
        <v>9</v>
      </c>
      <c r="C70" s="1">
        <v>2</v>
      </c>
      <c r="D70" s="71" t="str">
        <f>IF(C70=1,K!$I$1,IF(C70=2,K!$I$2,IF(C70=3,K!$I$3,IF(C70=4,K!$I$4,IF(C70=5,K!$I$5,IF(C70=6,K!$I$6,IF(C70=7,K!$I$7)))))))</f>
        <v>Rek/uuendus</v>
      </c>
      <c r="E70" s="3" t="s">
        <v>331</v>
      </c>
      <c r="F70" s="73" t="str">
        <f>LOOKUP(E70,K!$A$1:$B$19)</f>
        <v xml:space="preserve">Vara vald </v>
      </c>
      <c r="G70" s="1" t="s">
        <v>5531</v>
      </c>
      <c r="H70" s="1">
        <v>285</v>
      </c>
      <c r="I70" s="83" t="str">
        <f t="shared" si="4"/>
        <v>S -285</v>
      </c>
      <c r="J70" s="26" t="s">
        <v>7048</v>
      </c>
      <c r="K70" s="1" t="s">
        <v>5535</v>
      </c>
      <c r="L70" s="87">
        <v>1051200</v>
      </c>
      <c r="N70" s="1">
        <v>1957</v>
      </c>
      <c r="O70" s="28">
        <v>6</v>
      </c>
    </row>
    <row r="71" spans="1:16" ht="25.5" x14ac:dyDescent="0.2">
      <c r="A71" s="48" t="str">
        <f t="shared" si="5"/>
        <v>RH-9</v>
      </c>
      <c r="B71">
        <v>9</v>
      </c>
      <c r="C71" s="1">
        <v>3</v>
      </c>
      <c r="D71" s="71" t="str">
        <f>IF(C71=1,K!$I$1,IF(C71=2,K!$I$2,IF(C71=3,K!$I$3,IF(C71=4,K!$I$4,IF(C71=5,K!$I$5,IF(C71=6,K!$I$6,IF(C71=7,K!$I$7)))))))</f>
        <v>Ekspluatatsiooni andmise dokument</v>
      </c>
      <c r="E71" s="84" t="s">
        <v>331</v>
      </c>
      <c r="F71" s="73" t="str">
        <f>LOOKUP(E71,K!$A$1:$B$19)</f>
        <v xml:space="preserve">Vara vald </v>
      </c>
      <c r="H71" s="1">
        <v>810</v>
      </c>
      <c r="I71" s="83" t="str">
        <f t="shared" si="4"/>
        <v>-810</v>
      </c>
      <c r="J71" s="26" t="s">
        <v>7048</v>
      </c>
      <c r="K71" s="26" t="s">
        <v>5536</v>
      </c>
      <c r="L71" s="87">
        <v>1051200</v>
      </c>
      <c r="N71" s="1">
        <v>1974</v>
      </c>
      <c r="O71" s="28">
        <v>2</v>
      </c>
    </row>
    <row r="72" spans="1:16" x14ac:dyDescent="0.2">
      <c r="A72" s="48" t="str">
        <f t="shared" si="5"/>
        <v>RH-12</v>
      </c>
      <c r="B72">
        <v>12</v>
      </c>
      <c r="C72" s="1">
        <v>1</v>
      </c>
      <c r="D72" s="71" t="str">
        <f>IF(C72=1,K!$I$1,IF(C72=2,K!$I$2,IF(C72=3,K!$I$3,IF(C72=4,K!$I$4,IF(C72=5,K!$I$5,IF(C72=6,K!$I$6,IF(C72=7,K!$I$7)))))))</f>
        <v>Peakraavide projektid</v>
      </c>
      <c r="E72" s="84" t="s">
        <v>331</v>
      </c>
      <c r="F72" s="73" t="str">
        <f>LOOKUP(E72,K!$A$1:$B$19)</f>
        <v xml:space="preserve">Vara vald </v>
      </c>
      <c r="G72" s="26" t="s">
        <v>11</v>
      </c>
      <c r="H72" s="1">
        <v>686</v>
      </c>
      <c r="I72" s="83" t="str">
        <f t="shared" si="4"/>
        <v>PP-686</v>
      </c>
      <c r="J72" s="26" t="s">
        <v>7048</v>
      </c>
      <c r="K72" s="26" t="s">
        <v>5537</v>
      </c>
      <c r="L72" s="87">
        <v>1051200</v>
      </c>
      <c r="N72" s="1">
        <v>1969</v>
      </c>
      <c r="O72" s="28">
        <v>4</v>
      </c>
      <c r="P72">
        <v>68291</v>
      </c>
    </row>
    <row r="73" spans="1:16" ht="25.5" x14ac:dyDescent="0.2">
      <c r="A73" s="48" t="str">
        <f t="shared" si="5"/>
        <v>RH-9</v>
      </c>
      <c r="B73">
        <v>9</v>
      </c>
      <c r="C73" s="1">
        <v>3</v>
      </c>
      <c r="D73" s="71" t="str">
        <f>IF(C73=1,K!$I$1,IF(C73=2,K!$I$2,IF(C73=3,K!$I$3,IF(C73=4,K!$I$4,IF(C73=5,K!$I$5,IF(C73=6,K!$I$6,IF(C73=7,K!$I$7)))))))</f>
        <v>Ekspluatatsiooni andmise dokument</v>
      </c>
      <c r="E73" s="84" t="s">
        <v>331</v>
      </c>
      <c r="F73" s="73" t="str">
        <f>LOOKUP(E73,K!$A$1:$B$19)</f>
        <v xml:space="preserve">Vara vald </v>
      </c>
      <c r="H73" s="1">
        <v>1259</v>
      </c>
      <c r="I73" s="83" t="str">
        <f t="shared" si="4"/>
        <v>-1259</v>
      </c>
      <c r="J73" s="26" t="s">
        <v>7048</v>
      </c>
      <c r="K73" s="26" t="s">
        <v>5538</v>
      </c>
      <c r="L73" s="87">
        <v>1051200</v>
      </c>
      <c r="N73" s="1">
        <v>1977</v>
      </c>
    </row>
    <row r="74" spans="1:16" ht="25.5" x14ac:dyDescent="0.2">
      <c r="A74" s="48" t="str">
        <f t="shared" si="5"/>
        <v>RH-9</v>
      </c>
      <c r="B74">
        <v>9</v>
      </c>
      <c r="C74" s="1">
        <v>2</v>
      </c>
      <c r="D74" s="71" t="str">
        <f>IF(C74=1,K!$I$1,IF(C74=2,K!$I$2,IF(C74=3,K!$I$3,IF(C74=4,K!$I$4,IF(C74=5,K!$I$5,IF(C74=6,K!$I$6,IF(C74=7,K!$I$7)))))))</f>
        <v>Rek/uuendus</v>
      </c>
      <c r="E74" s="84" t="s">
        <v>331</v>
      </c>
      <c r="F74" s="73" t="str">
        <f>LOOKUP(E74,K!$A$1:$B$19)</f>
        <v xml:space="preserve">Vara vald </v>
      </c>
      <c r="G74" s="26" t="s">
        <v>34</v>
      </c>
      <c r="H74" s="1">
        <v>445</v>
      </c>
      <c r="I74" s="83" t="str">
        <f t="shared" si="4"/>
        <v>PK-445</v>
      </c>
      <c r="J74" s="26" t="s">
        <v>7048</v>
      </c>
      <c r="K74" s="26" t="s">
        <v>5539</v>
      </c>
      <c r="L74" s="87">
        <v>1051200</v>
      </c>
      <c r="N74" s="1">
        <v>1977</v>
      </c>
    </row>
    <row r="75" spans="1:16" x14ac:dyDescent="0.2">
      <c r="A75" s="48" t="str">
        <f t="shared" si="5"/>
        <v>RH-9</v>
      </c>
      <c r="B75">
        <v>9</v>
      </c>
      <c r="C75" s="1">
        <v>2</v>
      </c>
      <c r="D75" s="71" t="str">
        <f>IF(C75=1,K!$I$1,IF(C75=2,K!$I$2,IF(C75=3,K!$I$3,IF(C75=4,K!$I$4,IF(C75=5,K!$I$5,IF(C75=6,K!$I$6,IF(C75=7,K!$I$7)))))))</f>
        <v>Rek/uuendus</v>
      </c>
      <c r="E75" s="84" t="s">
        <v>331</v>
      </c>
      <c r="F75" s="73" t="str">
        <f>LOOKUP(E75,K!$A$1:$B$19)</f>
        <v xml:space="preserve">Vara vald </v>
      </c>
      <c r="G75" s="26" t="s">
        <v>34</v>
      </c>
      <c r="H75" s="1">
        <v>391</v>
      </c>
      <c r="I75" s="83" t="str">
        <f t="shared" si="4"/>
        <v>PK-391</v>
      </c>
      <c r="J75" s="26" t="s">
        <v>7048</v>
      </c>
      <c r="K75" s="26" t="s">
        <v>5540</v>
      </c>
      <c r="L75" s="87">
        <v>1051200</v>
      </c>
      <c r="N75" s="1">
        <v>1973</v>
      </c>
      <c r="O75" s="28">
        <v>4</v>
      </c>
    </row>
    <row r="76" spans="1:16" ht="25.5" x14ac:dyDescent="0.2">
      <c r="A76" s="48" t="str">
        <f t="shared" si="5"/>
        <v>RH-9</v>
      </c>
      <c r="B76">
        <v>9</v>
      </c>
      <c r="C76" s="1">
        <v>3</v>
      </c>
      <c r="D76" s="71" t="str">
        <f>IF(C76=1,K!$I$1,IF(C76=2,K!$I$2,IF(C76=3,K!$I$3,IF(C76=4,K!$I$4,IF(C76=5,K!$I$5,IF(C76=6,K!$I$6,IF(C76=7,K!$I$7)))))))</f>
        <v>Ekspluatatsiooni andmise dokument</v>
      </c>
      <c r="E76" s="84" t="s">
        <v>331</v>
      </c>
      <c r="F76" s="73" t="str">
        <f>LOOKUP(E76,K!$A$1:$B$19)</f>
        <v xml:space="preserve">Vara vald </v>
      </c>
      <c r="G76" s="26" t="s">
        <v>32</v>
      </c>
      <c r="H76" s="1">
        <v>1407</v>
      </c>
      <c r="I76" s="83" t="str">
        <f t="shared" si="4"/>
        <v>MV-1407</v>
      </c>
      <c r="J76" s="26" t="s">
        <v>7048</v>
      </c>
      <c r="K76" s="26" t="s">
        <v>5541</v>
      </c>
      <c r="L76" s="87">
        <v>1051200</v>
      </c>
      <c r="N76" s="1">
        <v>1978</v>
      </c>
    </row>
    <row r="77" spans="1:16" ht="25.5" x14ac:dyDescent="0.2">
      <c r="A77" s="48" t="str">
        <f t="shared" si="5"/>
        <v>RH-V-6</v>
      </c>
      <c r="B77" t="s">
        <v>7047</v>
      </c>
      <c r="C77" s="1">
        <v>1</v>
      </c>
      <c r="D77" s="71" t="str">
        <f>IF(C77=1,K!$I$1,IF(C77=2,K!$I$2,IF(C77=3,K!$I$3,IF(C77=4,K!$I$4,IF(C77=5,K!$I$5,IF(C77=6,K!$I$6,IF(C77=7,K!$I$7)))))))</f>
        <v>Peakraavide projektid</v>
      </c>
      <c r="E77" s="84" t="s">
        <v>331</v>
      </c>
      <c r="F77" s="73" t="str">
        <f>LOOKUP(E77,K!$A$1:$B$19)</f>
        <v xml:space="preserve">Vara vald </v>
      </c>
      <c r="G77" s="26" t="s">
        <v>34</v>
      </c>
      <c r="H77" s="1">
        <v>398</v>
      </c>
      <c r="I77" s="83" t="str">
        <f t="shared" si="4"/>
        <v>PK-398</v>
      </c>
      <c r="J77" s="26" t="s">
        <v>7048</v>
      </c>
      <c r="K77" s="26" t="s">
        <v>5544</v>
      </c>
      <c r="L77" s="87">
        <v>1051200</v>
      </c>
      <c r="N77" s="1">
        <v>1974</v>
      </c>
      <c r="O77">
        <v>21</v>
      </c>
    </row>
    <row r="78" spans="1:16" ht="25.5" x14ac:dyDescent="0.2">
      <c r="A78" s="48" t="str">
        <f t="shared" si="5"/>
        <v>RH-9</v>
      </c>
      <c r="B78">
        <v>9</v>
      </c>
      <c r="C78" s="1">
        <v>1</v>
      </c>
      <c r="D78" s="71" t="str">
        <f>IF(C78=1,K!$I$1,IF(C78=2,K!$I$2,IF(C78=3,K!$I$3,IF(C78=4,K!$I$4,IF(C78=5,K!$I$5,IF(C78=6,K!$I$6,IF(C78=7,K!$I$7)))))))</f>
        <v>Peakraavide projektid</v>
      </c>
      <c r="E78" s="84" t="s">
        <v>331</v>
      </c>
      <c r="F78" s="73" t="str">
        <f>LOOKUP(E78,K!$A$1:$B$19)</f>
        <v xml:space="preserve">Vara vald </v>
      </c>
      <c r="G78" s="26" t="s">
        <v>11</v>
      </c>
      <c r="H78" s="1">
        <v>686</v>
      </c>
      <c r="I78" s="83" t="str">
        <f t="shared" si="4"/>
        <v>PP-686</v>
      </c>
      <c r="J78" s="26" t="s">
        <v>7048</v>
      </c>
      <c r="K78" s="26" t="s">
        <v>5545</v>
      </c>
      <c r="L78" s="87">
        <v>1051200</v>
      </c>
      <c r="N78" s="1">
        <v>1973</v>
      </c>
      <c r="O78">
        <v>3</v>
      </c>
    </row>
    <row r="79" spans="1:16" ht="25.5" x14ac:dyDescent="0.2">
      <c r="A79" s="48" t="str">
        <f t="shared" si="5"/>
        <v>RH-V-6</v>
      </c>
      <c r="B79" t="s">
        <v>7047</v>
      </c>
      <c r="C79" s="1">
        <v>3</v>
      </c>
      <c r="D79" s="71" t="str">
        <f>IF(C79=1,K!$I$1,IF(C79=2,K!$I$2,IF(C79=3,K!$I$3,IF(C79=4,K!$I$4,IF(C79=5,K!$I$5,IF(C79=6,K!$I$6,IF(C79=7,K!$I$7)))))))</f>
        <v>Ekspluatatsiooni andmise dokument</v>
      </c>
      <c r="E79" s="84" t="s">
        <v>331</v>
      </c>
      <c r="F79" s="73" t="str">
        <f>LOOKUP(E79,K!$A$1:$B$19)</f>
        <v xml:space="preserve">Vara vald </v>
      </c>
      <c r="H79" s="1">
        <v>1098</v>
      </c>
      <c r="I79" s="83" t="str">
        <f t="shared" si="4"/>
        <v>-1098</v>
      </c>
      <c r="J79" s="26" t="s">
        <v>7048</v>
      </c>
      <c r="K79" s="26" t="s">
        <v>5546</v>
      </c>
      <c r="L79" s="87">
        <v>1051200</v>
      </c>
      <c r="N79" s="1">
        <v>1976</v>
      </c>
      <c r="O79">
        <v>6</v>
      </c>
      <c r="P79" s="28" t="s">
        <v>5547</v>
      </c>
    </row>
    <row r="80" spans="1:16" ht="38.25" x14ac:dyDescent="0.2">
      <c r="A80" s="48" t="str">
        <f>CONCATENATE("","-",B80)</f>
        <v>-V-6</v>
      </c>
      <c r="B80" t="s">
        <v>7047</v>
      </c>
      <c r="C80" s="1">
        <v>1</v>
      </c>
      <c r="D80" s="71" t="str">
        <f>IF(C80=1,K!$I$1,IF(C80=2,K!$I$2,IF(C80=3,K!$I$3,IF(C80=4,K!$I$4,IF(C80=5,K!$I$5,IF(C80=6,K!$I$6,IF(C80=7,K!$I$7)))))))</f>
        <v>Peakraavide projektid</v>
      </c>
      <c r="E80" s="84" t="s">
        <v>331</v>
      </c>
      <c r="F80" s="73" t="str">
        <f>LOOKUP(E80,K!$A$1:$B$19)</f>
        <v xml:space="preserve">Vara vald </v>
      </c>
      <c r="G80" s="26" t="s">
        <v>11</v>
      </c>
      <c r="H80" s="1">
        <v>1095</v>
      </c>
      <c r="I80" s="83" t="str">
        <f t="shared" si="4"/>
        <v>PP-1095</v>
      </c>
      <c r="J80" s="26" t="s">
        <v>7048</v>
      </c>
      <c r="K80" s="26" t="s">
        <v>5548</v>
      </c>
      <c r="L80" s="87">
        <v>1051200</v>
      </c>
      <c r="N80" s="1">
        <v>1974</v>
      </c>
      <c r="O80">
        <v>15</v>
      </c>
      <c r="P80">
        <v>74364</v>
      </c>
    </row>
    <row r="81" spans="1:16" ht="25.5" x14ac:dyDescent="0.2">
      <c r="A81" s="48" t="str">
        <f t="shared" ref="A81:A144" si="6">CONCATENATE("RH","-",B81)</f>
        <v>RH-9</v>
      </c>
      <c r="B81" s="115">
        <v>9</v>
      </c>
      <c r="C81" s="1">
        <v>2</v>
      </c>
      <c r="D81" s="71" t="str">
        <f>IF(C81=1,K!$I$1,IF(C81=2,K!$I$2,IF(C81=3,K!$I$3,IF(C81=4,K!$I$4,IF(C81=5,K!$I$5,IF(C81=6,K!$I$6,IF(C81=7,K!$I$7)))))))</f>
        <v>Rek/uuendus</v>
      </c>
      <c r="F81" s="73" t="e">
        <f>LOOKUP(E81,K!$A$1:$B$19)</f>
        <v>#N/A</v>
      </c>
      <c r="H81" s="1">
        <v>310</v>
      </c>
      <c r="I81" s="83" t="str">
        <f t="shared" si="4"/>
        <v>-310</v>
      </c>
      <c r="J81" s="26" t="s">
        <v>7055</v>
      </c>
      <c r="K81" s="1" t="s">
        <v>7056</v>
      </c>
      <c r="L81" s="87">
        <v>1051200</v>
      </c>
      <c r="N81" s="1">
        <v>1948</v>
      </c>
      <c r="O81">
        <v>2</v>
      </c>
    </row>
    <row r="82" spans="1:16" ht="25.5" x14ac:dyDescent="0.2">
      <c r="A82" s="48" t="str">
        <f t="shared" si="6"/>
        <v>RH-9</v>
      </c>
      <c r="B82">
        <v>9</v>
      </c>
      <c r="C82" s="1">
        <v>3</v>
      </c>
      <c r="D82" s="71" t="str">
        <f>IF(C82=1,K!$I$1,IF(C82=2,K!$I$2,IF(C82=3,K!$I$3,IF(C82=4,K!$I$4,IF(C82=5,K!$I$5,IF(C82=6,K!$I$6,IF(C82=7,K!$I$7)))))))</f>
        <v>Ekspluatatsiooni andmise dokument</v>
      </c>
      <c r="E82" s="84" t="s">
        <v>318</v>
      </c>
      <c r="F82" s="73" t="str">
        <f>LOOKUP(E82,K!$A$1:$B$19)</f>
        <v>Konguta vald</v>
      </c>
      <c r="G82" s="26" t="s">
        <v>5503</v>
      </c>
      <c r="H82" s="1">
        <v>6</v>
      </c>
      <c r="I82" s="83" t="str">
        <f t="shared" si="4"/>
        <v>TMB-6</v>
      </c>
      <c r="J82" s="26" t="s">
        <v>5508</v>
      </c>
      <c r="K82" s="26" t="s">
        <v>5505</v>
      </c>
      <c r="L82" s="87">
        <v>1036200</v>
      </c>
      <c r="N82" s="1">
        <v>2000</v>
      </c>
      <c r="O82" s="28">
        <v>1</v>
      </c>
      <c r="P82">
        <v>75249</v>
      </c>
    </row>
    <row r="83" spans="1:16" ht="25.5" x14ac:dyDescent="0.2">
      <c r="A83" s="48" t="str">
        <f t="shared" si="6"/>
        <v>RH-10</v>
      </c>
      <c r="B83">
        <v>10</v>
      </c>
      <c r="C83" s="1">
        <v>2</v>
      </c>
      <c r="D83" s="71" t="str">
        <f>IF(C83=1,K!$I$1,IF(C83=2,K!$I$2,IF(C83=3,K!$I$3,IF(C83=4,K!$I$4,IF(C83=5,K!$I$5,IF(C83=6,K!$I$6,IF(C83=7,K!$I$7)))))))</f>
        <v>Rek/uuendus</v>
      </c>
      <c r="E83" s="84" t="s">
        <v>318</v>
      </c>
      <c r="F83" s="73" t="str">
        <f>LOOKUP(E83,K!$A$1:$B$19)</f>
        <v>Konguta vald</v>
      </c>
      <c r="G83" s="26"/>
      <c r="I83" s="83" t="str">
        <f t="shared" si="4"/>
        <v>-</v>
      </c>
      <c r="J83" s="26" t="s">
        <v>5508</v>
      </c>
      <c r="K83" s="26" t="s">
        <v>7480</v>
      </c>
      <c r="L83" s="87">
        <v>1036200</v>
      </c>
      <c r="N83" s="1">
        <v>1969</v>
      </c>
      <c r="O83" s="28">
        <v>14</v>
      </c>
    </row>
    <row r="84" spans="1:16" ht="25.5" x14ac:dyDescent="0.2">
      <c r="A84" s="48" t="str">
        <f t="shared" si="6"/>
        <v>RH-11</v>
      </c>
      <c r="B84">
        <v>11</v>
      </c>
      <c r="C84" s="1">
        <v>2</v>
      </c>
      <c r="D84" s="71" t="str">
        <f>IF(C84=1,K!$I$1,IF(C84=2,K!$I$2,IF(C84=3,K!$I$3,IF(C84=4,K!$I$4,IF(C84=5,K!$I$5,IF(C84=6,K!$I$6,IF(C84=7,K!$I$7)))))))</f>
        <v>Rek/uuendus</v>
      </c>
      <c r="E84" s="84" t="s">
        <v>318</v>
      </c>
      <c r="F84" s="73" t="str">
        <f>LOOKUP(E84,K!$A$1:$B$19)</f>
        <v>Konguta vald</v>
      </c>
      <c r="G84" s="26" t="s">
        <v>11</v>
      </c>
      <c r="H84" s="1">
        <v>1694</v>
      </c>
      <c r="I84" s="83" t="str">
        <f t="shared" si="4"/>
        <v>PP-1694</v>
      </c>
      <c r="J84" s="26" t="s">
        <v>5508</v>
      </c>
      <c r="K84" s="26" t="s">
        <v>5506</v>
      </c>
      <c r="L84" s="87">
        <v>1036200</v>
      </c>
      <c r="N84" s="1">
        <v>1998</v>
      </c>
      <c r="O84" s="28">
        <v>4</v>
      </c>
    </row>
    <row r="85" spans="1:16" ht="25.5" x14ac:dyDescent="0.2">
      <c r="A85" s="48" t="str">
        <f t="shared" si="6"/>
        <v>RH-10</v>
      </c>
      <c r="B85">
        <v>10</v>
      </c>
      <c r="C85" s="1">
        <v>2</v>
      </c>
      <c r="D85" s="71" t="str">
        <f>IF(C85=1,K!$I$1,IF(C85=2,K!$I$2,IF(C85=3,K!$I$3,IF(C85=4,K!$I$4,IF(C85=5,K!$I$5,IF(C85=6,K!$I$6,IF(C85=7,K!$I$7)))))))</f>
        <v>Rek/uuendus</v>
      </c>
      <c r="E85" s="84" t="s">
        <v>318</v>
      </c>
      <c r="F85" s="73" t="str">
        <f>LOOKUP(E85,K!$A$1:$B$19)</f>
        <v>Konguta vald</v>
      </c>
      <c r="G85" s="26" t="s">
        <v>11</v>
      </c>
      <c r="H85" s="1">
        <v>778</v>
      </c>
      <c r="I85" s="83" t="str">
        <f t="shared" si="4"/>
        <v>PP-778</v>
      </c>
      <c r="J85" s="26" t="s">
        <v>5508</v>
      </c>
      <c r="K85" s="26" t="s">
        <v>5507</v>
      </c>
      <c r="L85" s="87">
        <v>1036200</v>
      </c>
      <c r="N85" s="1">
        <v>1970</v>
      </c>
      <c r="O85" s="28">
        <v>4</v>
      </c>
      <c r="P85">
        <v>69398</v>
      </c>
    </row>
    <row r="86" spans="1:16" ht="25.5" x14ac:dyDescent="0.2">
      <c r="A86" s="48" t="str">
        <f t="shared" si="6"/>
        <v>RH-10</v>
      </c>
      <c r="B86">
        <v>10</v>
      </c>
      <c r="C86" s="1">
        <v>2</v>
      </c>
      <c r="D86" s="71" t="str">
        <f>IF(C86=1,K!$I$1,IF(C86=2,K!$I$2,IF(C86=3,K!$I$3,IF(C86=4,K!$I$4,IF(C86=5,K!$I$5,IF(C86=6,K!$I$6,IF(C86=7,K!$I$7)))))))</f>
        <v>Rek/uuendus</v>
      </c>
      <c r="E86" s="84" t="s">
        <v>318</v>
      </c>
      <c r="F86" s="73" t="str">
        <f>LOOKUP(E86,K!$A$1:$B$19)</f>
        <v>Konguta vald</v>
      </c>
      <c r="G86" s="26" t="s">
        <v>34</v>
      </c>
      <c r="H86" s="1">
        <v>458</v>
      </c>
      <c r="I86" s="83" t="str">
        <f t="shared" si="4"/>
        <v>PK-458</v>
      </c>
      <c r="J86" s="26" t="s">
        <v>5508</v>
      </c>
      <c r="K86" s="26" t="s">
        <v>5509</v>
      </c>
      <c r="L86" s="87">
        <v>1036200</v>
      </c>
      <c r="N86" s="1">
        <v>1978</v>
      </c>
      <c r="O86" s="28">
        <v>3</v>
      </c>
    </row>
    <row r="87" spans="1:16" ht="25.5" x14ac:dyDescent="0.2">
      <c r="A87" s="48" t="str">
        <f t="shared" si="6"/>
        <v>RH-10</v>
      </c>
      <c r="B87">
        <v>10</v>
      </c>
      <c r="C87" s="1">
        <v>2</v>
      </c>
      <c r="D87" s="71" t="str">
        <f>IF(C87=1,K!$I$1,IF(C87=2,K!$I$2,IF(C87=3,K!$I$3,IF(C87=4,K!$I$4,IF(C87=5,K!$I$5,IF(C87=6,K!$I$6,IF(C87=7,K!$I$7)))))))</f>
        <v>Rek/uuendus</v>
      </c>
      <c r="E87" s="84" t="s">
        <v>318</v>
      </c>
      <c r="F87" s="73" t="str">
        <f>LOOKUP(E87,K!$A$1:$B$19)</f>
        <v>Konguta vald</v>
      </c>
      <c r="G87" s="26" t="s">
        <v>34</v>
      </c>
      <c r="H87" s="1">
        <v>5</v>
      </c>
      <c r="I87" s="83" t="str">
        <f t="shared" si="4"/>
        <v>PK-5</v>
      </c>
      <c r="J87" s="26" t="s">
        <v>5508</v>
      </c>
      <c r="K87" s="26" t="s">
        <v>5512</v>
      </c>
      <c r="L87" s="87">
        <v>1036200</v>
      </c>
      <c r="N87" s="1">
        <v>1953</v>
      </c>
      <c r="O87" s="28">
        <v>5</v>
      </c>
    </row>
    <row r="88" spans="1:16" ht="25.5" x14ac:dyDescent="0.2">
      <c r="A88" s="48" t="str">
        <f t="shared" si="6"/>
        <v>RH-10</v>
      </c>
      <c r="B88">
        <v>10</v>
      </c>
      <c r="C88" s="1">
        <v>5</v>
      </c>
      <c r="D88" s="71" t="str">
        <f>IF(C88=1,K!$I$1,IF(C88=2,K!$I$2,IF(C88=3,K!$I$3,IF(C88=4,K!$I$4,IF(C88=5,K!$I$5,IF(C88=6,K!$I$6,IF(C88=7,K!$I$7)))))))</f>
        <v>Muu projekt</v>
      </c>
      <c r="E88" s="84" t="s">
        <v>318</v>
      </c>
      <c r="F88" s="73" t="str">
        <f>LOOKUP(E88,K!$A$1:$B$19)</f>
        <v>Konguta vald</v>
      </c>
      <c r="G88" s="26"/>
      <c r="I88" s="83" t="str">
        <f t="shared" si="4"/>
        <v>-</v>
      </c>
      <c r="J88" s="26" t="s">
        <v>5508</v>
      </c>
      <c r="K88" s="26" t="s">
        <v>5524</v>
      </c>
      <c r="L88" s="87">
        <v>1036200</v>
      </c>
      <c r="N88" s="1">
        <v>1975</v>
      </c>
      <c r="O88" s="28">
        <v>3</v>
      </c>
      <c r="P88">
        <v>75249</v>
      </c>
    </row>
    <row r="89" spans="1:16" ht="38.25" x14ac:dyDescent="0.2">
      <c r="A89" s="48" t="str">
        <f t="shared" si="6"/>
        <v>RH-10</v>
      </c>
      <c r="B89">
        <v>10</v>
      </c>
      <c r="C89" s="1">
        <v>1</v>
      </c>
      <c r="D89" s="71" t="str">
        <f>IF(C89=1,K!$I$1,IF(C89=2,K!$I$2,IF(C89=3,K!$I$3,IF(C89=4,K!$I$4,IF(C89=5,K!$I$5,IF(C89=6,K!$I$6,IF(C89=7,K!$I$7)))))))</f>
        <v>Peakraavide projektid</v>
      </c>
      <c r="E89" s="84" t="s">
        <v>318</v>
      </c>
      <c r="F89" s="73" t="str">
        <f>LOOKUP(E89,K!$A$1:$B$19)</f>
        <v>Konguta vald</v>
      </c>
      <c r="G89" s="26" t="s">
        <v>11</v>
      </c>
      <c r="H89" s="1">
        <v>239</v>
      </c>
      <c r="I89" s="83" t="str">
        <f t="shared" si="4"/>
        <v>PP-239</v>
      </c>
      <c r="J89" s="26" t="s">
        <v>5508</v>
      </c>
      <c r="K89" s="26" t="s">
        <v>5513</v>
      </c>
      <c r="L89" s="87">
        <v>1036200</v>
      </c>
      <c r="N89" s="1">
        <v>1953</v>
      </c>
      <c r="O89" s="28">
        <v>4</v>
      </c>
      <c r="P89">
        <v>7314</v>
      </c>
    </row>
    <row r="90" spans="1:16" ht="25.5" x14ac:dyDescent="0.2">
      <c r="A90" s="48" t="str">
        <f t="shared" si="6"/>
        <v>RH-</v>
      </c>
      <c r="B90"/>
      <c r="C90" s="1">
        <v>1</v>
      </c>
      <c r="D90" s="71" t="str">
        <f>IF(C90=1,K!$I$1,IF(C90=2,K!$I$2,IF(C90=3,K!$I$3,IF(C90=4,K!$I$4,IF(C90=5,K!$I$5,IF(C90=6,K!$I$6,IF(C90=7,K!$I$7)))))))</f>
        <v>Peakraavide projektid</v>
      </c>
      <c r="E90" s="84" t="s">
        <v>318</v>
      </c>
      <c r="F90" s="73" t="str">
        <f>LOOKUP(E90,K!$A$1:$B$19)</f>
        <v>Konguta vald</v>
      </c>
      <c r="H90" s="1">
        <v>239</v>
      </c>
      <c r="I90" s="83" t="str">
        <f t="shared" si="4"/>
        <v>-239</v>
      </c>
      <c r="J90" s="26" t="s">
        <v>5508</v>
      </c>
      <c r="K90" s="26" t="s">
        <v>5514</v>
      </c>
      <c r="L90" s="87">
        <v>1036200</v>
      </c>
      <c r="N90" s="1">
        <v>1958</v>
      </c>
      <c r="O90" s="28">
        <v>5</v>
      </c>
      <c r="P90">
        <v>7314</v>
      </c>
    </row>
    <row r="91" spans="1:16" x14ac:dyDescent="0.2">
      <c r="A91" s="48" t="str">
        <f t="shared" si="6"/>
        <v>RH-10</v>
      </c>
      <c r="B91">
        <v>10</v>
      </c>
      <c r="C91" s="1">
        <v>5</v>
      </c>
      <c r="D91" s="71" t="str">
        <f>IF(C91=1,K!$I$1,IF(C91=2,K!$I$2,IF(C91=3,K!$I$3,IF(C91=4,K!$I$4,IF(C91=5,K!$I$5,IF(C91=6,K!$I$6,IF(C91=7,K!$I$7)))))))</f>
        <v>Muu projekt</v>
      </c>
      <c r="E91" s="84" t="s">
        <v>326</v>
      </c>
      <c r="F91" s="73" t="str">
        <f>LOOKUP(E91,K!$A$1:$B$19)</f>
        <v>Puhja vald</v>
      </c>
      <c r="G91" s="26" t="s">
        <v>11</v>
      </c>
      <c r="H91" s="1">
        <v>1198</v>
      </c>
      <c r="I91" s="83" t="str">
        <f t="shared" si="4"/>
        <v>PP-1198</v>
      </c>
      <c r="J91" s="26" t="s">
        <v>5508</v>
      </c>
      <c r="K91" s="26" t="s">
        <v>5515</v>
      </c>
      <c r="L91" s="87">
        <v>1036200</v>
      </c>
      <c r="N91" s="1">
        <v>1977</v>
      </c>
      <c r="O91" s="28">
        <v>6</v>
      </c>
      <c r="P91">
        <v>75249</v>
      </c>
    </row>
    <row r="92" spans="1:16" ht="25.5" x14ac:dyDescent="0.2">
      <c r="A92" s="48" t="str">
        <f t="shared" si="6"/>
        <v>RH-</v>
      </c>
      <c r="B92"/>
      <c r="C92" s="1">
        <v>1</v>
      </c>
      <c r="D92" s="71" t="str">
        <f>IF(C92=1,K!$I$1,IF(C92=2,K!$I$2,IF(C92=3,K!$I$3,IF(C92=4,K!$I$4,IF(C92=5,K!$I$5,IF(C92=6,K!$I$6,IF(C92=7,K!$I$7)))))))</f>
        <v>Peakraavide projektid</v>
      </c>
      <c r="E92" s="84" t="s">
        <v>326</v>
      </c>
      <c r="F92" s="73" t="str">
        <f>LOOKUP(E92,K!$A$1:$B$19)</f>
        <v>Puhja vald</v>
      </c>
      <c r="G92" s="26" t="s">
        <v>34</v>
      </c>
      <c r="H92" s="1">
        <v>574</v>
      </c>
      <c r="I92" s="83" t="str">
        <f t="shared" si="4"/>
        <v>PK-574</v>
      </c>
      <c r="J92" s="26" t="s">
        <v>5508</v>
      </c>
      <c r="K92" s="26" t="s">
        <v>5516</v>
      </c>
      <c r="L92" s="87">
        <v>1036200</v>
      </c>
      <c r="N92" s="1">
        <v>1990</v>
      </c>
    </row>
    <row r="93" spans="1:16" ht="25.5" x14ac:dyDescent="0.2">
      <c r="A93" s="48" t="str">
        <f t="shared" si="6"/>
        <v>RH-10</v>
      </c>
      <c r="B93">
        <v>10</v>
      </c>
      <c r="C93" s="1">
        <v>3</v>
      </c>
      <c r="D93" s="71" t="str">
        <f>IF(C93=1,K!$I$1,IF(C93=2,K!$I$2,IF(C93=3,K!$I$3,IF(C93=4,K!$I$4,IF(C93=5,K!$I$5,IF(C93=6,K!$I$6,IF(C93=7,K!$I$7)))))))</f>
        <v>Ekspluatatsiooni andmise dokument</v>
      </c>
      <c r="E93" s="84" t="s">
        <v>326</v>
      </c>
      <c r="F93" s="73" t="str">
        <f>LOOKUP(E93,K!$A$1:$B$19)</f>
        <v>Puhja vald</v>
      </c>
      <c r="H93" s="1">
        <v>115</v>
      </c>
      <c r="I93" s="83" t="str">
        <f t="shared" si="4"/>
        <v>-115</v>
      </c>
      <c r="J93" s="26" t="s">
        <v>5508</v>
      </c>
      <c r="K93" s="26" t="s">
        <v>5517</v>
      </c>
      <c r="L93" s="87">
        <v>1036200</v>
      </c>
      <c r="N93" s="1">
        <v>1984</v>
      </c>
      <c r="O93" s="28">
        <v>2</v>
      </c>
    </row>
    <row r="94" spans="1:16" ht="25.5" x14ac:dyDescent="0.2">
      <c r="A94" s="48" t="str">
        <f t="shared" si="6"/>
        <v>RH-10</v>
      </c>
      <c r="B94">
        <v>10</v>
      </c>
      <c r="C94" s="1">
        <v>5</v>
      </c>
      <c r="D94" s="71" t="str">
        <f>IF(C94=1,K!$I$1,IF(C94=2,K!$I$2,IF(C94=3,K!$I$3,IF(C94=4,K!$I$4,IF(C94=5,K!$I$5,IF(C94=6,K!$I$6,IF(C94=7,K!$I$7)))))))</f>
        <v>Muu projekt</v>
      </c>
      <c r="E94" s="84" t="s">
        <v>326</v>
      </c>
      <c r="F94" s="73" t="str">
        <f>LOOKUP(E94,K!$A$1:$B$19)</f>
        <v>Puhja vald</v>
      </c>
      <c r="H94" s="1">
        <v>114</v>
      </c>
      <c r="I94" s="83" t="str">
        <f t="shared" si="4"/>
        <v>-114</v>
      </c>
      <c r="J94" s="26" t="s">
        <v>5508</v>
      </c>
      <c r="K94" s="26" t="s">
        <v>5518</v>
      </c>
      <c r="L94" s="87">
        <v>1036200</v>
      </c>
      <c r="N94" s="1">
        <v>1984</v>
      </c>
      <c r="O94" s="28">
        <v>1</v>
      </c>
    </row>
    <row r="95" spans="1:16" ht="25.5" x14ac:dyDescent="0.2">
      <c r="A95" s="48" t="str">
        <f t="shared" si="6"/>
        <v>RH-10</v>
      </c>
      <c r="B95">
        <v>10</v>
      </c>
      <c r="C95" s="1">
        <v>5</v>
      </c>
      <c r="D95" s="71" t="str">
        <f>IF(C95=1,K!$I$1,IF(C95=2,K!$I$2,IF(C95=3,K!$I$3,IF(C95=4,K!$I$4,IF(C95=5,K!$I$5,IF(C95=6,K!$I$6,IF(C95=7,K!$I$7)))))))</f>
        <v>Muu projekt</v>
      </c>
      <c r="E95" s="84" t="s">
        <v>326</v>
      </c>
      <c r="F95" s="73" t="str">
        <f>LOOKUP(E95,K!$A$1:$B$19)</f>
        <v>Puhja vald</v>
      </c>
      <c r="G95" s="26" t="s">
        <v>11</v>
      </c>
      <c r="H95" s="1">
        <v>1217</v>
      </c>
      <c r="I95" s="83" t="str">
        <f t="shared" si="4"/>
        <v>PP-1217</v>
      </c>
      <c r="J95" s="26" t="s">
        <v>5508</v>
      </c>
      <c r="K95" s="26" t="s">
        <v>5519</v>
      </c>
      <c r="L95" s="87">
        <v>1036200</v>
      </c>
      <c r="N95" s="1">
        <v>1977</v>
      </c>
      <c r="O95" s="28">
        <v>32</v>
      </c>
      <c r="P95">
        <v>75249</v>
      </c>
    </row>
    <row r="96" spans="1:16" ht="25.5" x14ac:dyDescent="0.2">
      <c r="A96" s="48" t="str">
        <f t="shared" si="6"/>
        <v>RH-8</v>
      </c>
      <c r="B96">
        <v>8</v>
      </c>
      <c r="C96" s="1">
        <v>2</v>
      </c>
      <c r="D96" s="71" t="str">
        <f>IF(C96=1,K!$I$1,IF(C96=2,K!$I$2,IF(C96=3,K!$I$3,IF(C96=4,K!$I$4,IF(C96=5,K!$I$5,IF(C96=6,K!$I$6,IF(C96=7,K!$I$7)))))))</f>
        <v>Rek/uuendus</v>
      </c>
      <c r="E96" s="84" t="s">
        <v>318</v>
      </c>
      <c r="F96" s="73" t="str">
        <f>LOOKUP(E96,K!$A$1:$B$19)</f>
        <v>Konguta vald</v>
      </c>
      <c r="H96" s="1">
        <v>7685</v>
      </c>
      <c r="I96" s="83" t="str">
        <f t="shared" si="4"/>
        <v>-7685</v>
      </c>
      <c r="J96" s="26" t="s">
        <v>5508</v>
      </c>
      <c r="K96" s="26" t="s">
        <v>5520</v>
      </c>
      <c r="L96" s="87">
        <v>1036200</v>
      </c>
      <c r="N96" s="1">
        <v>2007</v>
      </c>
      <c r="O96" s="28">
        <v>4</v>
      </c>
    </row>
    <row r="97" spans="1:16" ht="25.5" x14ac:dyDescent="0.2">
      <c r="A97" s="48" t="str">
        <f t="shared" si="6"/>
        <v>RH-</v>
      </c>
      <c r="B97"/>
      <c r="C97" s="1">
        <v>4</v>
      </c>
      <c r="D97" s="71" t="str">
        <f>IF(C97=1,K!$I$1,IF(C97=2,K!$I$2,IF(C97=3,K!$I$3,IF(C97=4,K!$I$4,IF(C97=5,K!$I$5,IF(C97=6,K!$I$6,IF(C97=7,K!$I$7)))))))</f>
        <v>Ehitusgeoloogia aruanne</v>
      </c>
      <c r="E97" s="3" t="s">
        <v>318</v>
      </c>
      <c r="F97" s="73" t="str">
        <f>LOOKUP(E97,K!$A$1:$B$19)</f>
        <v>Konguta vald</v>
      </c>
      <c r="G97" s="1" t="s">
        <v>11</v>
      </c>
      <c r="H97" s="1">
        <v>1217</v>
      </c>
      <c r="I97" s="83" t="str">
        <f t="shared" si="4"/>
        <v>PP-1217</v>
      </c>
      <c r="J97" s="1" t="s">
        <v>5508</v>
      </c>
      <c r="K97" s="1" t="s">
        <v>5522</v>
      </c>
      <c r="L97" s="87">
        <v>1036200</v>
      </c>
      <c r="N97" s="1">
        <v>1976</v>
      </c>
      <c r="O97" s="28">
        <v>14</v>
      </c>
      <c r="P97" s="1">
        <v>75249</v>
      </c>
    </row>
    <row r="98" spans="1:16" ht="25.5" x14ac:dyDescent="0.2">
      <c r="A98" s="48" t="str">
        <f t="shared" si="6"/>
        <v>RH-8</v>
      </c>
      <c r="B98">
        <v>8</v>
      </c>
      <c r="C98" s="1">
        <v>4</v>
      </c>
      <c r="D98" s="71" t="str">
        <f>IF(C98=1,K!$I$1,IF(C98=2,K!$I$2,IF(C98=3,K!$I$3,IF(C98=4,K!$I$4,IF(C98=5,K!$I$5,IF(C98=6,K!$I$6,IF(C98=7,K!$I$7)))))))</f>
        <v>Ehitusgeoloogia aruanne</v>
      </c>
      <c r="E98" s="3" t="s">
        <v>318</v>
      </c>
      <c r="F98" s="73" t="str">
        <f>LOOKUP(E98,K!$A$1:$B$19)</f>
        <v>Konguta vald</v>
      </c>
      <c r="I98" s="83" t="str">
        <f t="shared" si="4"/>
        <v>-</v>
      </c>
      <c r="J98" s="1" t="s">
        <v>5508</v>
      </c>
      <c r="K98" s="1" t="s">
        <v>5523</v>
      </c>
      <c r="L98" s="87">
        <v>1036200</v>
      </c>
      <c r="N98" s="1">
        <v>1977</v>
      </c>
      <c r="P98" s="1">
        <v>75249</v>
      </c>
    </row>
    <row r="99" spans="1:16" ht="25.5" x14ac:dyDescent="0.2">
      <c r="A99" s="48" t="str">
        <f t="shared" si="6"/>
        <v>RH-8</v>
      </c>
      <c r="B99">
        <v>8</v>
      </c>
      <c r="C99" s="1">
        <v>5</v>
      </c>
      <c r="D99" s="71" t="str">
        <f>IF(C99=1,K!$I$1,IF(C99=2,K!$I$2,IF(C99=3,K!$I$3,IF(C99=4,K!$I$4,IF(C99=5,K!$I$5,IF(C99=6,K!$I$6,IF(C99=7,K!$I$7)))))))</f>
        <v>Muu projekt</v>
      </c>
      <c r="E99" s="3" t="s">
        <v>318</v>
      </c>
      <c r="F99" s="73" t="str">
        <f>LOOKUP(E99,K!$A$1:$B$19)</f>
        <v>Konguta vald</v>
      </c>
      <c r="G99" s="1" t="s">
        <v>11</v>
      </c>
      <c r="H99" s="1">
        <v>1159</v>
      </c>
      <c r="I99" s="83" t="str">
        <f t="shared" si="4"/>
        <v>PP-1159</v>
      </c>
      <c r="J99" s="1" t="s">
        <v>5508</v>
      </c>
      <c r="K99" s="1" t="s">
        <v>5524</v>
      </c>
      <c r="L99" s="87">
        <v>1036200</v>
      </c>
      <c r="N99" s="1">
        <v>1975</v>
      </c>
      <c r="O99" s="28">
        <v>13</v>
      </c>
      <c r="P99" s="1" t="s">
        <v>5525</v>
      </c>
    </row>
    <row r="100" spans="1:16" ht="38.25" x14ac:dyDescent="0.2">
      <c r="A100" s="48" t="str">
        <f t="shared" si="6"/>
        <v>RH-8</v>
      </c>
      <c r="B100">
        <v>8</v>
      </c>
      <c r="C100" s="1">
        <v>1</v>
      </c>
      <c r="D100" s="71" t="str">
        <f>IF(C100=1,K!$I$1,IF(C100=2,K!$I$2,IF(C100=3,K!$I$3,IF(C100=4,K!$I$4,IF(C100=5,K!$I$5,IF(C100=6,K!$I$6,IF(C100=7,K!$I$7)))))))</f>
        <v>Peakraavide projektid</v>
      </c>
      <c r="E100" s="3" t="s">
        <v>318</v>
      </c>
      <c r="F100" s="73" t="str">
        <f>LOOKUP(E100,K!$A$1:$B$19)</f>
        <v>Konguta vald</v>
      </c>
      <c r="G100" s="1" t="s">
        <v>11</v>
      </c>
      <c r="H100" s="1">
        <v>1198</v>
      </c>
      <c r="I100" s="83" t="str">
        <f t="shared" si="4"/>
        <v>PP-1198</v>
      </c>
      <c r="J100" s="1" t="s">
        <v>5508</v>
      </c>
      <c r="K100" s="1" t="s">
        <v>5526</v>
      </c>
      <c r="L100" s="87">
        <v>1036200</v>
      </c>
      <c r="N100" s="1">
        <v>1977</v>
      </c>
      <c r="O100" s="28">
        <v>15</v>
      </c>
      <c r="P100" s="1">
        <v>75249</v>
      </c>
    </row>
    <row r="101" spans="1:16" ht="38.25" x14ac:dyDescent="0.2">
      <c r="A101" s="48" t="str">
        <f t="shared" si="6"/>
        <v>RH-8</v>
      </c>
      <c r="B101">
        <v>8</v>
      </c>
      <c r="C101" s="1">
        <v>4</v>
      </c>
      <c r="D101" s="71" t="str">
        <f>IF(C101=1,K!$I$1,IF(C101=2,K!$I$2,IF(C101=3,K!$I$3,IF(C101=4,K!$I$4,IF(C101=5,K!$I$5,IF(C101=6,K!$I$6,IF(C101=7,K!$I$7)))))))</f>
        <v>Ehitusgeoloogia aruanne</v>
      </c>
      <c r="E101" s="3" t="s">
        <v>318</v>
      </c>
      <c r="F101" s="73" t="str">
        <f>LOOKUP(E101,K!$A$1:$B$19)</f>
        <v>Konguta vald</v>
      </c>
      <c r="G101" s="1" t="s">
        <v>11</v>
      </c>
      <c r="H101" s="1">
        <v>1217</v>
      </c>
      <c r="I101" s="83" t="str">
        <f t="shared" si="4"/>
        <v>PP-1217</v>
      </c>
      <c r="J101" s="1" t="s">
        <v>5508</v>
      </c>
      <c r="K101" s="1" t="s">
        <v>5527</v>
      </c>
      <c r="L101" s="87">
        <v>1036200</v>
      </c>
      <c r="N101" s="1">
        <v>1976</v>
      </c>
      <c r="O101" s="28">
        <v>10</v>
      </c>
      <c r="P101" s="1">
        <v>75249</v>
      </c>
    </row>
    <row r="102" spans="1:16" ht="25.5" x14ac:dyDescent="0.2">
      <c r="A102" s="48" t="str">
        <f t="shared" si="6"/>
        <v>RH-</v>
      </c>
      <c r="B102"/>
      <c r="C102" s="1">
        <v>3</v>
      </c>
      <c r="D102" s="71" t="str">
        <f>IF(C102=1,K!$I$1,IF(C102=2,K!$I$2,IF(C102=3,K!$I$3,IF(C102=4,K!$I$4,IF(C102=5,K!$I$5,IF(C102=6,K!$I$6,IF(C102=7,K!$I$7)))))))</f>
        <v>Ekspluatatsiooni andmise dokument</v>
      </c>
      <c r="E102" s="3" t="s">
        <v>318</v>
      </c>
      <c r="F102" s="73" t="str">
        <f>LOOKUP(E102,K!$A$1:$B$19)</f>
        <v>Konguta vald</v>
      </c>
      <c r="G102" s="1" t="s">
        <v>32</v>
      </c>
      <c r="H102" s="1">
        <v>49</v>
      </c>
      <c r="I102" s="83" t="str">
        <f t="shared" si="4"/>
        <v>MV-49</v>
      </c>
      <c r="J102" s="1" t="s">
        <v>5508</v>
      </c>
      <c r="K102" s="1" t="s">
        <v>5529</v>
      </c>
      <c r="L102" s="87">
        <v>1036200</v>
      </c>
      <c r="N102" s="1">
        <v>1989</v>
      </c>
      <c r="O102" s="28">
        <v>1</v>
      </c>
      <c r="P102" t="s">
        <v>5530</v>
      </c>
    </row>
    <row r="103" spans="1:16" ht="38.25" x14ac:dyDescent="0.2">
      <c r="A103" s="48" t="str">
        <f t="shared" si="6"/>
        <v>RH-8</v>
      </c>
      <c r="B103">
        <v>8</v>
      </c>
      <c r="C103" s="1">
        <v>2</v>
      </c>
      <c r="D103" s="71" t="str">
        <f>IF(C103=1,K!$I$1,IF(C103=2,K!$I$2,IF(C103=3,K!$I$3,IF(C103=4,K!$I$4,IF(C103=5,K!$I$5,IF(C103=6,K!$I$6,IF(C103=7,K!$I$7)))))))</f>
        <v>Rek/uuendus</v>
      </c>
      <c r="E103" s="3" t="s">
        <v>318</v>
      </c>
      <c r="F103" s="73" t="str">
        <f>LOOKUP(E103,K!$A$1:$B$19)</f>
        <v>Konguta vald</v>
      </c>
      <c r="G103" s="1" t="s">
        <v>5531</v>
      </c>
      <c r="H103" s="1">
        <v>91</v>
      </c>
      <c r="I103" s="83" t="str">
        <f t="shared" si="4"/>
        <v>S -91</v>
      </c>
      <c r="J103" s="1" t="s">
        <v>5508</v>
      </c>
      <c r="K103" s="1" t="s">
        <v>5532</v>
      </c>
      <c r="L103" s="87">
        <v>1036200</v>
      </c>
      <c r="N103" s="1">
        <v>1954</v>
      </c>
      <c r="O103" s="28">
        <v>4</v>
      </c>
      <c r="P103" s="1">
        <v>75249</v>
      </c>
    </row>
    <row r="104" spans="1:16" ht="25.5" x14ac:dyDescent="0.2">
      <c r="A104" s="48" t="str">
        <f t="shared" si="6"/>
        <v>RH-</v>
      </c>
      <c r="B104"/>
      <c r="C104" s="1">
        <v>1</v>
      </c>
      <c r="D104" s="71" t="str">
        <f>IF(C104=1,K!$I$1,IF(C104=2,K!$I$2,IF(C104=3,K!$I$3,IF(C104=4,K!$I$4,IF(C104=5,K!$I$5,IF(C104=6,K!$I$6,IF(C104=7,K!$I$7)))))))</f>
        <v>Peakraavide projektid</v>
      </c>
      <c r="E104" s="3" t="s">
        <v>318</v>
      </c>
      <c r="F104" s="73" t="str">
        <f>LOOKUP(E104,K!$A$1:$B$19)</f>
        <v>Konguta vald</v>
      </c>
      <c r="I104" s="83" t="str">
        <f t="shared" si="4"/>
        <v>-</v>
      </c>
      <c r="J104" s="1" t="s">
        <v>5508</v>
      </c>
      <c r="K104" s="1" t="s">
        <v>5533</v>
      </c>
      <c r="L104" s="87">
        <v>1036200</v>
      </c>
      <c r="N104" s="1">
        <v>1977</v>
      </c>
      <c r="P104" s="1">
        <v>75249</v>
      </c>
    </row>
    <row r="105" spans="1:16" ht="25.5" x14ac:dyDescent="0.2">
      <c r="A105" s="48" t="str">
        <f t="shared" si="6"/>
        <v>RH-</v>
      </c>
      <c r="B105"/>
      <c r="C105" s="1">
        <v>1</v>
      </c>
      <c r="D105" s="71" t="str">
        <f>IF(C105=1,K!$I$1,IF(C105=2,K!$I$2,IF(C105=3,K!$I$3,IF(C105=4,K!$I$4,IF(C105=5,K!$I$5,IF(C105=6,K!$I$6,IF(C105=7,K!$I$7)))))))</f>
        <v>Peakraavide projektid</v>
      </c>
      <c r="E105" s="3" t="s">
        <v>318</v>
      </c>
      <c r="F105" s="73" t="str">
        <f>LOOKUP(E105,K!$A$1:$B$19)</f>
        <v>Konguta vald</v>
      </c>
      <c r="G105" s="1" t="s">
        <v>34</v>
      </c>
      <c r="H105" s="1">
        <v>562</v>
      </c>
      <c r="I105" s="83" t="str">
        <f t="shared" si="4"/>
        <v>PK-562</v>
      </c>
      <c r="J105" s="1" t="s">
        <v>5508</v>
      </c>
      <c r="K105" s="1" t="s">
        <v>5534</v>
      </c>
      <c r="L105" s="87">
        <v>1036200</v>
      </c>
      <c r="N105" s="1">
        <v>1988</v>
      </c>
      <c r="O105" s="28">
        <v>1</v>
      </c>
    </row>
    <row r="106" spans="1:16" ht="25.5" x14ac:dyDescent="0.2">
      <c r="A106" s="48" t="str">
        <f t="shared" si="6"/>
        <v>RH-9</v>
      </c>
      <c r="B106">
        <v>9</v>
      </c>
      <c r="C106" s="1">
        <v>1</v>
      </c>
      <c r="D106" s="71" t="str">
        <f>IF(C106=1,K!$I$1,IF(C106=2,K!$I$2,IF(C106=3,K!$I$3,IF(C106=4,K!$I$4,IF(C106=5,K!$I$5,IF(C106=6,K!$I$6,IF(C106=7,K!$I$7)))))))</f>
        <v>Peakraavide projektid</v>
      </c>
      <c r="E106" s="3" t="s">
        <v>318</v>
      </c>
      <c r="F106" s="73" t="str">
        <f>LOOKUP(E106,K!$A$1:$B$19)</f>
        <v>Konguta vald</v>
      </c>
      <c r="H106" s="1">
        <v>23</v>
      </c>
      <c r="I106" s="83" t="str">
        <f t="shared" si="4"/>
        <v>-23</v>
      </c>
      <c r="J106" s="1" t="s">
        <v>5508</v>
      </c>
      <c r="K106" s="1" t="s">
        <v>5511</v>
      </c>
      <c r="L106" s="87">
        <v>1036200</v>
      </c>
      <c r="N106" s="1">
        <v>1953</v>
      </c>
      <c r="O106" s="28">
        <v>1</v>
      </c>
    </row>
    <row r="107" spans="1:16" ht="25.5" x14ac:dyDescent="0.2">
      <c r="A107" s="48" t="str">
        <f t="shared" si="6"/>
        <v>RH-10</v>
      </c>
      <c r="B107">
        <v>10</v>
      </c>
      <c r="C107" s="1">
        <v>2</v>
      </c>
      <c r="D107" s="71" t="str">
        <f>IF(C107=1,K!$I$1,IF(C107=2,K!$I$2,IF(C107=3,K!$I$3,IF(C107=4,K!$I$4,IF(C107=5,K!$I$5,IF(C107=6,K!$I$6,IF(C107=7,K!$I$7)))))))</f>
        <v>Rek/uuendus</v>
      </c>
      <c r="E107" s="84" t="s">
        <v>318</v>
      </c>
      <c r="F107" s="73" t="str">
        <f>LOOKUP(E107,K!$A$1:$B$19)</f>
        <v>Konguta vald</v>
      </c>
      <c r="H107" s="1">
        <v>684</v>
      </c>
      <c r="I107" s="83" t="str">
        <f t="shared" si="4"/>
        <v>-684</v>
      </c>
      <c r="J107" s="26" t="s">
        <v>5510</v>
      </c>
      <c r="K107" s="26" t="s">
        <v>7479</v>
      </c>
      <c r="L107" s="87">
        <v>1036200</v>
      </c>
      <c r="N107" s="1">
        <v>1953</v>
      </c>
      <c r="O107" s="28">
        <v>5</v>
      </c>
    </row>
    <row r="108" spans="1:16" ht="25.5" x14ac:dyDescent="0.2">
      <c r="A108" s="48" t="str">
        <f t="shared" si="6"/>
        <v>RH-8</v>
      </c>
      <c r="B108">
        <v>8</v>
      </c>
      <c r="C108" s="1">
        <v>1</v>
      </c>
      <c r="D108" s="71" t="str">
        <f>IF(C108=1,K!$I$1,IF(C108=2,K!$I$2,IF(C108=3,K!$I$3,IF(C108=4,K!$I$4,IF(C108=5,K!$I$5,IF(C108=6,K!$I$6,IF(C108=7,K!$I$7)))))))</f>
        <v>Peakraavide projektid</v>
      </c>
      <c r="E108" s="3" t="s">
        <v>318</v>
      </c>
      <c r="F108" s="73" t="str">
        <f>LOOKUP(E108,K!$A$1:$B$19)</f>
        <v>Konguta vald</v>
      </c>
      <c r="G108" s="1" t="s">
        <v>11</v>
      </c>
      <c r="H108" s="1">
        <v>237</v>
      </c>
      <c r="I108" s="83" t="str">
        <f t="shared" si="4"/>
        <v>PP-237</v>
      </c>
      <c r="J108" s="1" t="s">
        <v>5510</v>
      </c>
      <c r="K108" s="1" t="s">
        <v>5521</v>
      </c>
      <c r="L108" s="87">
        <v>1036200</v>
      </c>
      <c r="N108" s="1">
        <v>1957</v>
      </c>
      <c r="O108" s="28">
        <v>8</v>
      </c>
      <c r="P108" s="1">
        <v>5109</v>
      </c>
    </row>
    <row r="109" spans="1:16" ht="25.5" x14ac:dyDescent="0.2">
      <c r="A109" s="48" t="str">
        <f t="shared" si="6"/>
        <v>RH-8</v>
      </c>
      <c r="B109">
        <v>8</v>
      </c>
      <c r="C109" s="1">
        <v>1</v>
      </c>
      <c r="D109" s="71" t="str">
        <f>IF(C109=1,K!$I$1,IF(C109=2,K!$I$2,IF(C109=3,K!$I$3,IF(C109=4,K!$I$4,IF(C109=5,K!$I$5,IF(C109=6,K!$I$6,IF(C109=7,K!$I$7)))))))</f>
        <v>Peakraavide projektid</v>
      </c>
      <c r="E109" s="3" t="s">
        <v>318</v>
      </c>
      <c r="F109" s="73" t="str">
        <f>LOOKUP(E109,K!$A$1:$B$19)</f>
        <v>Konguta vald</v>
      </c>
      <c r="H109" s="1">
        <v>8278</v>
      </c>
      <c r="I109" s="83" t="str">
        <f t="shared" si="4"/>
        <v>-8278</v>
      </c>
      <c r="J109" s="1" t="s">
        <v>5510</v>
      </c>
      <c r="K109" s="1" t="s">
        <v>5528</v>
      </c>
      <c r="L109" s="87">
        <v>1036200</v>
      </c>
      <c r="O109" s="28">
        <v>1</v>
      </c>
      <c r="P109" s="1">
        <v>75249</v>
      </c>
    </row>
    <row r="110" spans="1:16" ht="25.5" x14ac:dyDescent="0.2">
      <c r="A110" s="48" t="str">
        <f t="shared" si="6"/>
        <v>RH-12</v>
      </c>
      <c r="B110">
        <v>12</v>
      </c>
      <c r="C110" s="1">
        <v>3</v>
      </c>
      <c r="D110" s="71" t="str">
        <f>IF(C110=1,K!$I$1,IF(C110=2,K!$I$2,IF(C110=3,K!$I$3,IF(C110=4,K!$I$4,IF(C110=5,K!$I$5,IF(C110=6,K!$I$6,IF(C110=7,K!$I$7)))))))</f>
        <v>Ekspluatatsiooni andmise dokument</v>
      </c>
      <c r="E110" s="84" t="s">
        <v>323</v>
      </c>
      <c r="F110" s="73" t="str">
        <f>LOOKUP(E110,K!$A$1:$B$19)</f>
        <v>Nõo vald</v>
      </c>
      <c r="G110" s="26" t="s">
        <v>5551</v>
      </c>
      <c r="H110" s="1">
        <v>1087</v>
      </c>
      <c r="I110" s="83" t="str">
        <f t="shared" si="4"/>
        <v>TMV-1087</v>
      </c>
      <c r="J110" s="26" t="s">
        <v>5549</v>
      </c>
      <c r="K110" s="26" t="s">
        <v>5550</v>
      </c>
      <c r="L110" s="87">
        <v>1038600</v>
      </c>
      <c r="N110" s="1">
        <v>1976</v>
      </c>
      <c r="O110">
        <v>1</v>
      </c>
      <c r="P110">
        <v>73020</v>
      </c>
    </row>
    <row r="111" spans="1:16" ht="25.5" x14ac:dyDescent="0.2">
      <c r="A111" s="48" t="str">
        <f t="shared" si="6"/>
        <v>RH-12</v>
      </c>
      <c r="B111">
        <v>12</v>
      </c>
      <c r="C111" s="1">
        <v>3</v>
      </c>
      <c r="D111" s="71" t="str">
        <f>IF(C111=1,K!$I$1,IF(C111=2,K!$I$2,IF(C111=3,K!$I$3,IF(C111=4,K!$I$4,IF(C111=5,K!$I$5,IF(C111=6,K!$I$6,IF(C111=7,K!$I$7)))))))</f>
        <v>Ekspluatatsiooni andmise dokument</v>
      </c>
      <c r="E111" s="84" t="s">
        <v>323</v>
      </c>
      <c r="F111" s="73" t="str">
        <f>LOOKUP(E111,K!$A$1:$B$19)</f>
        <v>Nõo vald</v>
      </c>
      <c r="G111" s="26" t="s">
        <v>5551</v>
      </c>
      <c r="H111" s="1">
        <v>91</v>
      </c>
      <c r="I111" s="83" t="str">
        <f t="shared" si="4"/>
        <v>TMV-91</v>
      </c>
      <c r="J111" s="26" t="s">
        <v>5549</v>
      </c>
      <c r="K111" s="26" t="s">
        <v>5552</v>
      </c>
      <c r="L111" s="87">
        <v>1038600</v>
      </c>
      <c r="N111" s="1">
        <v>1982</v>
      </c>
      <c r="O111">
        <v>2</v>
      </c>
      <c r="P111">
        <v>76266</v>
      </c>
    </row>
    <row r="112" spans="1:16" ht="25.5" x14ac:dyDescent="0.2">
      <c r="A112" s="48" t="str">
        <f t="shared" si="6"/>
        <v>RH-12</v>
      </c>
      <c r="B112">
        <v>12</v>
      </c>
      <c r="C112" s="1">
        <v>4</v>
      </c>
      <c r="D112" s="71" t="str">
        <f>IF(C112=1,K!$I$1,IF(C112=2,K!$I$2,IF(C112=3,K!$I$3,IF(C112=4,K!$I$4,IF(C112=5,K!$I$5,IF(C112=6,K!$I$6,IF(C112=7,K!$I$7)))))))</f>
        <v>Ehitusgeoloogia aruanne</v>
      </c>
      <c r="E112" s="84" t="s">
        <v>323</v>
      </c>
      <c r="F112" s="73" t="str">
        <f>LOOKUP(E112,K!$A$1:$B$19)</f>
        <v>Nõo vald</v>
      </c>
      <c r="G112" s="26" t="s">
        <v>11</v>
      </c>
      <c r="H112" s="1">
        <v>1222</v>
      </c>
      <c r="I112" s="83" t="str">
        <f t="shared" si="4"/>
        <v>PP-1222</v>
      </c>
      <c r="J112" s="26" t="s">
        <v>5549</v>
      </c>
      <c r="K112" s="26" t="s">
        <v>5553</v>
      </c>
      <c r="L112" s="87">
        <v>1038600</v>
      </c>
      <c r="N112" s="1">
        <v>1977</v>
      </c>
      <c r="O112">
        <v>5</v>
      </c>
      <c r="P112">
        <v>76266</v>
      </c>
    </row>
    <row r="113" spans="1:16" ht="25.5" x14ac:dyDescent="0.2">
      <c r="A113" s="48" t="str">
        <f t="shared" si="6"/>
        <v>RH-12</v>
      </c>
      <c r="B113">
        <v>12</v>
      </c>
      <c r="C113" s="1">
        <v>3</v>
      </c>
      <c r="D113" s="71" t="str">
        <f>IF(C113=1,K!$I$1,IF(C113=2,K!$I$2,IF(C113=3,K!$I$3,IF(C113=4,K!$I$4,IF(C113=5,K!$I$5,IF(C113=6,K!$I$6,IF(C113=7,K!$I$7)))))))</f>
        <v>Ekspluatatsiooni andmise dokument</v>
      </c>
      <c r="E113" s="84" t="s">
        <v>323</v>
      </c>
      <c r="F113" s="73" t="str">
        <f>LOOKUP(E113,K!$A$1:$B$19)</f>
        <v>Nõo vald</v>
      </c>
      <c r="G113" s="26" t="s">
        <v>5503</v>
      </c>
      <c r="H113" s="1">
        <v>2</v>
      </c>
      <c r="I113" s="83" t="str">
        <f t="shared" si="4"/>
        <v>TMB-2</v>
      </c>
      <c r="J113" s="26" t="s">
        <v>5549</v>
      </c>
      <c r="K113" s="26" t="s">
        <v>5554</v>
      </c>
      <c r="L113" s="87">
        <v>1038600</v>
      </c>
      <c r="N113" s="1">
        <v>2000</v>
      </c>
      <c r="O113">
        <v>1</v>
      </c>
    </row>
    <row r="114" spans="1:16" x14ac:dyDescent="0.2">
      <c r="A114" s="48" t="str">
        <f t="shared" si="6"/>
        <v>RH-13</v>
      </c>
      <c r="B114">
        <v>13</v>
      </c>
      <c r="C114" s="1">
        <v>2</v>
      </c>
      <c r="D114" s="71" t="str">
        <f>IF(C114=1,K!$I$1,IF(C114=2,K!$I$2,IF(C114=3,K!$I$3,IF(C114=4,K!$I$4,IF(C114=5,K!$I$5,IF(C114=6,K!$I$6,IF(C114=7,K!$I$7)))))))</f>
        <v>Rek/uuendus</v>
      </c>
      <c r="E114" s="84" t="s">
        <v>323</v>
      </c>
      <c r="F114" s="73" t="str">
        <f>LOOKUP(E114,K!$A$1:$B$19)</f>
        <v>Nõo vald</v>
      </c>
      <c r="G114" s="26" t="s">
        <v>34</v>
      </c>
      <c r="H114" s="1">
        <v>237</v>
      </c>
      <c r="I114" s="83" t="str">
        <f t="shared" si="4"/>
        <v>PK-237</v>
      </c>
      <c r="J114" s="26" t="s">
        <v>5549</v>
      </c>
      <c r="K114" s="26" t="s">
        <v>5555</v>
      </c>
      <c r="L114" s="87">
        <v>1038600</v>
      </c>
      <c r="N114" s="1">
        <v>1966</v>
      </c>
      <c r="O114">
        <v>3</v>
      </c>
      <c r="P114" s="28" t="s">
        <v>5556</v>
      </c>
    </row>
    <row r="115" spans="1:16" x14ac:dyDescent="0.2">
      <c r="A115" s="48" t="str">
        <f t="shared" si="6"/>
        <v>RH-13</v>
      </c>
      <c r="B115">
        <v>13</v>
      </c>
      <c r="C115" s="1">
        <v>2</v>
      </c>
      <c r="D115" s="71" t="str">
        <f>IF(C115=1,K!$I$1,IF(C115=2,K!$I$2,IF(C115=3,K!$I$3,IF(C115=4,K!$I$4,IF(C115=5,K!$I$5,IF(C115=6,K!$I$6,IF(C115=7,K!$I$7)))))))</f>
        <v>Rek/uuendus</v>
      </c>
      <c r="E115" s="84" t="s">
        <v>328</v>
      </c>
      <c r="F115" s="73" t="str">
        <f>LOOKUP(E115,K!$A$1:$B$19)</f>
        <v>Rõngu vald</v>
      </c>
      <c r="G115" s="26" t="s">
        <v>34</v>
      </c>
      <c r="H115" s="1">
        <v>371</v>
      </c>
      <c r="I115" s="83" t="str">
        <f t="shared" si="4"/>
        <v>PK-371</v>
      </c>
      <c r="J115" s="26" t="s">
        <v>5557</v>
      </c>
      <c r="K115" s="26" t="s">
        <v>5558</v>
      </c>
      <c r="L115" s="87">
        <v>1021600</v>
      </c>
      <c r="N115" s="1">
        <v>1971</v>
      </c>
      <c r="O115">
        <v>6</v>
      </c>
    </row>
    <row r="116" spans="1:16" x14ac:dyDescent="0.2">
      <c r="A116" s="48" t="str">
        <f t="shared" si="6"/>
        <v>RH-13</v>
      </c>
      <c r="B116">
        <v>13</v>
      </c>
      <c r="C116" s="1">
        <v>1</v>
      </c>
      <c r="D116" s="71" t="str">
        <f>IF(C116=1,K!$I$1,IF(C116=2,K!$I$2,IF(C116=3,K!$I$3,IF(C116=4,K!$I$4,IF(C116=5,K!$I$5,IF(C116=6,K!$I$6,IF(C116=7,K!$I$7)))))))</f>
        <v>Peakraavide projektid</v>
      </c>
      <c r="E116" s="84" t="s">
        <v>328</v>
      </c>
      <c r="F116" s="73" t="str">
        <f>LOOKUP(E116,K!$A$1:$B$19)</f>
        <v>Rõngu vald</v>
      </c>
      <c r="G116" s="26" t="s">
        <v>11</v>
      </c>
      <c r="H116" s="1">
        <v>210</v>
      </c>
      <c r="I116" s="83" t="str">
        <f t="shared" si="4"/>
        <v>PP-210</v>
      </c>
      <c r="J116" s="26" t="s">
        <v>5557</v>
      </c>
      <c r="K116" s="26" t="s">
        <v>5559</v>
      </c>
      <c r="L116" s="87">
        <v>1021600</v>
      </c>
      <c r="N116" s="1">
        <v>1959</v>
      </c>
      <c r="O116">
        <v>3</v>
      </c>
      <c r="P116" s="28" t="s">
        <v>3349</v>
      </c>
    </row>
    <row r="117" spans="1:16" x14ac:dyDescent="0.2">
      <c r="A117" s="48" t="str">
        <f t="shared" si="6"/>
        <v>RH-14</v>
      </c>
      <c r="B117">
        <v>14</v>
      </c>
      <c r="C117" s="1">
        <v>1</v>
      </c>
      <c r="D117" s="71" t="str">
        <f>IF(C117=1,K!$I$1,IF(C117=2,K!$I$2,IF(C117=3,K!$I$3,IF(C117=4,K!$I$4,IF(C117=5,K!$I$5,IF(C117=6,K!$I$6,IF(C117=7,K!$I$7)))))))</f>
        <v>Peakraavide projektid</v>
      </c>
      <c r="E117" s="84" t="s">
        <v>328</v>
      </c>
      <c r="F117" s="73" t="str">
        <f>LOOKUP(E117,K!$A$1:$B$19)</f>
        <v>Rõngu vald</v>
      </c>
      <c r="G117" s="26" t="s">
        <v>5531</v>
      </c>
      <c r="H117" s="1">
        <v>429</v>
      </c>
      <c r="I117" s="83" t="str">
        <f t="shared" si="4"/>
        <v>S -429</v>
      </c>
      <c r="J117" s="26" t="s">
        <v>5557</v>
      </c>
      <c r="K117" s="26" t="s">
        <v>5559</v>
      </c>
      <c r="L117" s="87">
        <v>1021600</v>
      </c>
      <c r="N117" s="1">
        <v>1959</v>
      </c>
      <c r="O117">
        <v>3</v>
      </c>
      <c r="P117" s="28" t="s">
        <v>3349</v>
      </c>
    </row>
    <row r="118" spans="1:16" x14ac:dyDescent="0.2">
      <c r="A118" s="48" t="str">
        <f t="shared" si="6"/>
        <v>RH-</v>
      </c>
      <c r="B118"/>
      <c r="C118" s="1">
        <v>1</v>
      </c>
      <c r="D118" s="71" t="str">
        <f>IF(C118=1,K!$I$1,IF(C118=2,K!$I$2,IF(C118=3,K!$I$3,IF(C118=4,K!$I$4,IF(C118=5,K!$I$5,IF(C118=6,K!$I$6,IF(C118=7,K!$I$7)))))))</f>
        <v>Peakraavide projektid</v>
      </c>
      <c r="E118" s="3"/>
      <c r="F118" s="73" t="e">
        <f>LOOKUP(E118,K!$A$1:$B$19)</f>
        <v>#N/A</v>
      </c>
      <c r="G118" s="1" t="s">
        <v>34</v>
      </c>
      <c r="H118" s="1">
        <v>427</v>
      </c>
      <c r="I118" s="83" t="str">
        <f t="shared" si="4"/>
        <v>PK-427</v>
      </c>
      <c r="J118" s="1" t="s">
        <v>1569</v>
      </c>
      <c r="K118" s="1" t="s">
        <v>1568</v>
      </c>
      <c r="N118" s="1">
        <v>1976</v>
      </c>
    </row>
    <row r="119" spans="1:16" ht="25.5" x14ac:dyDescent="0.2">
      <c r="A119" s="48" t="str">
        <f t="shared" si="6"/>
        <v>RH-14</v>
      </c>
      <c r="B119">
        <v>14</v>
      </c>
      <c r="C119" s="1">
        <v>3</v>
      </c>
      <c r="D119" s="71" t="str">
        <f>IF(C119=1,K!$I$1,IF(C119=2,K!$I$2,IF(C119=3,K!$I$3,IF(C119=4,K!$I$4,IF(C119=5,K!$I$5,IF(C119=6,K!$I$6,IF(C119=7,K!$I$7)))))))</f>
        <v>Ekspluatatsiooni andmise dokument</v>
      </c>
      <c r="E119" s="84" t="s">
        <v>329</v>
      </c>
      <c r="F119" s="73" t="str">
        <f>LOOKUP(E119,K!$A$1:$B$19)</f>
        <v>Tartu vald</v>
      </c>
      <c r="G119" s="26" t="s">
        <v>5561</v>
      </c>
      <c r="H119" s="1">
        <v>38</v>
      </c>
      <c r="I119" s="83" t="str">
        <f t="shared" si="4"/>
        <v>E-pk-38</v>
      </c>
      <c r="J119" s="26" t="s">
        <v>5560</v>
      </c>
      <c r="K119" s="26" t="s">
        <v>5562</v>
      </c>
      <c r="L119" s="87">
        <v>1045900</v>
      </c>
      <c r="N119" s="1">
        <v>1957</v>
      </c>
      <c r="O119">
        <v>2</v>
      </c>
    </row>
    <row r="120" spans="1:16" x14ac:dyDescent="0.2">
      <c r="A120" s="48" t="str">
        <f t="shared" si="6"/>
        <v>RH-14</v>
      </c>
      <c r="B120">
        <v>14</v>
      </c>
      <c r="C120" s="1">
        <v>1</v>
      </c>
      <c r="D120" s="71" t="str">
        <f>IF(C120=1,K!$I$1,IF(C120=2,K!$I$2,IF(C120=3,K!$I$3,IF(C120=4,K!$I$4,IF(C120=5,K!$I$5,IF(C120=6,K!$I$6,IF(C120=7,K!$I$7)))))))</f>
        <v>Peakraavide projektid</v>
      </c>
      <c r="E120" s="84" t="s">
        <v>329</v>
      </c>
      <c r="F120" s="73" t="str">
        <f>LOOKUP(E120,K!$A$1:$B$19)</f>
        <v>Tartu vald</v>
      </c>
      <c r="G120" s="26" t="s">
        <v>11</v>
      </c>
      <c r="H120" s="1">
        <v>975</v>
      </c>
      <c r="I120" s="83" t="str">
        <f t="shared" si="4"/>
        <v>PP-975</v>
      </c>
      <c r="J120" s="26" t="s">
        <v>5560</v>
      </c>
      <c r="K120" s="26" t="s">
        <v>5563</v>
      </c>
      <c r="L120" s="87">
        <v>1045900</v>
      </c>
      <c r="N120" s="1">
        <v>1973</v>
      </c>
      <c r="O120">
        <v>4</v>
      </c>
      <c r="P120">
        <v>70385</v>
      </c>
    </row>
    <row r="121" spans="1:16" ht="25.5" x14ac:dyDescent="0.2">
      <c r="A121" s="48" t="str">
        <f t="shared" si="6"/>
        <v>RH-14</v>
      </c>
      <c r="B121">
        <v>14</v>
      </c>
      <c r="C121" s="1">
        <v>2</v>
      </c>
      <c r="D121" s="71" t="str">
        <f>IF(C121=1,K!$I$1,IF(C121=2,K!$I$2,IF(C121=3,K!$I$3,IF(C121=4,K!$I$4,IF(C121=5,K!$I$5,IF(C121=6,K!$I$6,IF(C121=7,K!$I$7)))))))</f>
        <v>Rek/uuendus</v>
      </c>
      <c r="E121" s="84" t="s">
        <v>320</v>
      </c>
      <c r="F121" s="73" t="str">
        <f>LOOKUP(E121,K!$A$1:$B$19)</f>
        <v>Luunja vald</v>
      </c>
      <c r="G121" s="26" t="s">
        <v>11</v>
      </c>
      <c r="H121" s="1">
        <v>1529</v>
      </c>
      <c r="I121" s="83" t="str">
        <f t="shared" si="4"/>
        <v>PP-1529</v>
      </c>
      <c r="J121" s="26" t="s">
        <v>5560</v>
      </c>
      <c r="K121" s="26" t="s">
        <v>5564</v>
      </c>
      <c r="L121" s="87">
        <v>1045900</v>
      </c>
      <c r="N121" s="1">
        <v>1986</v>
      </c>
      <c r="O121">
        <v>3</v>
      </c>
      <c r="P121" s="28" t="s">
        <v>5565</v>
      </c>
    </row>
    <row r="122" spans="1:16" x14ac:dyDescent="0.2">
      <c r="A122" s="48" t="str">
        <f t="shared" si="6"/>
        <v>RH-14</v>
      </c>
      <c r="B122">
        <v>14</v>
      </c>
      <c r="C122" s="1">
        <v>2</v>
      </c>
      <c r="D122" s="71" t="str">
        <f>IF(C122=1,K!$I$1,IF(C122=2,K!$I$2,IF(C122=3,K!$I$3,IF(C122=4,K!$I$4,IF(C122=5,K!$I$5,IF(C122=6,K!$I$6,IF(C122=7,K!$I$7)))))))</f>
        <v>Rek/uuendus</v>
      </c>
      <c r="E122" s="84" t="s">
        <v>320</v>
      </c>
      <c r="F122" s="73" t="str">
        <f>LOOKUP(E122,K!$A$1:$B$19)</f>
        <v>Luunja vald</v>
      </c>
      <c r="G122" s="26" t="s">
        <v>34</v>
      </c>
      <c r="H122" s="1">
        <v>521</v>
      </c>
      <c r="I122" s="83" t="str">
        <f t="shared" si="4"/>
        <v>PK-521</v>
      </c>
      <c r="J122" s="26" t="s">
        <v>5560</v>
      </c>
      <c r="K122" s="26" t="s">
        <v>5566</v>
      </c>
      <c r="L122" s="87">
        <v>1045900</v>
      </c>
      <c r="N122" s="1">
        <v>1984</v>
      </c>
      <c r="O122">
        <v>3</v>
      </c>
    </row>
    <row r="123" spans="1:16" ht="25.5" x14ac:dyDescent="0.2">
      <c r="A123" s="48" t="str">
        <f t="shared" si="6"/>
        <v>RH-</v>
      </c>
      <c r="B123"/>
      <c r="C123" s="1">
        <v>2</v>
      </c>
      <c r="D123" s="71" t="str">
        <f>IF(C123=1,K!$I$1,IF(C123=2,K!$I$2,IF(C123=3,K!$I$3,IF(C123=4,K!$I$4,IF(C123=5,K!$I$5,IF(C123=6,K!$I$6,IF(C123=7,K!$I$7)))))))</f>
        <v>Rek/uuendus</v>
      </c>
      <c r="E123" s="84" t="s">
        <v>320</v>
      </c>
      <c r="F123" s="73" t="str">
        <f>LOOKUP(E123,K!$A$1:$B$19)</f>
        <v>Luunja vald</v>
      </c>
      <c r="G123" s="26" t="s">
        <v>34</v>
      </c>
      <c r="H123" s="1">
        <v>554</v>
      </c>
      <c r="I123" s="83" t="str">
        <f t="shared" si="4"/>
        <v>PK-554</v>
      </c>
      <c r="J123" s="26" t="s">
        <v>5560</v>
      </c>
      <c r="K123" s="26" t="s">
        <v>5567</v>
      </c>
      <c r="L123" s="87">
        <v>1045900</v>
      </c>
      <c r="N123" s="1">
        <v>1987</v>
      </c>
      <c r="O123">
        <v>2</v>
      </c>
    </row>
    <row r="124" spans="1:16" ht="25.5" x14ac:dyDescent="0.2">
      <c r="A124" s="48" t="str">
        <f t="shared" si="6"/>
        <v>RH-14</v>
      </c>
      <c r="B124">
        <v>14</v>
      </c>
      <c r="C124" s="1">
        <v>2</v>
      </c>
      <c r="D124" s="71" t="str">
        <f>IF(C124=1,K!$I$1,IF(C124=2,K!$I$2,IF(C124=3,K!$I$3,IF(C124=4,K!$I$4,IF(C124=5,K!$I$5,IF(C124=6,K!$I$6,IF(C124=7,K!$I$7)))))))</f>
        <v>Rek/uuendus</v>
      </c>
      <c r="E124" s="84" t="s">
        <v>329</v>
      </c>
      <c r="F124" s="73" t="str">
        <f>LOOKUP(E124,K!$A$1:$B$19)</f>
        <v>Tartu vald</v>
      </c>
      <c r="G124" s="26" t="s">
        <v>34</v>
      </c>
      <c r="H124" s="1">
        <v>323</v>
      </c>
      <c r="I124" s="83" t="str">
        <f t="shared" si="4"/>
        <v>PK-323</v>
      </c>
      <c r="J124" s="26" t="s">
        <v>5560</v>
      </c>
      <c r="K124" s="26" t="s">
        <v>5568</v>
      </c>
      <c r="L124" s="87">
        <v>1045900</v>
      </c>
      <c r="N124" s="1">
        <v>1969</v>
      </c>
      <c r="O124">
        <v>10</v>
      </c>
      <c r="P124" s="28" t="s">
        <v>5569</v>
      </c>
    </row>
    <row r="125" spans="1:16" ht="25.5" x14ac:dyDescent="0.2">
      <c r="A125" s="48" t="str">
        <f t="shared" si="6"/>
        <v>RH-14</v>
      </c>
      <c r="B125">
        <v>14</v>
      </c>
      <c r="C125" s="1">
        <v>2</v>
      </c>
      <c r="D125" s="71" t="str">
        <f>IF(C125=1,K!$I$1,IF(C125=2,K!$I$2,IF(C125=3,K!$I$3,IF(C125=4,K!$I$4,IF(C125=5,K!$I$5,IF(C125=6,K!$I$6,IF(C125=7,K!$I$7)))))))</f>
        <v>Rek/uuendus</v>
      </c>
      <c r="E125" s="84" t="s">
        <v>320</v>
      </c>
      <c r="F125" s="73" t="str">
        <f>LOOKUP(E125,K!$A$1:$B$19)</f>
        <v>Luunja vald</v>
      </c>
      <c r="G125" s="26" t="s">
        <v>34</v>
      </c>
      <c r="H125" s="1">
        <v>285</v>
      </c>
      <c r="I125" s="83" t="str">
        <f t="shared" ref="I125:I188" si="7">CONCATENATE(G125,"-",H125)</f>
        <v>PK-285</v>
      </c>
      <c r="J125" s="26" t="s">
        <v>5560</v>
      </c>
      <c r="K125" s="26" t="s">
        <v>5570</v>
      </c>
      <c r="L125" s="87">
        <v>1045900</v>
      </c>
      <c r="N125" s="1">
        <v>1968</v>
      </c>
    </row>
    <row r="126" spans="1:16" x14ac:dyDescent="0.2">
      <c r="A126" s="48" t="str">
        <f t="shared" si="6"/>
        <v>RH-14</v>
      </c>
      <c r="B126">
        <v>14</v>
      </c>
      <c r="C126" s="1">
        <v>3</v>
      </c>
      <c r="D126" s="71" t="str">
        <f>IF(C126=1,K!$I$1,IF(C126=2,K!$I$2,IF(C126=3,K!$I$3,IF(C126=4,K!$I$4,IF(C126=5,K!$I$5,IF(C126=6,K!$I$6,IF(C126=7,K!$I$7)))))))</f>
        <v>Ekspluatatsiooni andmise dokument</v>
      </c>
      <c r="E126" s="84" t="s">
        <v>320</v>
      </c>
      <c r="F126" s="73" t="str">
        <f>LOOKUP(E126,K!$A$1:$B$19)</f>
        <v>Luunja vald</v>
      </c>
      <c r="H126" s="1">
        <v>92</v>
      </c>
      <c r="I126" s="83" t="str">
        <f t="shared" si="7"/>
        <v>-92</v>
      </c>
      <c r="J126" s="26" t="s">
        <v>5560</v>
      </c>
      <c r="K126" s="26" t="s">
        <v>5572</v>
      </c>
      <c r="L126" s="87">
        <v>1045900</v>
      </c>
      <c r="N126" s="1">
        <v>1986</v>
      </c>
      <c r="P126" s="28" t="s">
        <v>5571</v>
      </c>
    </row>
    <row r="127" spans="1:16" ht="25.5" x14ac:dyDescent="0.2">
      <c r="A127" s="48" t="str">
        <f t="shared" si="6"/>
        <v>RH-14</v>
      </c>
      <c r="B127">
        <v>14</v>
      </c>
      <c r="C127" s="1">
        <v>2</v>
      </c>
      <c r="D127" s="71" t="str">
        <f>IF(C127=1,K!$I$1,IF(C127=2,K!$I$2,IF(C127=3,K!$I$3,IF(C127=4,K!$I$4,IF(C127=5,K!$I$5,IF(C127=6,K!$I$6,IF(C127=7,K!$I$7)))))))</f>
        <v>Rek/uuendus</v>
      </c>
      <c r="E127" s="84" t="s">
        <v>320</v>
      </c>
      <c r="F127" s="73" t="str">
        <f>LOOKUP(E127,K!$A$1:$B$19)</f>
        <v>Luunja vald</v>
      </c>
      <c r="G127" s="26" t="s">
        <v>34</v>
      </c>
      <c r="H127" s="1">
        <v>326</v>
      </c>
      <c r="I127" s="83" t="str">
        <f t="shared" si="7"/>
        <v>PK-326</v>
      </c>
      <c r="J127" s="26" t="s">
        <v>5560</v>
      </c>
      <c r="K127" s="26" t="s">
        <v>5573</v>
      </c>
      <c r="L127" s="87">
        <v>1045900</v>
      </c>
      <c r="N127" s="1">
        <v>1970</v>
      </c>
      <c r="O127">
        <v>3</v>
      </c>
    </row>
    <row r="128" spans="1:16" ht="38.25" x14ac:dyDescent="0.2">
      <c r="A128" s="48" t="str">
        <f t="shared" si="6"/>
        <v>RH-14</v>
      </c>
      <c r="B128">
        <v>14</v>
      </c>
      <c r="C128" s="1">
        <v>3</v>
      </c>
      <c r="D128" s="71" t="str">
        <f>IF(C128=1,K!$I$1,IF(C128=2,K!$I$2,IF(C128=3,K!$I$3,IF(C128=4,K!$I$4,IF(C128=5,K!$I$5,IF(C128=6,K!$I$6,IF(C128=7,K!$I$7)))))))</f>
        <v>Ekspluatatsiooni andmise dokument</v>
      </c>
      <c r="E128" s="84" t="s">
        <v>320</v>
      </c>
      <c r="F128" s="73" t="str">
        <f>LOOKUP(E128,K!$A$1:$B$19)</f>
        <v>Luunja vald</v>
      </c>
      <c r="H128" s="1">
        <v>96</v>
      </c>
      <c r="I128" s="83" t="str">
        <f t="shared" si="7"/>
        <v>-96</v>
      </c>
      <c r="J128" s="26" t="s">
        <v>5560</v>
      </c>
      <c r="K128" s="26" t="s">
        <v>5574</v>
      </c>
      <c r="L128" s="87">
        <v>1045900</v>
      </c>
      <c r="N128" s="1">
        <v>1970</v>
      </c>
      <c r="O128">
        <v>2</v>
      </c>
      <c r="P128" s="28" t="s">
        <v>5569</v>
      </c>
    </row>
    <row r="129" spans="1:16" x14ac:dyDescent="0.2">
      <c r="A129" s="48" t="str">
        <f t="shared" si="6"/>
        <v>RH-14</v>
      </c>
      <c r="B129">
        <v>14</v>
      </c>
      <c r="C129" s="1">
        <v>3</v>
      </c>
      <c r="D129" s="71" t="str">
        <f>IF(C129=1,K!$I$1,IF(C129=2,K!$I$2,IF(C129=3,K!$I$3,IF(C129=4,K!$I$4,IF(C129=5,K!$I$5,IF(C129=6,K!$I$6,IF(C129=7,K!$I$7)))))))</f>
        <v>Ekspluatatsiooni andmise dokument</v>
      </c>
      <c r="E129" s="84" t="s">
        <v>320</v>
      </c>
      <c r="F129" s="73" t="str">
        <f>LOOKUP(E129,K!$A$1:$B$19)</f>
        <v>Luunja vald</v>
      </c>
      <c r="H129" s="1">
        <v>92</v>
      </c>
      <c r="I129" s="83" t="str">
        <f t="shared" si="7"/>
        <v>-92</v>
      </c>
      <c r="J129" s="26" t="s">
        <v>5560</v>
      </c>
      <c r="K129" s="26" t="s">
        <v>5572</v>
      </c>
      <c r="L129" s="87">
        <v>1045900</v>
      </c>
      <c r="N129" s="1">
        <v>1981</v>
      </c>
      <c r="O129">
        <v>1</v>
      </c>
      <c r="P129" s="28" t="s">
        <v>5575</v>
      </c>
    </row>
    <row r="130" spans="1:16" ht="25.5" x14ac:dyDescent="0.2">
      <c r="A130" s="48" t="str">
        <f t="shared" si="6"/>
        <v>RH-14</v>
      </c>
      <c r="B130">
        <v>14</v>
      </c>
      <c r="C130" s="1">
        <v>3</v>
      </c>
      <c r="D130" s="71" t="str">
        <f>IF(C130=1,K!$I$1,IF(C130=2,K!$I$2,IF(C130=3,K!$I$3,IF(C130=4,K!$I$4,IF(C130=5,K!$I$5,IF(C130=6,K!$I$6,IF(C130=7,K!$I$7)))))))</f>
        <v>Ekspluatatsiooni andmise dokument</v>
      </c>
      <c r="E130" s="84" t="s">
        <v>329</v>
      </c>
      <c r="F130" s="73" t="str">
        <f>LOOKUP(E130,K!$A$1:$B$19)</f>
        <v>Tartu vald</v>
      </c>
      <c r="H130" s="1">
        <v>480</v>
      </c>
      <c r="I130" s="83" t="str">
        <f t="shared" si="7"/>
        <v>-480</v>
      </c>
      <c r="J130" s="26" t="s">
        <v>5560</v>
      </c>
      <c r="K130" s="26" t="s">
        <v>5576</v>
      </c>
      <c r="L130" s="87">
        <v>1045900</v>
      </c>
      <c r="N130" s="1">
        <v>1972</v>
      </c>
      <c r="O130">
        <v>1</v>
      </c>
      <c r="P130" s="28" t="s">
        <v>5569</v>
      </c>
    </row>
    <row r="131" spans="1:16" ht="25.5" x14ac:dyDescent="0.2">
      <c r="A131" s="48" t="str">
        <f t="shared" si="6"/>
        <v>RH-14</v>
      </c>
      <c r="B131">
        <v>14</v>
      </c>
      <c r="C131" s="1">
        <v>3</v>
      </c>
      <c r="D131" s="71" t="str">
        <f>IF(C131=1,K!$I$1,IF(C131=2,K!$I$2,IF(C131=3,K!$I$3,IF(C131=4,K!$I$4,IF(C131=5,K!$I$5,IF(C131=6,K!$I$6,IF(C131=7,K!$I$7)))))))</f>
        <v>Ekspluatatsiooni andmise dokument</v>
      </c>
      <c r="E131" s="84" t="s">
        <v>320</v>
      </c>
      <c r="F131" s="73" t="str">
        <f>LOOKUP(E131,K!$A$1:$B$19)</f>
        <v>Luunja vald</v>
      </c>
      <c r="H131" s="1">
        <v>1088</v>
      </c>
      <c r="I131" s="83" t="str">
        <f t="shared" si="7"/>
        <v>-1088</v>
      </c>
      <c r="J131" s="26" t="s">
        <v>5560</v>
      </c>
      <c r="K131" s="26" t="s">
        <v>5577</v>
      </c>
      <c r="L131" s="87">
        <v>1045900</v>
      </c>
      <c r="N131" s="1">
        <v>1976</v>
      </c>
      <c r="O131">
        <v>1</v>
      </c>
      <c r="P131" s="28" t="s">
        <v>5578</v>
      </c>
    </row>
    <row r="132" spans="1:16" ht="25.5" x14ac:dyDescent="0.2">
      <c r="A132" s="48" t="str">
        <f t="shared" si="6"/>
        <v>RH-14</v>
      </c>
      <c r="B132">
        <v>14</v>
      </c>
      <c r="C132" s="1">
        <v>2</v>
      </c>
      <c r="D132" s="71" t="str">
        <f>IF(C132=1,K!$I$1,IF(C132=2,K!$I$2,IF(C132=3,K!$I$3,IF(C132=4,K!$I$4,IF(C132=5,K!$I$5,IF(C132=6,K!$I$6,IF(C132=7,K!$I$7)))))))</f>
        <v>Rek/uuendus</v>
      </c>
      <c r="E132" s="84" t="s">
        <v>320</v>
      </c>
      <c r="F132" s="73" t="str">
        <f>LOOKUP(E132,K!$A$1:$B$19)</f>
        <v>Luunja vald</v>
      </c>
      <c r="G132" s="26" t="s">
        <v>34</v>
      </c>
      <c r="H132" s="1">
        <v>523</v>
      </c>
      <c r="I132" s="83" t="str">
        <f t="shared" si="7"/>
        <v>PK-523</v>
      </c>
      <c r="J132" s="26" t="s">
        <v>5560</v>
      </c>
      <c r="K132" s="26" t="s">
        <v>5579</v>
      </c>
      <c r="L132" s="87">
        <v>1045900</v>
      </c>
      <c r="N132" s="1">
        <v>1984</v>
      </c>
      <c r="O132">
        <v>4</v>
      </c>
    </row>
    <row r="133" spans="1:16" ht="25.5" x14ac:dyDescent="0.2">
      <c r="A133" s="48" t="str">
        <f t="shared" si="6"/>
        <v>RH-14</v>
      </c>
      <c r="B133">
        <v>14</v>
      </c>
      <c r="C133" s="1">
        <v>1</v>
      </c>
      <c r="D133" s="71" t="str">
        <f>IF(C133=1,K!$I$1,IF(C133=2,K!$I$2,IF(C133=3,K!$I$3,IF(C133=4,K!$I$4,IF(C133=5,K!$I$5,IF(C133=6,K!$I$6,IF(C133=7,K!$I$7)))))))</f>
        <v>Peakraavide projektid</v>
      </c>
      <c r="E133" s="84" t="s">
        <v>320</v>
      </c>
      <c r="F133" s="73" t="str">
        <f>LOOKUP(E133,K!$A$1:$B$19)</f>
        <v>Luunja vald</v>
      </c>
      <c r="G133" s="26" t="s">
        <v>34</v>
      </c>
      <c r="H133" s="1">
        <v>487</v>
      </c>
      <c r="I133" s="83" t="str">
        <f t="shared" si="7"/>
        <v>PK-487</v>
      </c>
      <c r="J133" s="26" t="s">
        <v>5560</v>
      </c>
      <c r="K133" s="26" t="s">
        <v>5580</v>
      </c>
      <c r="L133" s="87">
        <v>1045900</v>
      </c>
      <c r="N133" s="1">
        <v>1981</v>
      </c>
    </row>
    <row r="134" spans="1:16" ht="25.5" x14ac:dyDescent="0.2">
      <c r="A134" s="48" t="str">
        <f t="shared" si="6"/>
        <v>RH-14</v>
      </c>
      <c r="B134">
        <v>14</v>
      </c>
      <c r="C134" s="1">
        <v>2</v>
      </c>
      <c r="D134" s="71" t="str">
        <f>IF(C134=1,K!$I$1,IF(C134=2,K!$I$2,IF(C134=3,K!$I$3,IF(C134=4,K!$I$4,IF(C134=5,K!$I$5,IF(C134=6,K!$I$6,IF(C134=7,K!$I$7)))))))</f>
        <v>Rek/uuendus</v>
      </c>
      <c r="E134" s="84" t="s">
        <v>320</v>
      </c>
      <c r="F134" s="73" t="str">
        <f>LOOKUP(E134,K!$A$1:$B$19)</f>
        <v>Luunja vald</v>
      </c>
      <c r="G134" s="26" t="s">
        <v>34</v>
      </c>
      <c r="H134" s="1">
        <v>418</v>
      </c>
      <c r="I134" s="83" t="str">
        <f t="shared" si="7"/>
        <v>PK-418</v>
      </c>
      <c r="J134" s="26" t="s">
        <v>5560</v>
      </c>
      <c r="K134" s="26" t="s">
        <v>5581</v>
      </c>
      <c r="L134" s="87">
        <v>1045900</v>
      </c>
      <c r="N134" s="1">
        <v>1975</v>
      </c>
      <c r="O134">
        <v>5</v>
      </c>
    </row>
    <row r="135" spans="1:16" ht="25.5" x14ac:dyDescent="0.2">
      <c r="A135" s="48" t="str">
        <f t="shared" si="6"/>
        <v>RH-14</v>
      </c>
      <c r="B135">
        <v>14</v>
      </c>
      <c r="C135" s="1">
        <v>1</v>
      </c>
      <c r="D135" s="71" t="str">
        <f>IF(C135=1,K!$I$1,IF(C135=2,K!$I$2,IF(C135=3,K!$I$3,IF(C135=4,K!$I$4,IF(C135=5,K!$I$5,IF(C135=6,K!$I$6,IF(C135=7,K!$I$7)))))))</f>
        <v>Peakraavide projektid</v>
      </c>
      <c r="E135" s="84" t="s">
        <v>320</v>
      </c>
      <c r="F135" s="73" t="str">
        <f>LOOKUP(E135,K!$A$1:$B$19)</f>
        <v>Luunja vald</v>
      </c>
      <c r="G135" s="26" t="s">
        <v>34</v>
      </c>
      <c r="H135" s="26" t="s">
        <v>5582</v>
      </c>
      <c r="I135" s="83" t="str">
        <f t="shared" si="7"/>
        <v>PK-30-I</v>
      </c>
      <c r="J135" s="26" t="s">
        <v>5560</v>
      </c>
      <c r="K135" s="26" t="s">
        <v>5583</v>
      </c>
      <c r="L135" s="87">
        <v>1045900</v>
      </c>
      <c r="N135" s="1">
        <v>1957</v>
      </c>
      <c r="O135">
        <v>6</v>
      </c>
    </row>
    <row r="136" spans="1:16" ht="25.5" x14ac:dyDescent="0.2">
      <c r="A136" s="48" t="str">
        <f t="shared" si="6"/>
        <v>RH-16</v>
      </c>
      <c r="B136">
        <v>16</v>
      </c>
      <c r="C136" s="1">
        <v>3</v>
      </c>
      <c r="D136" s="71" t="str">
        <f>IF(C136=1,K!$I$1,IF(C136=2,K!$I$2,IF(C136=3,K!$I$3,IF(C136=4,K!$I$4,IF(C136=5,K!$I$5,IF(C136=6,K!$I$6,IF(C136=7,K!$I$7)))))))</f>
        <v>Ekspluatatsiooni andmise dokument</v>
      </c>
      <c r="E136" s="84" t="s">
        <v>320</v>
      </c>
      <c r="F136" s="73" t="str">
        <f>LOOKUP(E136,K!$A$1:$B$19)</f>
        <v>Luunja vald</v>
      </c>
      <c r="H136" s="1">
        <v>971</v>
      </c>
      <c r="I136" s="83" t="str">
        <f t="shared" si="7"/>
        <v>-971</v>
      </c>
      <c r="J136" s="26" t="s">
        <v>5560</v>
      </c>
      <c r="K136" s="26" t="s">
        <v>5584</v>
      </c>
      <c r="L136" s="87">
        <v>1045900</v>
      </c>
      <c r="N136" s="1">
        <v>1975</v>
      </c>
      <c r="O136">
        <v>2</v>
      </c>
      <c r="P136">
        <v>70385</v>
      </c>
    </row>
    <row r="137" spans="1:16" x14ac:dyDescent="0.2">
      <c r="A137" s="48" t="str">
        <f t="shared" si="6"/>
        <v>RH-</v>
      </c>
      <c r="B137"/>
      <c r="C137" s="1">
        <v>1</v>
      </c>
      <c r="D137" s="71" t="str">
        <f>IF(C137=1,K!$I$1,IF(C137=2,K!$I$2,IF(C137=3,K!$I$3,IF(C137=4,K!$I$4,IF(C137=5,K!$I$5,IF(C137=6,K!$I$6,IF(C137=7,K!$I$7)))))))</f>
        <v>Peakraavide projektid</v>
      </c>
      <c r="E137" s="84" t="s">
        <v>320</v>
      </c>
      <c r="F137" s="73" t="str">
        <f>LOOKUP(E137,K!$A$1:$B$19)</f>
        <v>Luunja vald</v>
      </c>
      <c r="G137" s="1" t="s">
        <v>34</v>
      </c>
      <c r="H137" s="1">
        <v>418</v>
      </c>
      <c r="I137" s="83" t="str">
        <f t="shared" si="7"/>
        <v>PK-418</v>
      </c>
      <c r="J137" s="1" t="s">
        <v>1562</v>
      </c>
      <c r="K137" s="1" t="s">
        <v>1561</v>
      </c>
      <c r="N137" s="1">
        <v>1975</v>
      </c>
    </row>
    <row r="138" spans="1:16" ht="38.25" x14ac:dyDescent="0.2">
      <c r="A138" s="48" t="str">
        <f t="shared" si="6"/>
        <v>RH-16</v>
      </c>
      <c r="B138">
        <v>16</v>
      </c>
      <c r="C138" s="1">
        <v>3</v>
      </c>
      <c r="D138" s="71" t="str">
        <f>IF(C138=1,K!$I$1,IF(C138=2,K!$I$2,IF(C138=3,K!$I$3,IF(C138=4,K!$I$4,IF(C138=5,K!$I$5,IF(C138=6,K!$I$6,IF(C138=7,K!$I$7)))))))</f>
        <v>Ekspluatatsiooni andmise dokument</v>
      </c>
      <c r="E138" s="84" t="s">
        <v>294</v>
      </c>
      <c r="F138" s="73" t="str">
        <f>LOOKUP(E138,K!$A$1:$B$19)</f>
        <v>Haaslava vald</v>
      </c>
      <c r="G138" s="26" t="s">
        <v>5551</v>
      </c>
      <c r="H138" s="1">
        <v>125</v>
      </c>
      <c r="I138" s="83" t="str">
        <f t="shared" si="7"/>
        <v>TMV-125</v>
      </c>
      <c r="J138" s="26" t="s">
        <v>5587</v>
      </c>
      <c r="K138" s="26" t="s">
        <v>5585</v>
      </c>
      <c r="L138" s="87">
        <v>1046000</v>
      </c>
      <c r="N138" s="1">
        <v>1980</v>
      </c>
      <c r="O138">
        <v>1</v>
      </c>
      <c r="P138" s="28" t="s">
        <v>5586</v>
      </c>
    </row>
    <row r="139" spans="1:16" ht="38.25" x14ac:dyDescent="0.2">
      <c r="A139" s="48" t="str">
        <f t="shared" si="6"/>
        <v>RH-16</v>
      </c>
      <c r="B139">
        <v>16</v>
      </c>
      <c r="C139" s="1">
        <v>3</v>
      </c>
      <c r="D139" s="71" t="str">
        <f>IF(C139=1,K!$I$1,IF(C139=2,K!$I$2,IF(C139=3,K!$I$3,IF(C139=4,K!$I$4,IF(C139=5,K!$I$5,IF(C139=6,K!$I$6,IF(C139=7,K!$I$7)))))))</f>
        <v>Ekspluatatsiooni andmise dokument</v>
      </c>
      <c r="E139" s="84" t="s">
        <v>294</v>
      </c>
      <c r="F139" s="73" t="str">
        <f>LOOKUP(E139,K!$A$1:$B$19)</f>
        <v>Haaslava vald</v>
      </c>
      <c r="G139" s="26" t="s">
        <v>32</v>
      </c>
      <c r="H139" s="26">
        <v>1101</v>
      </c>
      <c r="I139" s="83" t="str">
        <f t="shared" si="7"/>
        <v>MV-1101</v>
      </c>
      <c r="J139" s="26" t="s">
        <v>5587</v>
      </c>
      <c r="K139" s="26" t="s">
        <v>5588</v>
      </c>
      <c r="L139" s="87">
        <v>1046000</v>
      </c>
      <c r="N139" s="1">
        <v>1976</v>
      </c>
      <c r="O139">
        <v>1</v>
      </c>
    </row>
    <row r="140" spans="1:16" ht="25.5" x14ac:dyDescent="0.2">
      <c r="A140" s="48" t="str">
        <f t="shared" si="6"/>
        <v>RH-16</v>
      </c>
      <c r="B140">
        <v>16</v>
      </c>
      <c r="C140" s="1">
        <v>2</v>
      </c>
      <c r="D140" s="71" t="str">
        <f>IF(C140=1,K!$I$1,IF(C140=2,K!$I$2,IF(C140=3,K!$I$3,IF(C140=4,K!$I$4,IF(C140=5,K!$I$5,IF(C140=6,K!$I$6,IF(C140=7,K!$I$7)))))))</f>
        <v>Rek/uuendus</v>
      </c>
      <c r="E140" s="84" t="s">
        <v>294</v>
      </c>
      <c r="F140" s="73" t="str">
        <f>LOOKUP(E140,K!$A$1:$B$19)</f>
        <v>Haaslava vald</v>
      </c>
      <c r="G140" s="26" t="s">
        <v>34</v>
      </c>
      <c r="H140" s="1">
        <v>431</v>
      </c>
      <c r="I140" s="83" t="str">
        <f t="shared" si="7"/>
        <v>PK-431</v>
      </c>
      <c r="J140" s="26" t="s">
        <v>5587</v>
      </c>
      <c r="K140" s="26" t="s">
        <v>5589</v>
      </c>
      <c r="L140" s="87">
        <v>1046000</v>
      </c>
      <c r="N140" s="1">
        <v>1976</v>
      </c>
      <c r="O140">
        <v>6</v>
      </c>
      <c r="P140" s="28" t="s">
        <v>5590</v>
      </c>
    </row>
    <row r="141" spans="1:16" ht="25.5" x14ac:dyDescent="0.2">
      <c r="A141" s="48" t="str">
        <f t="shared" si="6"/>
        <v>RH-16</v>
      </c>
      <c r="B141">
        <v>16</v>
      </c>
      <c r="C141" s="1">
        <v>2</v>
      </c>
      <c r="D141" s="71" t="str">
        <f>IF(C141=1,K!$I$1,IF(C141=2,K!$I$2,IF(C141=3,K!$I$3,IF(C141=4,K!$I$4,IF(C141=5,K!$I$5,IF(C141=6,K!$I$6,IF(C141=7,K!$I$7)))))))</f>
        <v>Rek/uuendus</v>
      </c>
      <c r="E141" s="84" t="s">
        <v>294</v>
      </c>
      <c r="F141" s="73" t="str">
        <f>LOOKUP(E141,K!$A$1:$B$19)</f>
        <v>Haaslava vald</v>
      </c>
      <c r="G141" s="26" t="s">
        <v>34</v>
      </c>
      <c r="H141" s="1">
        <v>247</v>
      </c>
      <c r="I141" s="83" t="str">
        <f t="shared" si="7"/>
        <v>PK-247</v>
      </c>
      <c r="J141" s="26" t="s">
        <v>5587</v>
      </c>
      <c r="K141" s="26" t="s">
        <v>5589</v>
      </c>
      <c r="L141" s="87">
        <v>1046000</v>
      </c>
      <c r="N141" s="1">
        <v>1967</v>
      </c>
      <c r="O141">
        <v>5</v>
      </c>
      <c r="P141" s="28" t="s">
        <v>5591</v>
      </c>
    </row>
    <row r="142" spans="1:16" ht="38.25" x14ac:dyDescent="0.2">
      <c r="A142" s="48" t="str">
        <f t="shared" si="6"/>
        <v>RH-16</v>
      </c>
      <c r="B142">
        <v>16</v>
      </c>
      <c r="C142" s="1">
        <v>2</v>
      </c>
      <c r="D142" s="71" t="str">
        <f>IF(C142=1,K!$I$1,IF(C142=2,K!$I$2,IF(C142=3,K!$I$3,IF(C142=4,K!$I$4,IF(C142=5,K!$I$5,IF(C142=6,K!$I$6,IF(C142=7,K!$I$7)))))))</f>
        <v>Rek/uuendus</v>
      </c>
      <c r="E142" s="84" t="s">
        <v>294</v>
      </c>
      <c r="F142" s="73" t="str">
        <f>LOOKUP(E142,K!$A$1:$B$19)</f>
        <v>Haaslava vald</v>
      </c>
      <c r="G142" s="26"/>
      <c r="H142" s="1">
        <v>78</v>
      </c>
      <c r="I142" s="83" t="str">
        <f t="shared" si="7"/>
        <v>-78</v>
      </c>
      <c r="J142" s="26" t="s">
        <v>5587</v>
      </c>
      <c r="K142" s="26" t="s">
        <v>7481</v>
      </c>
      <c r="L142" s="87">
        <v>1046000</v>
      </c>
      <c r="N142" s="1">
        <v>1968</v>
      </c>
      <c r="O142">
        <v>2</v>
      </c>
      <c r="P142" s="28" t="s">
        <v>5591</v>
      </c>
    </row>
    <row r="143" spans="1:16" ht="25.5" x14ac:dyDescent="0.2">
      <c r="A143" s="48" t="str">
        <f t="shared" si="6"/>
        <v>RH-16</v>
      </c>
      <c r="B143">
        <v>16</v>
      </c>
      <c r="C143" s="1">
        <v>2</v>
      </c>
      <c r="D143" s="71" t="str">
        <f>IF(C143=1,K!$I$1,IF(C143=2,K!$I$2,IF(C143=3,K!$I$3,IF(C143=4,K!$I$4,IF(C143=5,K!$I$5,IF(C143=6,K!$I$6,IF(C143=7,K!$I$7)))))))</f>
        <v>Rek/uuendus</v>
      </c>
      <c r="E143" s="84" t="s">
        <v>294</v>
      </c>
      <c r="F143" s="73" t="str">
        <f>LOOKUP(E143,K!$A$1:$B$19)</f>
        <v>Haaslava vald</v>
      </c>
      <c r="G143" s="26" t="s">
        <v>34</v>
      </c>
      <c r="H143" s="1">
        <v>32</v>
      </c>
      <c r="I143" s="83" t="str">
        <f t="shared" si="7"/>
        <v>PK-32</v>
      </c>
      <c r="J143" s="26" t="s">
        <v>5587</v>
      </c>
      <c r="K143" s="26" t="s">
        <v>5592</v>
      </c>
      <c r="L143" s="87">
        <v>1046000</v>
      </c>
      <c r="N143" s="1">
        <v>1957</v>
      </c>
      <c r="O143">
        <v>7</v>
      </c>
    </row>
    <row r="144" spans="1:16" ht="25.5" x14ac:dyDescent="0.2">
      <c r="A144" s="48" t="str">
        <f t="shared" si="6"/>
        <v>RH-15</v>
      </c>
      <c r="B144">
        <v>15</v>
      </c>
      <c r="C144" s="1">
        <v>3</v>
      </c>
      <c r="D144" s="71" t="str">
        <f>IF(C144=1,K!$I$1,IF(C144=2,K!$I$2,IF(C144=3,K!$I$3,IF(C144=4,K!$I$4,IF(C144=5,K!$I$5,IF(C144=6,K!$I$6,IF(C144=7,K!$I$7)))))))</f>
        <v>Ekspluatatsiooni andmise dokument</v>
      </c>
      <c r="E144" s="84" t="s">
        <v>294</v>
      </c>
      <c r="F144" s="73" t="str">
        <f>LOOKUP(E144,K!$A$1:$B$19)</f>
        <v>Haaslava vald</v>
      </c>
      <c r="G144" s="26" t="s">
        <v>5561</v>
      </c>
      <c r="H144" s="1">
        <v>41</v>
      </c>
      <c r="I144" s="83" t="str">
        <f t="shared" si="7"/>
        <v>E-pk-41</v>
      </c>
      <c r="J144" s="26" t="s">
        <v>5587</v>
      </c>
      <c r="K144" s="26" t="s">
        <v>5593</v>
      </c>
      <c r="L144" s="87">
        <v>1046000</v>
      </c>
      <c r="N144" s="1">
        <v>1957</v>
      </c>
      <c r="O144">
        <v>2</v>
      </c>
    </row>
    <row r="145" spans="1:16" x14ac:dyDescent="0.2">
      <c r="A145" s="48" t="str">
        <f t="shared" ref="A145:A206" si="8">CONCATENATE("RH","-",B145)</f>
        <v>RH-</v>
      </c>
      <c r="B145"/>
      <c r="C145" s="1">
        <v>3</v>
      </c>
      <c r="D145" s="71" t="str">
        <f>IF(C145=1,K!$I$1,IF(C145=2,K!$I$2,IF(C145=3,K!$I$3,IF(C145=4,K!$I$4,IF(C145=5,K!$I$5,IF(C145=6,K!$I$6,IF(C145=7,K!$I$7)))))))</f>
        <v>Ekspluatatsiooni andmise dokument</v>
      </c>
      <c r="E145" s="84" t="s">
        <v>327</v>
      </c>
      <c r="F145" s="73" t="str">
        <f>LOOKUP(E145,K!$A$1:$B$19)</f>
        <v>Rannu vald</v>
      </c>
      <c r="G145" s="26" t="s">
        <v>5503</v>
      </c>
      <c r="H145" s="1">
        <v>7</v>
      </c>
      <c r="I145" s="83" t="str">
        <f t="shared" si="7"/>
        <v>TMB-7</v>
      </c>
      <c r="J145" s="26" t="s">
        <v>3168</v>
      </c>
      <c r="K145" s="26" t="s">
        <v>5594</v>
      </c>
      <c r="L145" s="87">
        <v>1022900</v>
      </c>
      <c r="N145" s="1">
        <v>2000</v>
      </c>
      <c r="O145">
        <v>1</v>
      </c>
    </row>
    <row r="146" spans="1:16" ht="25.5" x14ac:dyDescent="0.2">
      <c r="A146" s="48" t="str">
        <f t="shared" si="8"/>
        <v>RH-17</v>
      </c>
      <c r="B146">
        <v>17</v>
      </c>
      <c r="C146" s="1">
        <v>3</v>
      </c>
      <c r="D146" s="71" t="str">
        <f>IF(C146=1,K!$I$1,IF(C146=2,K!$I$2,IF(C146=3,K!$I$3,IF(C146=4,K!$I$4,IF(C146=5,K!$I$5,IF(C146=6,K!$I$6,IF(C146=7,K!$I$7)))))))</f>
        <v>Ekspluatatsiooni andmise dokument</v>
      </c>
      <c r="E146" s="84" t="s">
        <v>327</v>
      </c>
      <c r="F146" s="73" t="str">
        <f>LOOKUP(E146,K!$A$1:$B$19)</f>
        <v>Rannu vald</v>
      </c>
      <c r="H146" s="1">
        <v>1089</v>
      </c>
      <c r="I146" s="83" t="str">
        <f t="shared" si="7"/>
        <v>-1089</v>
      </c>
      <c r="J146" s="26" t="s">
        <v>3168</v>
      </c>
      <c r="K146" s="26" t="s">
        <v>5595</v>
      </c>
      <c r="L146" s="87">
        <v>1022900</v>
      </c>
      <c r="N146" s="1">
        <v>1976</v>
      </c>
      <c r="O146">
        <v>2</v>
      </c>
      <c r="P146">
        <v>74338</v>
      </c>
    </row>
    <row r="147" spans="1:16" x14ac:dyDescent="0.2">
      <c r="A147" s="48" t="str">
        <f t="shared" si="8"/>
        <v>RH-18</v>
      </c>
      <c r="B147">
        <v>18</v>
      </c>
      <c r="C147" s="1">
        <v>2</v>
      </c>
      <c r="D147" s="71" t="str">
        <f>IF(C147=1,K!$I$1,IF(C147=2,K!$I$2,IF(C147=3,K!$I$3,IF(C147=4,K!$I$4,IF(C147=5,K!$I$5,IF(C147=6,K!$I$6,IF(C147=7,K!$I$7)))))))</f>
        <v>Rek/uuendus</v>
      </c>
      <c r="E147" s="84" t="s">
        <v>327</v>
      </c>
      <c r="F147" s="73" t="str">
        <f>LOOKUP(E147,K!$A$1:$B$19)</f>
        <v>Rannu vald</v>
      </c>
      <c r="G147" s="26"/>
      <c r="H147" s="191" t="s">
        <v>7483</v>
      </c>
      <c r="I147" s="83" t="str">
        <f t="shared" si="7"/>
        <v>-06-03</v>
      </c>
      <c r="J147" s="26" t="s">
        <v>7518</v>
      </c>
      <c r="K147" s="26" t="s">
        <v>7484</v>
      </c>
      <c r="L147" s="87"/>
      <c r="N147" s="1">
        <v>2006</v>
      </c>
      <c r="O147">
        <v>4</v>
      </c>
      <c r="P147" s="28" t="s">
        <v>5602</v>
      </c>
    </row>
    <row r="148" spans="1:16" x14ac:dyDescent="0.2">
      <c r="A148" s="48" t="str">
        <f t="shared" si="8"/>
        <v>RH-18</v>
      </c>
      <c r="B148">
        <v>18</v>
      </c>
      <c r="C148" s="1">
        <v>5</v>
      </c>
      <c r="D148" s="71" t="str">
        <f>IF(C148=1,K!$I$1,IF(C148=2,K!$I$2,IF(C148=3,K!$I$3,IF(C148=4,K!$I$4,IF(C148=5,K!$I$5,IF(C148=6,K!$I$6,IF(C148=7,K!$I$7)))))))</f>
        <v>Muu projekt</v>
      </c>
      <c r="E148" s="84" t="s">
        <v>327</v>
      </c>
      <c r="F148" s="73" t="str">
        <f>LOOKUP(E148,K!$A$1:$B$19)</f>
        <v>Rannu vald</v>
      </c>
      <c r="G148" s="26"/>
      <c r="H148" s="191" t="s">
        <v>7483</v>
      </c>
      <c r="I148" s="83" t="str">
        <f t="shared" si="7"/>
        <v>-06-03</v>
      </c>
      <c r="J148" s="26" t="s">
        <v>7518</v>
      </c>
      <c r="K148" s="26" t="s">
        <v>7519</v>
      </c>
      <c r="L148" s="87"/>
      <c r="N148" s="1">
        <v>2006</v>
      </c>
      <c r="O148">
        <v>5</v>
      </c>
    </row>
    <row r="149" spans="1:16" x14ac:dyDescent="0.2">
      <c r="A149" s="48" t="str">
        <f t="shared" si="8"/>
        <v>RH-18</v>
      </c>
      <c r="B149">
        <v>18</v>
      </c>
      <c r="C149" s="1">
        <v>2</v>
      </c>
      <c r="D149" s="71" t="str">
        <f>IF(C149=1,K!$I$1,IF(C149=2,K!$I$2,IF(C149=3,K!$I$3,IF(C149=4,K!$I$4,IF(C149=5,K!$I$5,IF(C149=6,K!$I$6,IF(C149=7,K!$I$7)))))))</f>
        <v>Rek/uuendus</v>
      </c>
      <c r="E149" s="84" t="s">
        <v>327</v>
      </c>
      <c r="F149" s="73" t="str">
        <f>LOOKUP(E149,K!$A$1:$B$19)</f>
        <v>Rannu vald</v>
      </c>
      <c r="G149" s="26"/>
      <c r="I149" s="83" t="str">
        <f t="shared" si="7"/>
        <v>-</v>
      </c>
      <c r="J149" s="26" t="s">
        <v>7518</v>
      </c>
      <c r="K149" s="26" t="s">
        <v>7520</v>
      </c>
      <c r="L149" s="87"/>
      <c r="N149" s="1">
        <v>1952</v>
      </c>
    </row>
    <row r="150" spans="1:16" ht="38.25" x14ac:dyDescent="0.2">
      <c r="A150" s="48" t="str">
        <f t="shared" si="8"/>
        <v>RH-18</v>
      </c>
      <c r="B150">
        <v>18</v>
      </c>
      <c r="C150" s="1">
        <v>3</v>
      </c>
      <c r="D150" s="71" t="str">
        <f>IF(C150=1,K!$I$1,IF(C150=2,K!$I$2,IF(C150=3,K!$I$3,IF(C150=4,K!$I$4,IF(C150=5,K!$I$5,IF(C150=6,K!$I$6,IF(C150=7,K!$I$7)))))))</f>
        <v>Ekspluatatsiooni andmise dokument</v>
      </c>
      <c r="E150" s="84" t="s">
        <v>327</v>
      </c>
      <c r="F150" s="73" t="str">
        <f>LOOKUP(E150,K!$A$1:$B$19)</f>
        <v>Rannu vald</v>
      </c>
      <c r="G150" s="26"/>
      <c r="H150" s="1">
        <v>831</v>
      </c>
      <c r="I150" s="83" t="str">
        <f t="shared" si="7"/>
        <v>-831</v>
      </c>
      <c r="J150" s="26" t="s">
        <v>7518</v>
      </c>
      <c r="K150" s="26" t="s">
        <v>7521</v>
      </c>
      <c r="L150" s="87"/>
      <c r="N150" s="1">
        <v>1974</v>
      </c>
      <c r="O150">
        <v>1</v>
      </c>
      <c r="P150" s="148" t="s">
        <v>7522</v>
      </c>
    </row>
    <row r="151" spans="1:16" ht="25.5" x14ac:dyDescent="0.2">
      <c r="A151" s="48" t="str">
        <f t="shared" si="8"/>
        <v>RH-18</v>
      </c>
      <c r="B151">
        <v>18</v>
      </c>
      <c r="C151" s="1">
        <v>3</v>
      </c>
      <c r="D151" s="71" t="str">
        <f>IF(C151=1,K!$I$1,IF(C151=2,K!$I$2,IF(C151=3,K!$I$3,IF(C151=4,K!$I$4,IF(C151=5,K!$I$5,IF(C151=6,K!$I$6,IF(C151=7,K!$I$7)))))))</f>
        <v>Ekspluatatsiooni andmise dokument</v>
      </c>
      <c r="E151" s="84" t="s">
        <v>327</v>
      </c>
      <c r="F151" s="73" t="str">
        <f>LOOKUP(E151,K!$A$1:$B$19)</f>
        <v>Rannu vald</v>
      </c>
      <c r="G151" s="26" t="s">
        <v>5561</v>
      </c>
      <c r="H151" s="1">
        <v>3</v>
      </c>
      <c r="I151" s="83" t="str">
        <f t="shared" si="7"/>
        <v>E-pk-3</v>
      </c>
      <c r="J151" s="26" t="s">
        <v>7518</v>
      </c>
      <c r="K151" s="26" t="s">
        <v>7523</v>
      </c>
      <c r="L151" s="87"/>
      <c r="N151" s="1">
        <v>1953</v>
      </c>
      <c r="O151">
        <v>2</v>
      </c>
    </row>
    <row r="152" spans="1:16" x14ac:dyDescent="0.2">
      <c r="A152" s="48" t="str">
        <f t="shared" si="8"/>
        <v>RH-18</v>
      </c>
      <c r="B152">
        <v>18</v>
      </c>
      <c r="C152" s="1">
        <v>2</v>
      </c>
      <c r="D152" s="71" t="str">
        <f>IF(C152=1,K!$I$1,IF(C152=2,K!$I$2,IF(C152=3,K!$I$3,IF(C152=4,K!$I$4,IF(C152=5,K!$I$5,IF(C152=6,K!$I$6,IF(C152=7,K!$I$7)))))))</f>
        <v>Rek/uuendus</v>
      </c>
      <c r="E152" s="84" t="s">
        <v>327</v>
      </c>
      <c r="F152" s="73" t="str">
        <f>LOOKUP(E152,K!$A$1:$B$19)</f>
        <v>Rannu vald</v>
      </c>
      <c r="G152" s="26" t="s">
        <v>11</v>
      </c>
      <c r="H152" s="1">
        <v>66</v>
      </c>
      <c r="I152" s="83" t="str">
        <f t="shared" si="7"/>
        <v>PP-66</v>
      </c>
      <c r="J152" s="26" t="s">
        <v>7518</v>
      </c>
      <c r="K152" s="26" t="s">
        <v>7524</v>
      </c>
      <c r="L152" s="87"/>
      <c r="N152" s="1">
        <v>1948</v>
      </c>
      <c r="O152">
        <v>3</v>
      </c>
    </row>
    <row r="153" spans="1:16" x14ac:dyDescent="0.2">
      <c r="A153" s="48" t="str">
        <f t="shared" si="8"/>
        <v>RH-18</v>
      </c>
      <c r="B153">
        <v>18</v>
      </c>
      <c r="C153" s="1">
        <v>2</v>
      </c>
      <c r="D153" s="71" t="str">
        <f>IF(C153=1,K!$I$1,IF(C153=2,K!$I$2,IF(C153=3,K!$I$3,IF(C153=4,K!$I$4,IF(C153=5,K!$I$5,IF(C153=6,K!$I$6,IF(C153=7,K!$I$7)))))))</f>
        <v>Rek/uuendus</v>
      </c>
      <c r="E153" s="84" t="s">
        <v>327</v>
      </c>
      <c r="F153" s="73" t="str">
        <f>LOOKUP(E153,K!$A$1:$B$19)</f>
        <v>Rannu vald</v>
      </c>
      <c r="G153" s="26" t="s">
        <v>32</v>
      </c>
      <c r="H153" s="1">
        <v>80</v>
      </c>
      <c r="I153" s="83" t="str">
        <f t="shared" si="7"/>
        <v>MV-80</v>
      </c>
      <c r="J153" s="26" t="s">
        <v>7518</v>
      </c>
      <c r="K153" s="26" t="s">
        <v>7525</v>
      </c>
      <c r="L153" s="87"/>
      <c r="N153" s="1">
        <v>1988</v>
      </c>
      <c r="O153">
        <v>2</v>
      </c>
      <c r="P153">
        <v>1228851</v>
      </c>
    </row>
    <row r="154" spans="1:16" ht="25.5" x14ac:dyDescent="0.2">
      <c r="A154" s="48" t="str">
        <f t="shared" si="8"/>
        <v>RH-18</v>
      </c>
      <c r="B154">
        <v>18</v>
      </c>
      <c r="C154" s="1">
        <v>2</v>
      </c>
      <c r="D154" s="71" t="str">
        <f>IF(C154=1,K!$I$1,IF(C154=2,K!$I$2,IF(C154=3,K!$I$3,IF(C154=4,K!$I$4,IF(C154=5,K!$I$5,IF(C154=6,K!$I$6,IF(C154=7,K!$I$7)))))))</f>
        <v>Rek/uuendus</v>
      </c>
      <c r="E154" s="84" t="s">
        <v>327</v>
      </c>
      <c r="F154" s="73" t="str">
        <f>LOOKUP(E154,K!$A$1:$B$19)</f>
        <v>Rannu vald</v>
      </c>
      <c r="G154" s="26" t="s">
        <v>34</v>
      </c>
      <c r="H154" s="1">
        <v>538</v>
      </c>
      <c r="I154" s="83" t="str">
        <f t="shared" si="7"/>
        <v>PK-538</v>
      </c>
      <c r="J154" s="26" t="s">
        <v>7518</v>
      </c>
      <c r="K154" s="26" t="s">
        <v>7526</v>
      </c>
      <c r="L154" s="87"/>
      <c r="N154" s="1">
        <v>1985</v>
      </c>
      <c r="O154">
        <v>3</v>
      </c>
    </row>
    <row r="155" spans="1:16" ht="25.5" x14ac:dyDescent="0.2">
      <c r="A155" s="48" t="str">
        <f t="shared" si="8"/>
        <v>RH-18</v>
      </c>
      <c r="B155">
        <v>18</v>
      </c>
      <c r="C155" s="1">
        <v>3</v>
      </c>
      <c r="D155" s="71" t="str">
        <f>IF(C155=1,K!$I$1,IF(C155=2,K!$I$2,IF(C155=3,K!$I$3,IF(C155=4,K!$I$4,IF(C155=5,K!$I$5,IF(C155=6,K!$I$6,IF(C155=7,K!$I$7)))))))</f>
        <v>Ekspluatatsiooni andmise dokument</v>
      </c>
      <c r="E155" s="84" t="s">
        <v>327</v>
      </c>
      <c r="F155" s="73" t="str">
        <f>LOOKUP(E155,K!$A$1:$B$19)</f>
        <v>Rannu vald</v>
      </c>
      <c r="G155" s="26"/>
      <c r="H155" s="1">
        <v>127</v>
      </c>
      <c r="I155" s="83" t="str">
        <f t="shared" si="7"/>
        <v>-127</v>
      </c>
      <c r="J155" s="26" t="s">
        <v>7518</v>
      </c>
      <c r="K155" s="26" t="s">
        <v>7527</v>
      </c>
      <c r="L155" s="87"/>
      <c r="N155" s="1">
        <v>1960</v>
      </c>
      <c r="O155">
        <v>1</v>
      </c>
    </row>
    <row r="156" spans="1:16" ht="25.5" x14ac:dyDescent="0.2">
      <c r="A156" s="48" t="str">
        <f t="shared" si="8"/>
        <v>RH-18</v>
      </c>
      <c r="B156">
        <v>18</v>
      </c>
      <c r="C156" s="1">
        <v>1</v>
      </c>
      <c r="D156" s="71" t="str">
        <f>IF(C156=1,K!$I$1,IF(C156=2,K!$I$2,IF(C156=3,K!$I$3,IF(C156=4,K!$I$4,IF(C156=5,K!$I$5,IF(C156=6,K!$I$6,IF(C156=7,K!$I$7)))))))</f>
        <v>Peakraavide projektid</v>
      </c>
      <c r="E156" s="84" t="s">
        <v>327</v>
      </c>
      <c r="F156" s="73" t="str">
        <f>LOOKUP(E156,K!$A$1:$B$19)</f>
        <v>Rannu vald</v>
      </c>
      <c r="G156" s="26" t="s">
        <v>34</v>
      </c>
      <c r="H156" s="1">
        <v>102</v>
      </c>
      <c r="I156" s="83" t="str">
        <f t="shared" si="7"/>
        <v>PK-102</v>
      </c>
      <c r="J156" s="26" t="s">
        <v>7518</v>
      </c>
      <c r="K156" s="26" t="s">
        <v>7528</v>
      </c>
      <c r="L156" s="87"/>
      <c r="N156" s="1">
        <v>1960</v>
      </c>
      <c r="O156">
        <v>3</v>
      </c>
    </row>
    <row r="157" spans="1:16" x14ac:dyDescent="0.2">
      <c r="A157" s="48" t="str">
        <f t="shared" si="8"/>
        <v>RH-18</v>
      </c>
      <c r="B157">
        <v>18</v>
      </c>
      <c r="C157" s="1">
        <v>2</v>
      </c>
      <c r="D157" s="71" t="str">
        <f>IF(C157=1,K!$I$1,IF(C157=2,K!$I$2,IF(C157=3,K!$I$3,IF(C157=4,K!$I$4,IF(C157=5,K!$I$5,IF(C157=6,K!$I$6,IF(C157=7,K!$I$7)))))))</f>
        <v>Rek/uuendus</v>
      </c>
      <c r="E157" s="84" t="s">
        <v>327</v>
      </c>
      <c r="F157" s="73" t="str">
        <f>LOOKUP(E157,K!$A$1:$B$19)</f>
        <v>Rannu vald</v>
      </c>
      <c r="G157" s="26" t="s">
        <v>11</v>
      </c>
      <c r="H157" s="1">
        <v>925</v>
      </c>
      <c r="I157" s="83" t="str">
        <f t="shared" si="7"/>
        <v>PP-925</v>
      </c>
      <c r="J157" s="26" t="s">
        <v>7518</v>
      </c>
      <c r="K157" s="26" t="s">
        <v>7529</v>
      </c>
      <c r="L157" s="87"/>
      <c r="N157" s="1">
        <v>1972</v>
      </c>
      <c r="O157">
        <v>6</v>
      </c>
      <c r="P157">
        <v>71354</v>
      </c>
    </row>
    <row r="158" spans="1:16" ht="25.5" x14ac:dyDescent="0.2">
      <c r="A158" s="48" t="str">
        <f t="shared" si="8"/>
        <v>RH-18</v>
      </c>
      <c r="B158">
        <v>18</v>
      </c>
      <c r="C158" s="1">
        <v>1</v>
      </c>
      <c r="D158" s="71" t="str">
        <f>IF(C158=1,K!$I$1,IF(C158=2,K!$I$2,IF(C158=3,K!$I$3,IF(C158=4,K!$I$4,IF(C158=5,K!$I$5,IF(C158=6,K!$I$6,IF(C158=7,K!$I$7)))))))</f>
        <v>Peakraavide projektid</v>
      </c>
      <c r="E158" s="84" t="s">
        <v>327</v>
      </c>
      <c r="F158" s="73" t="str">
        <f>LOOKUP(E158,K!$A$1:$B$19)</f>
        <v>Rannu vald</v>
      </c>
      <c r="G158" s="26" t="s">
        <v>34</v>
      </c>
      <c r="H158" s="1">
        <v>357</v>
      </c>
      <c r="I158" s="83" t="str">
        <f t="shared" si="7"/>
        <v>PK-357</v>
      </c>
      <c r="J158" s="26" t="s">
        <v>7518</v>
      </c>
      <c r="K158" s="26" t="s">
        <v>7530</v>
      </c>
      <c r="L158" s="87"/>
      <c r="N158" s="1">
        <v>1970</v>
      </c>
      <c r="O158">
        <v>1</v>
      </c>
    </row>
    <row r="159" spans="1:16" ht="25.5" x14ac:dyDescent="0.2">
      <c r="A159" s="48" t="str">
        <f t="shared" si="8"/>
        <v>RH-18</v>
      </c>
      <c r="B159">
        <v>18</v>
      </c>
      <c r="C159" s="1">
        <v>1</v>
      </c>
      <c r="D159" s="71" t="str">
        <f>IF(C159=1,K!$I$1,IF(C159=2,K!$I$2,IF(C159=3,K!$I$3,IF(C159=4,K!$I$4,IF(C159=5,K!$I$5,IF(C159=6,K!$I$6,IF(C159=7,K!$I$7)))))))</f>
        <v>Peakraavide projektid</v>
      </c>
      <c r="E159" s="84" t="s">
        <v>327</v>
      </c>
      <c r="F159" s="73" t="str">
        <f>LOOKUP(E159,K!$A$1:$B$19)</f>
        <v>Rannu vald</v>
      </c>
      <c r="G159" s="26" t="s">
        <v>34</v>
      </c>
      <c r="H159" s="1">
        <v>533</v>
      </c>
      <c r="I159" s="83" t="str">
        <f t="shared" si="7"/>
        <v>PK-533</v>
      </c>
      <c r="J159" s="26" t="s">
        <v>7518</v>
      </c>
      <c r="K159" s="26" t="s">
        <v>7531</v>
      </c>
      <c r="L159" s="87"/>
      <c r="N159" s="1">
        <v>1985</v>
      </c>
      <c r="O159">
        <v>1</v>
      </c>
    </row>
    <row r="160" spans="1:16" ht="38.25" x14ac:dyDescent="0.2">
      <c r="A160" s="48" t="str">
        <f t="shared" si="8"/>
        <v>RH-18</v>
      </c>
      <c r="B160">
        <v>18</v>
      </c>
      <c r="C160" s="1">
        <v>1</v>
      </c>
      <c r="D160" s="71" t="str">
        <f>IF(C160=1,K!$I$1,IF(C160=2,K!$I$2,IF(C160=3,K!$I$3,IF(C160=4,K!$I$4,IF(C160=5,K!$I$5,IF(C160=6,K!$I$6,IF(C160=7,K!$I$7)))))))</f>
        <v>Peakraavide projektid</v>
      </c>
      <c r="E160" s="84" t="s">
        <v>327</v>
      </c>
      <c r="F160" s="73" t="str">
        <f>LOOKUP(E160,K!$A$1:$B$19)</f>
        <v>Rannu vald</v>
      </c>
      <c r="G160" s="26"/>
      <c r="I160" s="83" t="str">
        <f t="shared" si="7"/>
        <v>-</v>
      </c>
      <c r="J160" s="26" t="s">
        <v>7518</v>
      </c>
      <c r="K160" s="26" t="s">
        <v>7532</v>
      </c>
      <c r="L160" s="87"/>
      <c r="N160" s="1">
        <v>1970</v>
      </c>
      <c r="P160">
        <v>68127</v>
      </c>
    </row>
    <row r="161" spans="1:17" x14ac:dyDescent="0.2">
      <c r="A161" s="48" t="str">
        <f t="shared" si="8"/>
        <v>RH-18</v>
      </c>
      <c r="B161">
        <v>18</v>
      </c>
      <c r="C161" s="1">
        <v>5</v>
      </c>
      <c r="D161" s="71" t="str">
        <f>IF(C161=1,K!$I$1,IF(C161=2,K!$I$2,IF(C161=3,K!$I$3,IF(C161=4,K!$I$4,IF(C161=5,K!$I$5,IF(C161=6,K!$I$6,IF(C161=7,K!$I$7)))))))</f>
        <v>Muu projekt</v>
      </c>
      <c r="E161" s="84" t="s">
        <v>327</v>
      </c>
      <c r="F161" s="73" t="str">
        <f>LOOKUP(E161,K!$A$1:$B$19)</f>
        <v>Rannu vald</v>
      </c>
      <c r="G161" s="26"/>
      <c r="I161" s="83" t="str">
        <f t="shared" si="7"/>
        <v>-</v>
      </c>
      <c r="J161" s="26" t="s">
        <v>7518</v>
      </c>
      <c r="K161" s="26" t="s">
        <v>7533</v>
      </c>
      <c r="L161" s="87"/>
      <c r="N161" s="1">
        <v>1971</v>
      </c>
      <c r="O161">
        <v>4</v>
      </c>
      <c r="P161">
        <v>71351</v>
      </c>
    </row>
    <row r="162" spans="1:17" ht="25.5" x14ac:dyDescent="0.2">
      <c r="A162" s="48" t="str">
        <f t="shared" si="8"/>
        <v>RH-</v>
      </c>
      <c r="B162"/>
      <c r="C162" s="1">
        <v>1</v>
      </c>
      <c r="D162" s="71" t="str">
        <f>IF(C162=1,K!$I$1,IF(C162=2,K!$I$2,IF(C162=3,K!$I$3,IF(C162=4,K!$I$4,IF(C162=5,K!$I$5,IF(C162=6,K!$I$6,IF(C162=7,K!$I$7)))))))</f>
        <v>Peakraavide projektid</v>
      </c>
      <c r="E162" s="3"/>
      <c r="F162" s="73" t="e">
        <f>LOOKUP(E162,K!$A$1:$B$19)</f>
        <v>#N/A</v>
      </c>
      <c r="G162" s="1" t="s">
        <v>34</v>
      </c>
      <c r="H162" s="1">
        <v>422</v>
      </c>
      <c r="I162" s="83" t="str">
        <f t="shared" si="7"/>
        <v>PK-422</v>
      </c>
      <c r="J162" s="1" t="s">
        <v>1566</v>
      </c>
      <c r="K162" s="1" t="s">
        <v>1565</v>
      </c>
      <c r="N162" s="1">
        <v>1975</v>
      </c>
    </row>
    <row r="163" spans="1:17" x14ac:dyDescent="0.2">
      <c r="A163" s="48" t="str">
        <f t="shared" si="8"/>
        <v>RH-17</v>
      </c>
      <c r="B163">
        <v>17</v>
      </c>
      <c r="C163" s="1">
        <v>2</v>
      </c>
      <c r="D163" s="71" t="str">
        <f>IF(C163=1,K!$I$1,IF(C163=2,K!$I$2,IF(C163=3,K!$I$3,IF(C163=4,K!$I$4,IF(C163=5,K!$I$5,IF(C163=6,K!$I$6,IF(C163=7,K!$I$7)))))))</f>
        <v>Rek/uuendus</v>
      </c>
      <c r="E163" s="84" t="s">
        <v>319</v>
      </c>
      <c r="F163" s="73" t="str">
        <f>LOOKUP(E163,K!$A$1:$B$19)</f>
        <v xml:space="preserve">Laeva vald </v>
      </c>
      <c r="G163" s="26" t="s">
        <v>34</v>
      </c>
      <c r="H163" s="1">
        <v>558</v>
      </c>
      <c r="I163" s="83" t="str">
        <f t="shared" si="7"/>
        <v>PK-558</v>
      </c>
      <c r="J163" s="26" t="s">
        <v>984</v>
      </c>
      <c r="K163" s="26" t="s">
        <v>5596</v>
      </c>
      <c r="L163" s="87">
        <v>1040600</v>
      </c>
      <c r="N163" s="1">
        <v>1988</v>
      </c>
      <c r="O163">
        <v>6</v>
      </c>
    </row>
    <row r="164" spans="1:17" ht="25.5" x14ac:dyDescent="0.2">
      <c r="A164" s="48" t="str">
        <f t="shared" si="8"/>
        <v>RH-17</v>
      </c>
      <c r="B164">
        <v>17</v>
      </c>
      <c r="C164" s="1">
        <v>2</v>
      </c>
      <c r="D164" s="71" t="str">
        <f>IF(C164=1,K!$I$1,IF(C164=2,K!$I$2,IF(C164=3,K!$I$3,IF(C164=4,K!$I$4,IF(C164=5,K!$I$5,IF(C164=6,K!$I$6,IF(C164=7,K!$I$7)))))))</f>
        <v>Rek/uuendus</v>
      </c>
      <c r="E164" s="84" t="s">
        <v>319</v>
      </c>
      <c r="F164" s="73" t="str">
        <f>LOOKUP(E164,K!$A$1:$B$19)</f>
        <v xml:space="preserve">Laeva vald </v>
      </c>
      <c r="G164" s="26" t="s">
        <v>34</v>
      </c>
      <c r="H164" s="1">
        <v>40</v>
      </c>
      <c r="I164" s="83" t="str">
        <f t="shared" si="7"/>
        <v>PK-40</v>
      </c>
      <c r="J164" s="26" t="s">
        <v>984</v>
      </c>
      <c r="K164" s="26" t="s">
        <v>5597</v>
      </c>
      <c r="L164" s="87">
        <v>1040600</v>
      </c>
      <c r="N164" s="1">
        <v>1957</v>
      </c>
      <c r="O164">
        <v>3</v>
      </c>
      <c r="Q164" s="148" t="s">
        <v>6447</v>
      </c>
    </row>
    <row r="165" spans="1:17" ht="25.5" x14ac:dyDescent="0.2">
      <c r="A165" s="48" t="str">
        <f t="shared" si="8"/>
        <v>RH-17</v>
      </c>
      <c r="B165">
        <v>17</v>
      </c>
      <c r="C165" s="1">
        <v>2</v>
      </c>
      <c r="D165" s="71" t="str">
        <f>IF(C165=1,K!$I$1,IF(C165=2,K!$I$2,IF(C165=3,K!$I$3,IF(C165=4,K!$I$4,IF(C165=5,K!$I$5,IF(C165=6,K!$I$6,IF(C165=7,K!$I$7)))))))</f>
        <v>Rek/uuendus</v>
      </c>
      <c r="E165" s="84" t="s">
        <v>319</v>
      </c>
      <c r="F165" s="73" t="str">
        <f>LOOKUP(E165,K!$A$1:$B$19)</f>
        <v xml:space="preserve">Laeva vald </v>
      </c>
      <c r="G165" s="26" t="s">
        <v>34</v>
      </c>
      <c r="H165" s="1">
        <v>342</v>
      </c>
      <c r="I165" s="83" t="str">
        <f t="shared" si="7"/>
        <v>PK-342</v>
      </c>
      <c r="J165" s="26" t="s">
        <v>984</v>
      </c>
      <c r="K165" s="26" t="s">
        <v>5598</v>
      </c>
      <c r="L165" s="87">
        <v>1040600</v>
      </c>
      <c r="N165" s="1">
        <v>1969</v>
      </c>
      <c r="O165">
        <v>5</v>
      </c>
    </row>
    <row r="166" spans="1:17" ht="25.5" x14ac:dyDescent="0.2">
      <c r="A166" s="48" t="str">
        <f t="shared" si="8"/>
        <v>RH-17</v>
      </c>
      <c r="B166">
        <v>17</v>
      </c>
      <c r="C166" s="1">
        <v>3</v>
      </c>
      <c r="D166" s="71" t="str">
        <f>IF(C166=1,K!$I$1,IF(C166=2,K!$I$2,IF(C166=3,K!$I$3,IF(C166=4,K!$I$4,IF(C166=5,K!$I$5,IF(C166=6,K!$I$6,IF(C166=7,K!$I$7)))))))</f>
        <v>Ekspluatatsiooni andmise dokument</v>
      </c>
      <c r="E166" s="84" t="s">
        <v>319</v>
      </c>
      <c r="F166" s="73" t="str">
        <f>LOOKUP(E166,K!$A$1:$B$19)</f>
        <v xml:space="preserve">Laeva vald </v>
      </c>
      <c r="H166" s="1">
        <v>1550</v>
      </c>
      <c r="I166" s="83" t="str">
        <f t="shared" si="7"/>
        <v>-1550</v>
      </c>
      <c r="J166" s="26" t="s">
        <v>984</v>
      </c>
      <c r="K166" s="26" t="s">
        <v>5599</v>
      </c>
      <c r="L166" s="87">
        <v>1040600</v>
      </c>
      <c r="N166" s="1">
        <v>1970</v>
      </c>
      <c r="O166">
        <v>1</v>
      </c>
      <c r="P166">
        <v>76265</v>
      </c>
    </row>
    <row r="167" spans="1:17" ht="25.5" x14ac:dyDescent="0.2">
      <c r="A167" s="48" t="str">
        <f t="shared" si="8"/>
        <v>RH-17</v>
      </c>
      <c r="B167">
        <v>17</v>
      </c>
      <c r="C167" s="1">
        <v>3</v>
      </c>
      <c r="D167" s="71" t="str">
        <f>IF(C167=1,K!$I$1,IF(C167=2,K!$I$2,IF(C167=3,K!$I$3,IF(C167=4,K!$I$4,IF(C167=5,K!$I$5,IF(C167=6,K!$I$6,IF(C167=7,K!$I$7)))))))</f>
        <v>Ekspluatatsiooni andmise dokument</v>
      </c>
      <c r="E167" s="84" t="s">
        <v>319</v>
      </c>
      <c r="F167" s="73" t="str">
        <f>LOOKUP(E167,K!$A$1:$B$19)</f>
        <v xml:space="preserve">Laeva vald </v>
      </c>
      <c r="H167" s="1">
        <v>301</v>
      </c>
      <c r="I167" s="83" t="str">
        <f t="shared" si="7"/>
        <v>-301</v>
      </c>
      <c r="J167" s="26" t="s">
        <v>984</v>
      </c>
      <c r="K167" s="26" t="s">
        <v>5600</v>
      </c>
      <c r="L167" s="87">
        <v>1040600</v>
      </c>
      <c r="N167" s="1">
        <v>1971</v>
      </c>
      <c r="O167">
        <v>1</v>
      </c>
      <c r="P167" s="28" t="s">
        <v>5601</v>
      </c>
    </row>
    <row r="168" spans="1:17" ht="25.5" x14ac:dyDescent="0.2">
      <c r="A168" s="48" t="str">
        <f t="shared" si="8"/>
        <v>RH-17</v>
      </c>
      <c r="B168">
        <v>17</v>
      </c>
      <c r="C168" s="1">
        <v>3</v>
      </c>
      <c r="D168" s="71" t="str">
        <f>IF(C168=1,K!$I$1,IF(C168=2,K!$I$2,IF(C168=3,K!$I$3,IF(C168=4,K!$I$4,IF(C168=5,K!$I$5,IF(C168=6,K!$I$6,IF(C168=7,K!$I$7)))))))</f>
        <v>Ekspluatatsiooni andmise dokument</v>
      </c>
      <c r="E168" s="84" t="s">
        <v>319</v>
      </c>
      <c r="F168" s="73" t="str">
        <f>LOOKUP(E168,K!$A$1:$B$19)</f>
        <v xml:space="preserve">Laeva vald </v>
      </c>
      <c r="G168" s="26" t="s">
        <v>32</v>
      </c>
      <c r="H168" s="1">
        <v>64</v>
      </c>
      <c r="I168" s="83" t="str">
        <f t="shared" si="7"/>
        <v>MV-64</v>
      </c>
      <c r="J168" s="26" t="s">
        <v>984</v>
      </c>
      <c r="K168" s="26" t="s">
        <v>7482</v>
      </c>
      <c r="L168" s="87">
        <v>1040600</v>
      </c>
      <c r="N168" s="1">
        <v>1967</v>
      </c>
      <c r="O168">
        <v>2</v>
      </c>
      <c r="P168" s="28" t="s">
        <v>3708</v>
      </c>
    </row>
    <row r="169" spans="1:17" ht="25.5" x14ac:dyDescent="0.2">
      <c r="A169" s="48" t="str">
        <f t="shared" si="8"/>
        <v>RH-21</v>
      </c>
      <c r="B169">
        <v>21</v>
      </c>
      <c r="C169" s="1">
        <v>3</v>
      </c>
      <c r="D169" s="71" t="str">
        <f>IF(C169=1,K!$I$1,IF(C169=2,K!$I$2,IF(C169=3,K!$I$3,IF(C169=4,K!$I$4,IF(C169=5,K!$I$5,IF(C169=6,K!$I$6,IF(C169=7,K!$I$7)))))))</f>
        <v>Ekspluatatsiooni andmise dokument</v>
      </c>
      <c r="E169" s="84" t="s">
        <v>319</v>
      </c>
      <c r="F169" s="73" t="str">
        <f>LOOKUP(E169,K!$A$1:$B$19)</f>
        <v xml:space="preserve">Laeva vald </v>
      </c>
      <c r="G169" s="26" t="s">
        <v>5561</v>
      </c>
      <c r="H169" s="1">
        <v>35</v>
      </c>
      <c r="I169" s="83" t="str">
        <f t="shared" si="7"/>
        <v>E-pk-35</v>
      </c>
      <c r="J169" s="26" t="s">
        <v>984</v>
      </c>
      <c r="K169" s="26" t="s">
        <v>5603</v>
      </c>
      <c r="L169" s="87">
        <v>1040600</v>
      </c>
      <c r="N169" s="1">
        <v>1957</v>
      </c>
      <c r="O169">
        <v>2</v>
      </c>
    </row>
    <row r="170" spans="1:17" ht="25.5" x14ac:dyDescent="0.2">
      <c r="A170" s="48" t="str">
        <f t="shared" si="8"/>
        <v>RH-19</v>
      </c>
      <c r="B170">
        <v>19</v>
      </c>
      <c r="C170" s="1">
        <v>1</v>
      </c>
      <c r="D170" s="71" t="str">
        <f>IF(C170=1,K!$I$1,IF(C170=2,K!$I$2,IF(C170=3,K!$I$3,IF(C170=4,K!$I$4,IF(C170=5,K!$I$5,IF(C170=6,K!$I$6,IF(C170=7,K!$I$7)))))))</f>
        <v>Peakraavide projektid</v>
      </c>
      <c r="E170" s="84" t="s">
        <v>331</v>
      </c>
      <c r="F170" s="73" t="str">
        <f>LOOKUP(E170,K!$A$1:$B$19)</f>
        <v xml:space="preserve">Vara vald </v>
      </c>
      <c r="G170" s="26" t="s">
        <v>34</v>
      </c>
      <c r="H170" s="1">
        <v>474</v>
      </c>
      <c r="I170" s="83" t="str">
        <f t="shared" si="7"/>
        <v>PK-474</v>
      </c>
      <c r="J170" s="26" t="s">
        <v>4839</v>
      </c>
      <c r="K170" s="26" t="s">
        <v>5613</v>
      </c>
      <c r="L170" s="87">
        <v>1051300</v>
      </c>
      <c r="N170" s="1">
        <v>1979</v>
      </c>
      <c r="O170">
        <v>4</v>
      </c>
    </row>
    <row r="171" spans="1:17" x14ac:dyDescent="0.2">
      <c r="A171" s="48" t="str">
        <f t="shared" si="8"/>
        <v>RH-19</v>
      </c>
      <c r="B171">
        <v>19</v>
      </c>
      <c r="C171" s="1">
        <v>2</v>
      </c>
      <c r="D171" s="71" t="str">
        <f>IF(C171=1,K!$I$1,IF(C171=2,K!$I$2,IF(C171=3,K!$I$3,IF(C171=4,K!$I$4,IF(C171=5,K!$I$5,IF(C171=6,K!$I$6,IF(C171=7,K!$I$7)))))))</f>
        <v>Rek/uuendus</v>
      </c>
      <c r="E171" s="84" t="s">
        <v>331</v>
      </c>
      <c r="F171" s="73" t="str">
        <f>LOOKUP(E171,K!$A$1:$B$19)</f>
        <v xml:space="preserve">Vara vald </v>
      </c>
      <c r="G171" s="26" t="s">
        <v>34</v>
      </c>
      <c r="H171" s="1">
        <v>284</v>
      </c>
      <c r="I171" s="83" t="str">
        <f t="shared" si="7"/>
        <v>PK-284</v>
      </c>
      <c r="J171" s="26" t="s">
        <v>4839</v>
      </c>
      <c r="K171" s="26" t="s">
        <v>5614</v>
      </c>
      <c r="L171" s="87">
        <v>1051300</v>
      </c>
      <c r="N171" s="1">
        <v>1966</v>
      </c>
      <c r="O171">
        <v>3</v>
      </c>
    </row>
    <row r="172" spans="1:17" ht="38.25" x14ac:dyDescent="0.2">
      <c r="A172" s="48" t="str">
        <f t="shared" si="8"/>
        <v>RH-19</v>
      </c>
      <c r="B172">
        <v>19</v>
      </c>
      <c r="C172" s="1">
        <v>3</v>
      </c>
      <c r="D172" s="71" t="str">
        <f>IF(C172=1,K!$I$1,IF(C172=2,K!$I$2,IF(C172=3,K!$I$3,IF(C172=4,K!$I$4,IF(C172=5,K!$I$5,IF(C172=6,K!$I$6,IF(C172=7,K!$I$7)))))))</f>
        <v>Ekspluatatsiooni andmise dokument</v>
      </c>
      <c r="E172" s="84" t="s">
        <v>331</v>
      </c>
      <c r="F172" s="73" t="str">
        <f>LOOKUP(E172,K!$A$1:$B$19)</f>
        <v xml:space="preserve">Vara vald </v>
      </c>
      <c r="H172" s="1">
        <v>70</v>
      </c>
      <c r="I172" s="83" t="str">
        <f t="shared" si="7"/>
        <v>-70</v>
      </c>
      <c r="J172" s="26" t="s">
        <v>4839</v>
      </c>
      <c r="K172" s="26" t="s">
        <v>5615</v>
      </c>
      <c r="L172" s="87">
        <v>1051300</v>
      </c>
      <c r="N172" s="1">
        <v>1968</v>
      </c>
      <c r="O172">
        <v>2</v>
      </c>
    </row>
    <row r="173" spans="1:17" ht="25.5" x14ac:dyDescent="0.2">
      <c r="A173" s="48" t="str">
        <f t="shared" si="8"/>
        <v>RH-19</v>
      </c>
      <c r="B173">
        <v>19</v>
      </c>
      <c r="C173" s="1">
        <v>2</v>
      </c>
      <c r="D173" s="71" t="str">
        <f>IF(C173=1,K!$I$1,IF(C173=2,K!$I$2,IF(C173=3,K!$I$3,IF(C173=4,K!$I$4,IF(C173=5,K!$I$5,IF(C173=6,K!$I$6,IF(C173=7,K!$I$7)))))))</f>
        <v>Rek/uuendus</v>
      </c>
      <c r="E173" s="84" t="s">
        <v>331</v>
      </c>
      <c r="F173" s="73" t="str">
        <f>LOOKUP(E173,K!$A$1:$B$19)</f>
        <v xml:space="preserve">Vara vald </v>
      </c>
      <c r="G173" s="26" t="s">
        <v>34</v>
      </c>
      <c r="H173" s="1">
        <v>354</v>
      </c>
      <c r="I173" s="83" t="str">
        <f t="shared" si="7"/>
        <v>PK-354</v>
      </c>
      <c r="J173" s="26" t="s">
        <v>4839</v>
      </c>
      <c r="K173" s="26" t="s">
        <v>5616</v>
      </c>
      <c r="L173" s="87">
        <v>1051300</v>
      </c>
      <c r="N173" s="1">
        <v>1970</v>
      </c>
      <c r="O173">
        <v>2</v>
      </c>
    </row>
    <row r="174" spans="1:17" ht="25.5" x14ac:dyDescent="0.2">
      <c r="A174" s="48" t="str">
        <f t="shared" si="8"/>
        <v>RH-22</v>
      </c>
      <c r="B174">
        <v>22</v>
      </c>
      <c r="C174" s="1">
        <v>2</v>
      </c>
      <c r="D174" s="71" t="str">
        <f>IF(C174=1,K!$I$1,IF(C174=2,K!$I$2,IF(C174=3,K!$I$3,IF(C174=4,K!$I$4,IF(C174=5,K!$I$5,IF(C174=6,K!$I$6,IF(C174=7,K!$I$7)))))))</f>
        <v>Rek/uuendus</v>
      </c>
      <c r="E174" s="84" t="s">
        <v>331</v>
      </c>
      <c r="F174" s="73" t="str">
        <f>LOOKUP(E174,K!$A$1:$B$19)</f>
        <v xml:space="preserve">Vara vald </v>
      </c>
      <c r="G174" s="26" t="s">
        <v>34</v>
      </c>
      <c r="H174" s="1">
        <v>163</v>
      </c>
      <c r="I174" s="83" t="str">
        <f t="shared" si="7"/>
        <v>PK-163</v>
      </c>
      <c r="J174" s="26" t="s">
        <v>4839</v>
      </c>
      <c r="K174" s="26" t="s">
        <v>5617</v>
      </c>
      <c r="L174" s="87">
        <v>1051300</v>
      </c>
      <c r="N174" s="1">
        <v>1962</v>
      </c>
      <c r="O174">
        <v>2</v>
      </c>
    </row>
    <row r="175" spans="1:17" ht="25.5" x14ac:dyDescent="0.2">
      <c r="A175" s="48" t="str">
        <f t="shared" si="8"/>
        <v>RH-20</v>
      </c>
      <c r="B175">
        <v>20</v>
      </c>
      <c r="C175" s="1">
        <v>3</v>
      </c>
      <c r="D175" s="71" t="str">
        <f>IF(C175=1,K!$I$1,IF(C175=2,K!$I$2,IF(C175=3,K!$I$3,IF(C175=4,K!$I$4,IF(C175=5,K!$I$5,IF(C175=6,K!$I$6,IF(C175=7,K!$I$7)))))))</f>
        <v>Ekspluatatsiooni andmise dokument</v>
      </c>
      <c r="E175" s="84" t="s">
        <v>329</v>
      </c>
      <c r="F175" s="73" t="str">
        <f>LOOKUP(E175,K!$A$1:$B$19)</f>
        <v>Tartu vald</v>
      </c>
      <c r="H175" s="1">
        <v>651</v>
      </c>
      <c r="I175" s="83" t="str">
        <f t="shared" si="7"/>
        <v>-651</v>
      </c>
      <c r="J175" s="26" t="s">
        <v>5608</v>
      </c>
      <c r="K175" s="26" t="s">
        <v>5609</v>
      </c>
      <c r="L175" s="87">
        <v>1040700</v>
      </c>
      <c r="N175" s="1">
        <v>1973</v>
      </c>
      <c r="O175">
        <v>2</v>
      </c>
      <c r="P175" s="28" t="s">
        <v>5610</v>
      </c>
    </row>
    <row r="176" spans="1:17" ht="25.5" x14ac:dyDescent="0.2">
      <c r="A176" s="48" t="str">
        <f t="shared" si="8"/>
        <v>RH-20</v>
      </c>
      <c r="B176">
        <v>20</v>
      </c>
      <c r="C176" s="1">
        <v>2</v>
      </c>
      <c r="D176" s="71" t="str">
        <f>IF(C176=1,K!$I$1,IF(C176=2,K!$I$2,IF(C176=3,K!$I$3,IF(C176=4,K!$I$4,IF(C176=5,K!$I$5,IF(C176=6,K!$I$6,IF(C176=7,K!$I$7)))))))</f>
        <v>Rek/uuendus</v>
      </c>
      <c r="E176" s="84" t="s">
        <v>329</v>
      </c>
      <c r="F176" s="73" t="str">
        <f>LOOKUP(E176,K!$A$1:$B$19)</f>
        <v>Tartu vald</v>
      </c>
      <c r="G176" s="26" t="s">
        <v>34</v>
      </c>
      <c r="H176" s="1">
        <v>395</v>
      </c>
      <c r="I176" s="83" t="str">
        <f t="shared" si="7"/>
        <v>PK-395</v>
      </c>
      <c r="J176" s="26" t="s">
        <v>5608</v>
      </c>
      <c r="K176" s="26" t="s">
        <v>5611</v>
      </c>
      <c r="L176" s="87">
        <v>1040700</v>
      </c>
      <c r="N176" s="1">
        <v>1973</v>
      </c>
    </row>
    <row r="177" spans="1:16" ht="25.5" x14ac:dyDescent="0.2">
      <c r="A177" s="48" t="str">
        <f t="shared" si="8"/>
        <v>RH-19</v>
      </c>
      <c r="B177">
        <v>19</v>
      </c>
      <c r="C177" s="1">
        <v>2</v>
      </c>
      <c r="D177" s="71" t="str">
        <f>IF(C177=1,K!$I$1,IF(C177=2,K!$I$2,IF(C177=3,K!$I$3,IF(C177=4,K!$I$4,IF(C177=5,K!$I$5,IF(C177=6,K!$I$6,IF(C177=7,K!$I$7)))))))</f>
        <v>Rek/uuendus</v>
      </c>
      <c r="E177" s="84" t="s">
        <v>319</v>
      </c>
      <c r="F177" s="73" t="str">
        <f>LOOKUP(E177,K!$A$1:$B$19)</f>
        <v xml:space="preserve">Laeva vald </v>
      </c>
      <c r="G177" s="26" t="s">
        <v>11</v>
      </c>
      <c r="H177" s="1">
        <v>71</v>
      </c>
      <c r="I177" s="83" t="str">
        <f t="shared" si="7"/>
        <v>PP-71</v>
      </c>
      <c r="J177" s="26" t="s">
        <v>5608</v>
      </c>
      <c r="K177" s="26" t="s">
        <v>5612</v>
      </c>
      <c r="L177" s="87">
        <v>1040700</v>
      </c>
      <c r="N177" s="1">
        <v>1952</v>
      </c>
      <c r="O177">
        <v>12</v>
      </c>
    </row>
    <row r="178" spans="1:16" ht="38.25" x14ac:dyDescent="0.2">
      <c r="A178" s="48" t="str">
        <f t="shared" si="8"/>
        <v>RH-21</v>
      </c>
      <c r="B178">
        <v>21</v>
      </c>
      <c r="C178" s="1">
        <v>5</v>
      </c>
      <c r="D178" s="71" t="str">
        <f>IF(C178=1,K!$I$1,IF(C178=2,K!$I$2,IF(C178=3,K!$I$3,IF(C178=4,K!$I$4,IF(C178=5,K!$I$5,IF(C178=6,K!$I$6,IF(C178=7,K!$I$7)))))))</f>
        <v>Muu projekt</v>
      </c>
      <c r="E178" s="84" t="s">
        <v>317</v>
      </c>
      <c r="F178" s="73" t="str">
        <f>LOOKUP(E178,K!$A$1:$B$19)</f>
        <v>Kambja vald</v>
      </c>
      <c r="G178" s="26">
        <v>0</v>
      </c>
      <c r="H178" s="1">
        <v>1761</v>
      </c>
      <c r="I178" s="83" t="str">
        <f t="shared" si="7"/>
        <v>0-1761</v>
      </c>
      <c r="J178" s="26" t="s">
        <v>5605</v>
      </c>
      <c r="K178" s="26" t="s">
        <v>5606</v>
      </c>
      <c r="L178" s="87">
        <v>1044406</v>
      </c>
      <c r="N178" s="1">
        <v>1988</v>
      </c>
      <c r="O178">
        <v>2</v>
      </c>
    </row>
    <row r="179" spans="1:16" ht="38.25" x14ac:dyDescent="0.2">
      <c r="A179" s="48" t="str">
        <f t="shared" si="8"/>
        <v>RH-20</v>
      </c>
      <c r="B179">
        <v>20</v>
      </c>
      <c r="C179" s="1">
        <v>3</v>
      </c>
      <c r="D179" s="71" t="str">
        <f>IF(C179=1,K!$I$1,IF(C179=2,K!$I$2,IF(C179=3,K!$I$3,IF(C179=4,K!$I$4,IF(C179=5,K!$I$5,IF(C179=6,K!$I$6,IF(C179=7,K!$I$7)))))))</f>
        <v>Ekspluatatsiooni andmise dokument</v>
      </c>
      <c r="E179" s="84" t="s">
        <v>317</v>
      </c>
      <c r="F179" s="73" t="str">
        <f>LOOKUP(E179,K!$A$1:$B$19)</f>
        <v>Kambja vald</v>
      </c>
      <c r="H179" s="1">
        <v>46</v>
      </c>
      <c r="I179" s="83" t="str">
        <f t="shared" si="7"/>
        <v>-46</v>
      </c>
      <c r="J179" s="26" t="s">
        <v>5605</v>
      </c>
      <c r="K179" s="26" t="s">
        <v>5607</v>
      </c>
      <c r="L179" s="87">
        <v>1044406</v>
      </c>
      <c r="N179" s="1">
        <v>1989</v>
      </c>
      <c r="O179">
        <v>2</v>
      </c>
      <c r="P179" s="28" t="s">
        <v>5604</v>
      </c>
    </row>
    <row r="180" spans="1:16" ht="25.5" x14ac:dyDescent="0.2">
      <c r="A180" s="48" t="str">
        <f t="shared" si="8"/>
        <v>RH-22</v>
      </c>
      <c r="B180">
        <v>22</v>
      </c>
      <c r="C180" s="1">
        <v>1</v>
      </c>
      <c r="D180" s="71" t="str">
        <f>IF(C180=1,K!$I$1,IF(C180=2,K!$I$2,IF(C180=3,K!$I$3,IF(C180=4,K!$I$4,IF(C180=5,K!$I$5,IF(C180=6,K!$I$6,IF(C180=7,K!$I$7)))))))</f>
        <v>Peakraavide projektid</v>
      </c>
      <c r="E180" s="84" t="s">
        <v>329</v>
      </c>
      <c r="F180" s="73" t="str">
        <f>LOOKUP(E180,K!$A$1:$B$19)</f>
        <v>Tartu vald</v>
      </c>
      <c r="G180" s="26" t="s">
        <v>11</v>
      </c>
      <c r="H180" s="1">
        <v>1353</v>
      </c>
      <c r="I180" s="83" t="str">
        <f t="shared" si="7"/>
        <v>PP-1353</v>
      </c>
      <c r="J180" s="26" t="s">
        <v>5618</v>
      </c>
      <c r="K180" s="26" t="s">
        <v>5619</v>
      </c>
      <c r="L180" s="87">
        <v>1043300</v>
      </c>
      <c r="N180" s="1">
        <v>1981</v>
      </c>
      <c r="O180">
        <v>2</v>
      </c>
    </row>
    <row r="181" spans="1:16" ht="38.25" x14ac:dyDescent="0.2">
      <c r="A181" s="48" t="str">
        <f t="shared" si="8"/>
        <v>RH-22</v>
      </c>
      <c r="B181">
        <v>22</v>
      </c>
      <c r="C181" s="1">
        <v>2</v>
      </c>
      <c r="D181" s="71" t="str">
        <f>IF(C181=1,K!$I$1,IF(C181=2,K!$I$2,IF(C181=3,K!$I$3,IF(C181=4,K!$I$4,IF(C181=5,K!$I$5,IF(C181=6,K!$I$6,IF(C181=7,K!$I$7)))))))</f>
        <v>Rek/uuendus</v>
      </c>
      <c r="E181" s="84" t="s">
        <v>329</v>
      </c>
      <c r="F181" s="73" t="str">
        <f>LOOKUP(E181,K!$A$1:$B$19)</f>
        <v>Tartu vald</v>
      </c>
      <c r="G181" s="26" t="s">
        <v>34</v>
      </c>
      <c r="H181" s="1">
        <v>195</v>
      </c>
      <c r="I181" s="83" t="str">
        <f t="shared" si="7"/>
        <v>PK-195</v>
      </c>
      <c r="J181" s="26" t="s">
        <v>5618</v>
      </c>
      <c r="K181" s="26" t="s">
        <v>5620</v>
      </c>
      <c r="L181" s="87">
        <v>1043300</v>
      </c>
      <c r="N181" s="1">
        <v>1964</v>
      </c>
      <c r="O181">
        <v>2</v>
      </c>
    </row>
    <row r="182" spans="1:16" ht="25.5" x14ac:dyDescent="0.2">
      <c r="A182" s="48" t="str">
        <f t="shared" si="8"/>
        <v>RH-22</v>
      </c>
      <c r="B182">
        <v>22</v>
      </c>
      <c r="C182" s="1">
        <v>2</v>
      </c>
      <c r="D182" s="71" t="str">
        <f>IF(C182=1,K!$I$1,IF(C182=2,K!$I$2,IF(C182=3,K!$I$3,IF(C182=4,K!$I$4,IF(C182=5,K!$I$5,IF(C182=6,K!$I$6,IF(C182=7,K!$I$7)))))))</f>
        <v>Rek/uuendus</v>
      </c>
      <c r="E182" s="84" t="s">
        <v>329</v>
      </c>
      <c r="F182" s="73" t="str">
        <f>LOOKUP(E182,K!$A$1:$B$19)</f>
        <v>Tartu vald</v>
      </c>
      <c r="G182" s="26" t="s">
        <v>34</v>
      </c>
      <c r="H182" s="1">
        <v>35</v>
      </c>
      <c r="I182" s="83" t="str">
        <f t="shared" si="7"/>
        <v>PK-35</v>
      </c>
      <c r="J182" s="26" t="s">
        <v>5618</v>
      </c>
      <c r="K182" s="26" t="s">
        <v>5621</v>
      </c>
      <c r="L182" s="87">
        <v>1043300</v>
      </c>
      <c r="N182" s="1">
        <v>1956</v>
      </c>
      <c r="O182">
        <v>3</v>
      </c>
    </row>
    <row r="183" spans="1:16" ht="25.5" x14ac:dyDescent="0.2">
      <c r="A183" s="48" t="str">
        <f t="shared" si="8"/>
        <v>RH-22</v>
      </c>
      <c r="B183">
        <v>22</v>
      </c>
      <c r="C183" s="1">
        <v>2</v>
      </c>
      <c r="D183" s="71" t="str">
        <f>IF(C183=1,K!$I$1,IF(C183=2,K!$I$2,IF(C183=3,K!$I$3,IF(C183=4,K!$I$4,IF(C183=5,K!$I$5,IF(C183=6,K!$I$6,IF(C183=7,K!$I$7)))))))</f>
        <v>Rek/uuendus</v>
      </c>
      <c r="E183" s="84" t="s">
        <v>329</v>
      </c>
      <c r="F183" s="73" t="str">
        <f>LOOKUP(E183,K!$A$1:$B$19)</f>
        <v>Tartu vald</v>
      </c>
      <c r="G183" s="26" t="s">
        <v>34</v>
      </c>
      <c r="H183" s="1">
        <v>132</v>
      </c>
      <c r="I183" s="83" t="str">
        <f t="shared" si="7"/>
        <v>PK-132</v>
      </c>
      <c r="J183" s="26" t="s">
        <v>5618</v>
      </c>
      <c r="K183" s="26" t="s">
        <v>5622</v>
      </c>
      <c r="L183" s="87">
        <v>1043300</v>
      </c>
      <c r="N183" s="1">
        <v>1961</v>
      </c>
      <c r="O183">
        <v>4</v>
      </c>
    </row>
    <row r="184" spans="1:16" ht="25.5" x14ac:dyDescent="0.2">
      <c r="A184" s="48" t="str">
        <f t="shared" si="8"/>
        <v>RH-22</v>
      </c>
      <c r="B184">
        <v>22</v>
      </c>
      <c r="C184" s="1">
        <v>1</v>
      </c>
      <c r="D184" s="71" t="str">
        <f>IF(C184=1,K!$I$1,IF(C184=2,K!$I$2,IF(C184=3,K!$I$3,IF(C184=4,K!$I$4,IF(C184=5,K!$I$5,IF(C184=6,K!$I$6,IF(C184=7,K!$I$7)))))))</f>
        <v>Peakraavide projektid</v>
      </c>
      <c r="E184" s="84" t="s">
        <v>329</v>
      </c>
      <c r="F184" s="73" t="str">
        <f>LOOKUP(E184,K!$A$1:$B$19)</f>
        <v>Tartu vald</v>
      </c>
      <c r="G184" s="26" t="s">
        <v>34</v>
      </c>
      <c r="H184" s="1">
        <v>473</v>
      </c>
      <c r="I184" s="83" t="str">
        <f t="shared" si="7"/>
        <v>PK-473</v>
      </c>
      <c r="J184" s="26" t="s">
        <v>5618</v>
      </c>
      <c r="K184" s="26" t="s">
        <v>5623</v>
      </c>
      <c r="L184" s="87">
        <v>1043300</v>
      </c>
      <c r="N184" s="1">
        <v>1979</v>
      </c>
    </row>
    <row r="185" spans="1:16" ht="25.5" x14ac:dyDescent="0.2">
      <c r="A185" s="48" t="str">
        <f t="shared" si="8"/>
        <v>RH-22</v>
      </c>
      <c r="B185">
        <v>22</v>
      </c>
      <c r="C185" s="1">
        <v>2</v>
      </c>
      <c r="D185" s="71" t="str">
        <f>IF(C185=1,K!$I$1,IF(C185=2,K!$I$2,IF(C185=3,K!$I$3,IF(C185=4,K!$I$4,IF(C185=5,K!$I$5,IF(C185=6,K!$I$6,IF(C185=7,K!$I$7)))))))</f>
        <v>Rek/uuendus</v>
      </c>
      <c r="E185" s="84" t="s">
        <v>329</v>
      </c>
      <c r="F185" s="73" t="str">
        <f>LOOKUP(E185,K!$A$1:$B$19)</f>
        <v>Tartu vald</v>
      </c>
      <c r="G185" s="26" t="s">
        <v>34</v>
      </c>
      <c r="H185" s="1">
        <v>486</v>
      </c>
      <c r="I185" s="83" t="str">
        <f t="shared" si="7"/>
        <v>PK-486</v>
      </c>
      <c r="J185" s="26" t="s">
        <v>5618</v>
      </c>
      <c r="K185" s="26" t="s">
        <v>5624</v>
      </c>
      <c r="L185" s="87">
        <v>1043300</v>
      </c>
      <c r="N185" s="1">
        <v>1981</v>
      </c>
    </row>
    <row r="186" spans="1:16" ht="25.5" x14ac:dyDescent="0.2">
      <c r="A186" s="48" t="str">
        <f t="shared" si="8"/>
        <v>RH-22</v>
      </c>
      <c r="B186">
        <v>22</v>
      </c>
      <c r="C186" s="1">
        <v>3</v>
      </c>
      <c r="D186" s="71" t="str">
        <f>IF(C186=1,K!$I$1,IF(C186=2,K!$I$2,IF(C186=3,K!$I$3,IF(C186=4,K!$I$4,IF(C186=5,K!$I$5,IF(C186=6,K!$I$6,IF(C186=7,K!$I$7)))))))</f>
        <v>Ekspluatatsiooni andmise dokument</v>
      </c>
      <c r="E186" s="84" t="s">
        <v>329</v>
      </c>
      <c r="F186" s="73" t="str">
        <f>LOOKUP(E186,K!$A$1:$B$19)</f>
        <v>Tartu vald</v>
      </c>
      <c r="H186" s="1">
        <v>28</v>
      </c>
      <c r="I186" s="83" t="str">
        <f t="shared" si="7"/>
        <v>-28</v>
      </c>
      <c r="J186" s="26" t="s">
        <v>5618</v>
      </c>
      <c r="K186" s="26" t="s">
        <v>5625</v>
      </c>
      <c r="L186" s="87">
        <v>1043300</v>
      </c>
      <c r="N186" s="1">
        <v>1965</v>
      </c>
      <c r="O186">
        <v>2</v>
      </c>
      <c r="P186" s="28" t="s">
        <v>5626</v>
      </c>
    </row>
    <row r="187" spans="1:16" ht="25.5" x14ac:dyDescent="0.2">
      <c r="A187" s="48" t="str">
        <f t="shared" si="8"/>
        <v>RH-22</v>
      </c>
      <c r="B187">
        <v>22</v>
      </c>
      <c r="C187" s="1">
        <v>2</v>
      </c>
      <c r="D187" s="71" t="str">
        <f>IF(C187=1,K!$I$1,IF(C187=2,K!$I$2,IF(C187=3,K!$I$3,IF(C187=4,K!$I$4,IF(C187=5,K!$I$5,IF(C187=6,K!$I$6,IF(C187=7,K!$I$7)))))))</f>
        <v>Rek/uuendus</v>
      </c>
      <c r="E187" s="84" t="s">
        <v>329</v>
      </c>
      <c r="F187" s="73" t="str">
        <f>LOOKUP(E187,K!$A$1:$B$19)</f>
        <v>Tartu vald</v>
      </c>
      <c r="G187" s="26" t="s">
        <v>34</v>
      </c>
      <c r="H187" s="1">
        <v>374</v>
      </c>
      <c r="I187" s="83" t="str">
        <f t="shared" si="7"/>
        <v>PK-374</v>
      </c>
      <c r="J187" s="26" t="s">
        <v>5618</v>
      </c>
      <c r="K187" s="26" t="s">
        <v>5627</v>
      </c>
      <c r="L187" s="87">
        <v>1043300</v>
      </c>
      <c r="N187" s="1">
        <v>1971</v>
      </c>
      <c r="O187">
        <v>5</v>
      </c>
    </row>
    <row r="188" spans="1:16" ht="25.5" x14ac:dyDescent="0.2">
      <c r="A188" s="48" t="str">
        <f t="shared" si="8"/>
        <v>RH-22</v>
      </c>
      <c r="B188">
        <v>22</v>
      </c>
      <c r="C188" s="1">
        <v>3</v>
      </c>
      <c r="D188" s="71" t="str">
        <f>IF(C188=1,K!$I$1,IF(C188=2,K!$I$2,IF(C188=3,K!$I$3,IF(C188=4,K!$I$4,IF(C188=5,K!$I$5,IF(C188=6,K!$I$6,IF(C188=7,K!$I$7)))))))</f>
        <v>Ekspluatatsiooni andmise dokument</v>
      </c>
      <c r="E188" s="84" t="s">
        <v>329</v>
      </c>
      <c r="F188" s="73" t="str">
        <f>LOOKUP(E188,K!$A$1:$B$19)</f>
        <v>Tartu vald</v>
      </c>
      <c r="H188" s="1">
        <v>48</v>
      </c>
      <c r="I188" s="83" t="str">
        <f t="shared" si="7"/>
        <v>-48</v>
      </c>
      <c r="J188" s="26" t="s">
        <v>5618</v>
      </c>
      <c r="K188" s="26" t="s">
        <v>5625</v>
      </c>
      <c r="L188" s="87">
        <v>1043300</v>
      </c>
      <c r="N188" s="1">
        <v>1964</v>
      </c>
      <c r="O188">
        <v>2</v>
      </c>
    </row>
    <row r="189" spans="1:16" ht="25.5" x14ac:dyDescent="0.2">
      <c r="A189" s="48" t="str">
        <f t="shared" si="8"/>
        <v>RH-24</v>
      </c>
      <c r="B189">
        <v>24</v>
      </c>
      <c r="C189" s="1">
        <v>3</v>
      </c>
      <c r="D189" s="71" t="str">
        <f>IF(C189=1,K!$I$1,IF(C189=2,K!$I$2,IF(C189=3,K!$I$3,IF(C189=4,K!$I$4,IF(C189=5,K!$I$5,IF(C189=6,K!$I$6,IF(C189=7,K!$I$7)))))))</f>
        <v>Ekspluatatsiooni andmise dokument</v>
      </c>
      <c r="E189" s="84" t="s">
        <v>329</v>
      </c>
      <c r="F189" s="73" t="str">
        <f>LOOKUP(E189,K!$A$1:$B$19)</f>
        <v>Tartu vald</v>
      </c>
      <c r="H189" s="1">
        <v>8</v>
      </c>
      <c r="I189" s="83" t="str">
        <f t="shared" ref="I189:I252" si="9">CONCATENATE(G189,"-",H189)</f>
        <v>-8</v>
      </c>
      <c r="J189" s="26" t="s">
        <v>5618</v>
      </c>
      <c r="K189" s="26" t="s">
        <v>7534</v>
      </c>
      <c r="L189" s="87">
        <v>1043300</v>
      </c>
      <c r="N189" s="1">
        <v>1970</v>
      </c>
      <c r="P189">
        <v>67263</v>
      </c>
    </row>
    <row r="190" spans="1:16" ht="38.25" x14ac:dyDescent="0.2">
      <c r="A190" s="48" t="str">
        <f t="shared" si="8"/>
        <v>RH-</v>
      </c>
      <c r="B190"/>
      <c r="C190" s="1">
        <v>1</v>
      </c>
      <c r="D190" s="71" t="str">
        <f>IF(C190=1,K!$I$1,IF(C190=2,K!$I$2,IF(C190=3,K!$I$3,IF(C190=4,K!$I$4,IF(C190=5,K!$I$5,IF(C190=6,K!$I$6,IF(C190=7,K!$I$7)))))))</f>
        <v>Peakraavide projektid</v>
      </c>
      <c r="E190" s="3"/>
      <c r="F190" s="73" t="e">
        <f>LOOKUP(E190,K!$A$1:$B$19)</f>
        <v>#N/A</v>
      </c>
      <c r="G190" s="1" t="s">
        <v>34</v>
      </c>
      <c r="H190" s="1">
        <v>440</v>
      </c>
      <c r="I190" s="83" t="str">
        <f t="shared" si="9"/>
        <v>PK-440</v>
      </c>
      <c r="J190" s="1" t="s">
        <v>1583</v>
      </c>
      <c r="K190" s="1" t="s">
        <v>1582</v>
      </c>
      <c r="N190" s="1">
        <v>1977</v>
      </c>
    </row>
    <row r="191" spans="1:16" ht="25.5" x14ac:dyDescent="0.2">
      <c r="A191" s="48" t="str">
        <f t="shared" si="8"/>
        <v>RH-23</v>
      </c>
      <c r="B191">
        <v>23</v>
      </c>
      <c r="C191" s="1">
        <v>3</v>
      </c>
      <c r="D191" s="71" t="str">
        <f>IF(C191=1,K!$I$1,IF(C191=2,K!$I$2,IF(C191=3,K!$I$3,IF(C191=4,K!$I$4,IF(C191=5,K!$I$5,IF(C191=6,K!$I$6,IF(C191=7,K!$I$7)))))))</f>
        <v>Ekspluatatsiooni andmise dokument</v>
      </c>
      <c r="E191" s="84" t="s">
        <v>319</v>
      </c>
      <c r="F191" s="73" t="str">
        <f>LOOKUP(E191,K!$A$1:$B$19)</f>
        <v xml:space="preserve">Laeva vald </v>
      </c>
      <c r="H191" s="1">
        <v>1093</v>
      </c>
      <c r="I191" s="83" t="str">
        <f t="shared" si="9"/>
        <v>-1093</v>
      </c>
      <c r="J191" s="26" t="s">
        <v>5633</v>
      </c>
      <c r="K191" s="26" t="s">
        <v>5634</v>
      </c>
      <c r="L191" s="87">
        <v>1040800</v>
      </c>
      <c r="N191" s="1">
        <v>1976</v>
      </c>
      <c r="O191">
        <v>2</v>
      </c>
      <c r="P191">
        <v>74336</v>
      </c>
    </row>
    <row r="192" spans="1:16" x14ac:dyDescent="0.2">
      <c r="A192" s="48" t="str">
        <f t="shared" si="8"/>
        <v>RH-23</v>
      </c>
      <c r="B192">
        <v>23</v>
      </c>
      <c r="C192" s="1">
        <v>2</v>
      </c>
      <c r="D192" s="71" t="str">
        <f>IF(C192=1,K!$I$1,IF(C192=2,K!$I$2,IF(C192=3,K!$I$3,IF(C192=4,K!$I$4,IF(C192=5,K!$I$5,IF(C192=6,K!$I$6,IF(C192=7,K!$I$7)))))))</f>
        <v>Rek/uuendus</v>
      </c>
      <c r="E192" s="84" t="s">
        <v>319</v>
      </c>
      <c r="F192" s="73" t="str">
        <f>LOOKUP(E192,K!$A$1:$B$19)</f>
        <v xml:space="preserve">Laeva vald </v>
      </c>
      <c r="G192" s="26" t="s">
        <v>34</v>
      </c>
      <c r="H192" s="1">
        <v>377</v>
      </c>
      <c r="I192" s="83" t="str">
        <f t="shared" si="9"/>
        <v>PK-377</v>
      </c>
      <c r="J192" s="26" t="s">
        <v>5633</v>
      </c>
      <c r="K192" s="26" t="s">
        <v>5635</v>
      </c>
      <c r="L192" s="87">
        <v>1040800</v>
      </c>
      <c r="N192" s="1">
        <v>1971</v>
      </c>
      <c r="O192">
        <v>7</v>
      </c>
    </row>
    <row r="193" spans="1:16" ht="38.25" x14ac:dyDescent="0.2">
      <c r="A193" s="48" t="str">
        <f t="shared" si="8"/>
        <v>RH-23</v>
      </c>
      <c r="B193">
        <v>23</v>
      </c>
      <c r="C193" s="1">
        <v>2</v>
      </c>
      <c r="D193" s="71" t="str">
        <f>IF(C193=1,K!$I$1,IF(C193=2,K!$I$2,IF(C193=3,K!$I$3,IF(C193=4,K!$I$4,IF(C193=5,K!$I$5,IF(C193=6,K!$I$6,IF(C193=7,K!$I$7)))))))</f>
        <v>Rek/uuendus</v>
      </c>
      <c r="E193" s="84" t="s">
        <v>319</v>
      </c>
      <c r="F193" s="73" t="str">
        <f>LOOKUP(E193,K!$A$1:$B$19)</f>
        <v xml:space="preserve">Laeva vald </v>
      </c>
      <c r="G193" s="26" t="s">
        <v>34</v>
      </c>
      <c r="H193" s="1">
        <v>11</v>
      </c>
      <c r="I193" s="83" t="str">
        <f t="shared" si="9"/>
        <v>PK-11</v>
      </c>
      <c r="J193" s="26" t="s">
        <v>5633</v>
      </c>
      <c r="K193" s="26" t="s">
        <v>5636</v>
      </c>
      <c r="L193" s="87">
        <v>1040800</v>
      </c>
      <c r="O193">
        <v>1</v>
      </c>
    </row>
    <row r="194" spans="1:16" ht="25.5" x14ac:dyDescent="0.2">
      <c r="A194" s="48" t="str">
        <f t="shared" si="8"/>
        <v>RH-23</v>
      </c>
      <c r="B194">
        <v>23</v>
      </c>
      <c r="C194" s="1">
        <v>2</v>
      </c>
      <c r="D194" s="71" t="str">
        <f>IF(C194=1,K!$I$1,IF(C194=2,K!$I$2,IF(C194=3,K!$I$3,IF(C194=4,K!$I$4,IF(C194=5,K!$I$5,IF(C194=6,K!$I$6,IF(C194=7,K!$I$7)))))))</f>
        <v>Rek/uuendus</v>
      </c>
      <c r="E194" s="84" t="s">
        <v>319</v>
      </c>
      <c r="F194" s="73" t="str">
        <f>LOOKUP(E194,K!$A$1:$B$19)</f>
        <v xml:space="preserve">Laeva vald </v>
      </c>
      <c r="H194" s="1">
        <v>598</v>
      </c>
      <c r="I194" s="83" t="str">
        <f t="shared" si="9"/>
        <v>-598</v>
      </c>
      <c r="J194" s="26" t="s">
        <v>5633</v>
      </c>
      <c r="K194" s="26" t="s">
        <v>5612</v>
      </c>
      <c r="L194" s="87">
        <v>1040800</v>
      </c>
      <c r="N194" s="1">
        <v>1952</v>
      </c>
      <c r="O194">
        <v>13</v>
      </c>
    </row>
    <row r="195" spans="1:16" ht="25.5" x14ac:dyDescent="0.2">
      <c r="A195" s="48" t="str">
        <f t="shared" si="8"/>
        <v>RH-25</v>
      </c>
      <c r="B195">
        <v>25</v>
      </c>
      <c r="C195" s="1">
        <v>3</v>
      </c>
      <c r="D195" s="71" t="str">
        <f>IF(C195=1,K!$I$1,IF(C195=2,K!$I$2,IF(C195=3,K!$I$3,IF(C195=4,K!$I$4,IF(C195=5,K!$I$5,IF(C195=6,K!$I$6,IF(C195=7,K!$I$7)))))))</f>
        <v>Ekspluatatsiooni andmise dokument</v>
      </c>
      <c r="E195" s="84" t="s">
        <v>319</v>
      </c>
      <c r="F195" s="73" t="str">
        <f>LOOKUP(E195,K!$A$1:$B$19)</f>
        <v xml:space="preserve">Laeva vald </v>
      </c>
      <c r="G195" s="26" t="s">
        <v>5561</v>
      </c>
      <c r="H195" s="1">
        <v>1</v>
      </c>
      <c r="I195" s="83" t="str">
        <f t="shared" si="9"/>
        <v>E-pk-1</v>
      </c>
      <c r="J195" s="26" t="s">
        <v>5633</v>
      </c>
      <c r="K195" s="26" t="s">
        <v>5637</v>
      </c>
      <c r="L195" s="87">
        <v>1040800</v>
      </c>
      <c r="N195" s="1">
        <v>1953</v>
      </c>
      <c r="O195">
        <v>1</v>
      </c>
    </row>
    <row r="196" spans="1:16" ht="38.25" x14ac:dyDescent="0.2">
      <c r="A196" s="48" t="str">
        <f t="shared" si="8"/>
        <v>RH-24</v>
      </c>
      <c r="B196">
        <v>24</v>
      </c>
      <c r="C196" s="1">
        <v>1</v>
      </c>
      <c r="D196" s="71" t="str">
        <f>IF(C196=1,K!$I$1,IF(C196=2,K!$I$2,IF(C196=3,K!$I$3,IF(C196=4,K!$I$4,IF(C196=5,K!$I$5,IF(C196=6,K!$I$6,IF(C196=7,K!$I$7)))))))</f>
        <v>Peakraavide projektid</v>
      </c>
      <c r="E196" s="84" t="s">
        <v>328</v>
      </c>
      <c r="F196" s="73" t="str">
        <f>LOOKUP(E196,K!$A$1:$B$19)</f>
        <v>Rõngu vald</v>
      </c>
      <c r="I196" s="83" t="str">
        <f t="shared" si="9"/>
        <v>-</v>
      </c>
      <c r="J196" s="26" t="s">
        <v>5628</v>
      </c>
      <c r="K196" s="26" t="s">
        <v>5629</v>
      </c>
      <c r="L196" s="87">
        <v>1036300</v>
      </c>
      <c r="N196" s="1">
        <v>2001</v>
      </c>
      <c r="O196">
        <v>11</v>
      </c>
    </row>
    <row r="197" spans="1:16" x14ac:dyDescent="0.2">
      <c r="A197" s="48" t="str">
        <f t="shared" si="8"/>
        <v>RH-24</v>
      </c>
      <c r="B197">
        <v>24</v>
      </c>
      <c r="C197" s="1">
        <v>3</v>
      </c>
      <c r="D197" s="71" t="str">
        <f>IF(C197=1,K!$I$1,IF(C197=2,K!$I$2,IF(C197=3,K!$I$3,IF(C197=4,K!$I$4,IF(C197=5,K!$I$5,IF(C197=6,K!$I$6,IF(C197=7,K!$I$7)))))))</f>
        <v>Ekspluatatsiooni andmise dokument</v>
      </c>
      <c r="E197" s="84" t="s">
        <v>328</v>
      </c>
      <c r="F197" s="73" t="str">
        <f>LOOKUP(E197,K!$A$1:$B$19)</f>
        <v>Rõngu vald</v>
      </c>
      <c r="G197" s="26" t="s">
        <v>5503</v>
      </c>
      <c r="H197" s="1">
        <v>9</v>
      </c>
      <c r="I197" s="83" t="str">
        <f t="shared" si="9"/>
        <v>TMB-9</v>
      </c>
      <c r="J197" s="26" t="s">
        <v>5628</v>
      </c>
      <c r="K197" s="26" t="s">
        <v>5630</v>
      </c>
      <c r="L197" s="87">
        <v>1036300</v>
      </c>
      <c r="N197" s="1">
        <v>2000</v>
      </c>
      <c r="O197">
        <v>1</v>
      </c>
    </row>
    <row r="198" spans="1:16" ht="25.5" x14ac:dyDescent="0.2">
      <c r="A198" s="48" t="str">
        <f t="shared" si="8"/>
        <v>RH-24</v>
      </c>
      <c r="B198">
        <v>24</v>
      </c>
      <c r="C198" s="1">
        <v>1</v>
      </c>
      <c r="D198" s="71" t="str">
        <f>IF(C198=1,K!$I$1,IF(C198=2,K!$I$2,IF(C198=3,K!$I$3,IF(C198=4,K!$I$4,IF(C198=5,K!$I$5,IF(C198=6,K!$I$6,IF(C198=7,K!$I$7)))))))</f>
        <v>Peakraavide projektid</v>
      </c>
      <c r="E198" s="84" t="s">
        <v>328</v>
      </c>
      <c r="F198" s="73" t="str">
        <f>LOOKUP(E198,K!$A$1:$B$19)</f>
        <v>Rõngu vald</v>
      </c>
      <c r="G198" s="26" t="s">
        <v>34</v>
      </c>
      <c r="H198" s="1">
        <v>594</v>
      </c>
      <c r="I198" s="83" t="str">
        <f t="shared" si="9"/>
        <v>PK-594</v>
      </c>
      <c r="J198" s="26" t="s">
        <v>5628</v>
      </c>
      <c r="K198" s="26" t="s">
        <v>5631</v>
      </c>
      <c r="L198" s="87">
        <v>1036300</v>
      </c>
      <c r="N198" s="1">
        <v>1998</v>
      </c>
      <c r="O198">
        <v>2</v>
      </c>
    </row>
    <row r="199" spans="1:16" x14ac:dyDescent="0.2">
      <c r="A199" s="48" t="str">
        <f t="shared" si="8"/>
        <v>RH-23</v>
      </c>
      <c r="B199">
        <v>23</v>
      </c>
      <c r="C199" s="1">
        <v>2</v>
      </c>
      <c r="D199" s="71" t="str">
        <f>IF(C199=1,K!$I$1,IF(C199=2,K!$I$2,IF(C199=3,K!$I$3,IF(C199=4,K!$I$4,IF(C199=5,K!$I$5,IF(C199=6,K!$I$6,IF(C199=7,K!$I$7)))))))</f>
        <v>Rek/uuendus</v>
      </c>
      <c r="E199" s="84" t="s">
        <v>328</v>
      </c>
      <c r="F199" s="73" t="str">
        <f>LOOKUP(E199,K!$A$1:$B$19)</f>
        <v>Rõngu vald</v>
      </c>
      <c r="G199" s="26" t="s">
        <v>34</v>
      </c>
      <c r="H199" s="1">
        <v>534</v>
      </c>
      <c r="I199" s="83" t="str">
        <f t="shared" si="9"/>
        <v>PK-534</v>
      </c>
      <c r="J199" s="26" t="s">
        <v>5628</v>
      </c>
      <c r="K199" s="26" t="s">
        <v>5632</v>
      </c>
      <c r="L199" s="87">
        <v>1036300</v>
      </c>
      <c r="N199" s="1">
        <v>1985</v>
      </c>
      <c r="O199">
        <v>2</v>
      </c>
    </row>
    <row r="200" spans="1:16" ht="38.25" x14ac:dyDescent="0.2">
      <c r="A200" s="48" t="str">
        <f t="shared" si="8"/>
        <v>RH-25</v>
      </c>
      <c r="B200">
        <v>25</v>
      </c>
      <c r="C200" s="1">
        <v>2</v>
      </c>
      <c r="D200" s="71" t="str">
        <f>IF(C200=1,K!$I$1,IF(C200=2,K!$I$2,IF(C200=3,K!$I$3,IF(C200=4,K!$I$4,IF(C200=5,K!$I$5,IF(C200=6,K!$I$6,IF(C200=7,K!$I$7)))))))</f>
        <v>Rek/uuendus</v>
      </c>
      <c r="E200" s="84" t="s">
        <v>331</v>
      </c>
      <c r="F200" s="73" t="str">
        <f>LOOKUP(E200,K!$A$1:$B$19)</f>
        <v xml:space="preserve">Vara vald </v>
      </c>
      <c r="G200" s="26" t="s">
        <v>11</v>
      </c>
      <c r="H200" s="1">
        <v>720</v>
      </c>
      <c r="I200" s="83" t="str">
        <f t="shared" si="9"/>
        <v>PP-720</v>
      </c>
      <c r="J200" s="26" t="s">
        <v>5638</v>
      </c>
      <c r="K200" s="26" t="s">
        <v>5639</v>
      </c>
      <c r="L200" s="87">
        <v>1053700</v>
      </c>
      <c r="N200" s="1">
        <v>1971</v>
      </c>
      <c r="O200">
        <v>7</v>
      </c>
      <c r="P200">
        <v>70316</v>
      </c>
    </row>
    <row r="201" spans="1:16" ht="25.5" x14ac:dyDescent="0.2">
      <c r="A201" s="48" t="str">
        <f t="shared" si="8"/>
        <v>RH-25</v>
      </c>
      <c r="B201">
        <v>25</v>
      </c>
      <c r="C201" s="1">
        <v>2</v>
      </c>
      <c r="D201" s="71" t="str">
        <f>IF(C201=1,K!$I$1,IF(C201=2,K!$I$2,IF(C201=3,K!$I$3,IF(C201=4,K!$I$4,IF(C201=5,K!$I$5,IF(C201=6,K!$I$6,IF(C201=7,K!$I$7)))))))</f>
        <v>Rek/uuendus</v>
      </c>
      <c r="E201" s="84" t="s">
        <v>331</v>
      </c>
      <c r="F201" s="73" t="str">
        <f>LOOKUP(E201,K!$A$1:$B$19)</f>
        <v xml:space="preserve">Vara vald </v>
      </c>
      <c r="G201" s="26" t="s">
        <v>34</v>
      </c>
      <c r="H201" s="1">
        <v>454</v>
      </c>
      <c r="I201" s="83" t="str">
        <f t="shared" si="9"/>
        <v>PK-454</v>
      </c>
      <c r="J201" s="26" t="s">
        <v>5638</v>
      </c>
      <c r="K201" s="26" t="s">
        <v>5640</v>
      </c>
      <c r="L201" s="87">
        <v>1053700</v>
      </c>
      <c r="N201" s="1">
        <v>1978</v>
      </c>
      <c r="O201">
        <v>3</v>
      </c>
    </row>
    <row r="202" spans="1:16" ht="38.25" x14ac:dyDescent="0.2">
      <c r="A202" s="48" t="str">
        <f t="shared" si="8"/>
        <v>RH-25</v>
      </c>
      <c r="B202">
        <v>25</v>
      </c>
      <c r="C202" s="1">
        <v>4</v>
      </c>
      <c r="D202" s="71" t="str">
        <f>IF(C202=1,K!$I$1,IF(C202=2,K!$I$2,IF(C202=3,K!$I$3,IF(C202=4,K!$I$4,IF(C202=5,K!$I$5,IF(C202=6,K!$I$6,IF(C202=7,K!$I$7)))))))</f>
        <v>Ehitusgeoloogia aruanne</v>
      </c>
      <c r="E202" s="84" t="s">
        <v>331</v>
      </c>
      <c r="F202" s="73" t="str">
        <f>LOOKUP(E202,K!$A$1:$B$19)</f>
        <v xml:space="preserve">Vara vald </v>
      </c>
      <c r="H202" s="1">
        <v>15</v>
      </c>
      <c r="I202" s="83" t="str">
        <f t="shared" si="9"/>
        <v>-15</v>
      </c>
      <c r="J202" s="26" t="s">
        <v>5638</v>
      </c>
      <c r="K202" s="26" t="s">
        <v>5641</v>
      </c>
      <c r="L202" s="87">
        <v>1053700</v>
      </c>
      <c r="N202" s="1">
        <v>1973</v>
      </c>
      <c r="O202">
        <v>2</v>
      </c>
    </row>
    <row r="203" spans="1:16" ht="25.5" x14ac:dyDescent="0.2">
      <c r="A203" s="48" t="str">
        <f t="shared" si="8"/>
        <v>RH-25</v>
      </c>
      <c r="B203">
        <v>25</v>
      </c>
      <c r="C203" s="1">
        <v>2</v>
      </c>
      <c r="D203" s="71" t="str">
        <f>IF(C203=1,K!$I$1,IF(C203=2,K!$I$2,IF(C203=3,K!$I$3,IF(C203=4,K!$I$4,IF(C203=5,K!$I$5,IF(C203=6,K!$I$6,IF(C203=7,K!$I$7)))))))</f>
        <v>Rek/uuendus</v>
      </c>
      <c r="E203" s="84" t="s">
        <v>331</v>
      </c>
      <c r="F203" s="73" t="str">
        <f>LOOKUP(E203,K!$A$1:$B$19)</f>
        <v xml:space="preserve">Vara vald </v>
      </c>
      <c r="G203" s="26" t="s">
        <v>34</v>
      </c>
      <c r="H203" s="1">
        <v>119</v>
      </c>
      <c r="I203" s="83" t="str">
        <f t="shared" si="9"/>
        <v>PK-119</v>
      </c>
      <c r="J203" s="26" t="s">
        <v>5638</v>
      </c>
      <c r="K203" s="26" t="s">
        <v>5642</v>
      </c>
      <c r="L203" s="87">
        <v>1053700</v>
      </c>
      <c r="N203" s="1">
        <v>1960</v>
      </c>
      <c r="O203">
        <v>2</v>
      </c>
    </row>
    <row r="204" spans="1:16" ht="25.5" x14ac:dyDescent="0.2">
      <c r="A204" s="48" t="str">
        <f t="shared" si="8"/>
        <v>RH-25</v>
      </c>
      <c r="B204">
        <v>25</v>
      </c>
      <c r="C204" s="1">
        <v>3</v>
      </c>
      <c r="D204" s="71" t="str">
        <f>IF(C204=1,K!$I$1,IF(C204=2,K!$I$2,IF(C204=3,K!$I$3,IF(C204=4,K!$I$4,IF(C204=5,K!$I$5,IF(C204=6,K!$I$6,IF(C204=7,K!$I$7)))))))</f>
        <v>Ekspluatatsiooni andmise dokument</v>
      </c>
      <c r="E204" s="84" t="s">
        <v>331</v>
      </c>
      <c r="F204" s="73" t="str">
        <f>LOOKUP(E204,K!$A$1:$B$19)</f>
        <v xml:space="preserve">Vara vald </v>
      </c>
      <c r="H204" s="1">
        <v>89</v>
      </c>
      <c r="I204" s="83" t="str">
        <f t="shared" si="9"/>
        <v>-89</v>
      </c>
      <c r="J204" s="26" t="s">
        <v>5638</v>
      </c>
      <c r="K204" s="26" t="s">
        <v>5643</v>
      </c>
      <c r="L204" s="87">
        <v>1053700</v>
      </c>
      <c r="N204" s="1">
        <v>1981</v>
      </c>
      <c r="O204">
        <v>1</v>
      </c>
    </row>
    <row r="205" spans="1:16" ht="25.5" x14ac:dyDescent="0.2">
      <c r="A205" s="48" t="str">
        <f t="shared" si="8"/>
        <v>RH-25</v>
      </c>
      <c r="B205">
        <v>25</v>
      </c>
      <c r="C205" s="1">
        <v>3</v>
      </c>
      <c r="D205" s="71" t="str">
        <f>IF(C205=1,K!$I$1,IF(C205=2,K!$I$2,IF(C205=3,K!$I$3,IF(C205=4,K!$I$4,IF(C205=5,K!$I$5,IF(C205=6,K!$I$6,IF(C205=7,K!$I$7)))))))</f>
        <v>Ekspluatatsiooni andmise dokument</v>
      </c>
      <c r="E205" s="84" t="s">
        <v>331</v>
      </c>
      <c r="F205" s="73" t="str">
        <f>LOOKUP(E205,K!$A$1:$B$19)</f>
        <v xml:space="preserve">Vara vald </v>
      </c>
      <c r="H205" s="1">
        <v>479</v>
      </c>
      <c r="I205" s="83" t="str">
        <f t="shared" si="9"/>
        <v>-479</v>
      </c>
      <c r="J205" s="26" t="s">
        <v>5638</v>
      </c>
      <c r="K205" s="26" t="s">
        <v>5644</v>
      </c>
      <c r="L205" s="87">
        <v>1053700</v>
      </c>
      <c r="N205" s="1">
        <v>1972</v>
      </c>
      <c r="O205">
        <v>1</v>
      </c>
      <c r="P205">
        <v>70316</v>
      </c>
    </row>
    <row r="206" spans="1:16" ht="25.5" x14ac:dyDescent="0.2">
      <c r="A206" s="48" t="str">
        <f t="shared" si="8"/>
        <v>RH-26</v>
      </c>
      <c r="B206">
        <v>26</v>
      </c>
      <c r="C206" s="1">
        <v>3</v>
      </c>
      <c r="D206" s="71" t="str">
        <f>IF(C206=1,K!$I$1,IF(C206=2,K!$I$2,IF(C206=3,K!$I$3,IF(C206=4,K!$I$4,IF(C206=5,K!$I$5,IF(C206=6,K!$I$6,IF(C206=7,K!$I$7)))))))</f>
        <v>Ekspluatatsiooni andmise dokument</v>
      </c>
      <c r="E206" s="84" t="s">
        <v>331</v>
      </c>
      <c r="F206" s="73" t="str">
        <f>LOOKUP(E206,K!$A$1:$B$19)</f>
        <v xml:space="preserve">Vara vald </v>
      </c>
      <c r="H206" s="1">
        <v>122</v>
      </c>
      <c r="I206" s="83" t="str">
        <f t="shared" si="9"/>
        <v>-122</v>
      </c>
      <c r="J206" s="26" t="s">
        <v>5638</v>
      </c>
      <c r="K206" s="26" t="s">
        <v>5645</v>
      </c>
      <c r="L206" s="87">
        <v>1053700</v>
      </c>
      <c r="N206" s="1">
        <v>1960</v>
      </c>
      <c r="O206">
        <v>2</v>
      </c>
    </row>
    <row r="207" spans="1:16" ht="25.5" x14ac:dyDescent="0.2">
      <c r="A207" s="48" t="str">
        <f t="shared" ref="A207:A217" si="10">CONCATENATE("RH","-",B207)</f>
        <v>RH-26</v>
      </c>
      <c r="B207">
        <v>26</v>
      </c>
      <c r="C207" s="1">
        <v>2</v>
      </c>
      <c r="D207" s="71" t="str">
        <f>IF(C207=1,K!$I$1,IF(C207=2,K!$I$2,IF(C207=3,K!$I$3,IF(C207=4,K!$I$4,IF(C207=5,K!$I$5,IF(C207=6,K!$I$6,IF(C207=7,K!$I$7)))))))</f>
        <v>Rek/uuendus</v>
      </c>
      <c r="E207" s="84" t="s">
        <v>333</v>
      </c>
      <c r="F207" s="73" t="str">
        <f>LOOKUP(E207,K!$A$1:$B$19)</f>
        <v>Ülenurme vald</v>
      </c>
      <c r="G207" s="26" t="s">
        <v>34</v>
      </c>
      <c r="H207" s="1">
        <v>236</v>
      </c>
      <c r="I207" s="83" t="str">
        <f t="shared" ref="I207:I217" si="11">CONCATENATE(G207,"-",H207)</f>
        <v>PK-236</v>
      </c>
      <c r="J207" s="26" t="s">
        <v>5646</v>
      </c>
      <c r="K207" s="26" t="s">
        <v>5647</v>
      </c>
      <c r="N207" s="1">
        <v>1966</v>
      </c>
      <c r="O207">
        <v>1</v>
      </c>
    </row>
    <row r="208" spans="1:16" ht="25.5" x14ac:dyDescent="0.2">
      <c r="A208" s="48" t="str">
        <f t="shared" si="10"/>
        <v>RH-26</v>
      </c>
      <c r="B208">
        <v>26</v>
      </c>
      <c r="C208" s="1">
        <v>3</v>
      </c>
      <c r="D208" s="71" t="str">
        <f>IF(C208=1,K!$I$1,IF(C208=2,K!$I$2,IF(C208=3,K!$I$3,IF(C208=4,K!$I$4,IF(C208=5,K!$I$5,IF(C208=6,K!$I$6,IF(C208=7,K!$I$7)))))))</f>
        <v>Ekspluatatsiooni andmise dokument</v>
      </c>
      <c r="E208" s="3" t="s">
        <v>333</v>
      </c>
      <c r="F208" s="73" t="str">
        <f>LOOKUP(E208,K!$A$1:$B$19)</f>
        <v>Ülenurme vald</v>
      </c>
      <c r="H208" s="1">
        <v>41</v>
      </c>
      <c r="I208" s="83" t="str">
        <f t="shared" si="11"/>
        <v>-41</v>
      </c>
      <c r="J208" s="26" t="s">
        <v>5646</v>
      </c>
      <c r="K208" s="1" t="s">
        <v>5650</v>
      </c>
      <c r="N208" s="1">
        <v>1966</v>
      </c>
      <c r="O208">
        <v>2</v>
      </c>
      <c r="P208" t="s">
        <v>5651</v>
      </c>
    </row>
    <row r="209" spans="1:17" ht="25.5" x14ac:dyDescent="0.2">
      <c r="A209" s="48" t="str">
        <f t="shared" si="10"/>
        <v>RH-26</v>
      </c>
      <c r="B209">
        <v>26</v>
      </c>
      <c r="C209" s="1">
        <v>2</v>
      </c>
      <c r="D209" s="71" t="str">
        <f>IF(C209=1,K!$I$1,IF(C209=2,K!$I$2,IF(C209=3,K!$I$3,IF(C209=4,K!$I$4,IF(C209=5,K!$I$5,IF(C209=6,K!$I$6,IF(C209=7,K!$I$7)))))))</f>
        <v>Rek/uuendus</v>
      </c>
      <c r="E209" s="3" t="s">
        <v>333</v>
      </c>
      <c r="F209" s="73" t="str">
        <f>LOOKUP(E209,K!$A$1:$B$19)</f>
        <v>Ülenurme vald</v>
      </c>
      <c r="G209" s="1" t="s">
        <v>34</v>
      </c>
      <c r="H209" s="1">
        <v>227</v>
      </c>
      <c r="I209" s="83" t="str">
        <f t="shared" si="11"/>
        <v>PK-227</v>
      </c>
      <c r="J209" s="1" t="s">
        <v>5646</v>
      </c>
      <c r="K209" s="1" t="s">
        <v>5652</v>
      </c>
      <c r="N209" s="1">
        <v>1966</v>
      </c>
      <c r="O209">
        <v>1</v>
      </c>
    </row>
    <row r="210" spans="1:17" ht="38.25" x14ac:dyDescent="0.2">
      <c r="A210" s="48" t="str">
        <f t="shared" si="10"/>
        <v>RH-26</v>
      </c>
      <c r="B210">
        <v>26</v>
      </c>
      <c r="C210" s="1">
        <v>4</v>
      </c>
      <c r="D210" s="71" t="str">
        <f>IF(C210=1,K!$I$1,IF(C210=2,K!$I$2,IF(C210=3,K!$I$3,IF(C210=4,K!$I$4,IF(C210=5,K!$I$5,IF(C210=6,K!$I$6,IF(C210=7,K!$I$7)))))))</f>
        <v>Ehitusgeoloogia aruanne</v>
      </c>
      <c r="E210" s="3" t="s">
        <v>333</v>
      </c>
      <c r="F210" s="73" t="str">
        <f>LOOKUP(E210,K!$A$1:$B$19)</f>
        <v>Ülenurme vald</v>
      </c>
      <c r="G210" s="1" t="s">
        <v>1682</v>
      </c>
      <c r="H210" s="1">
        <v>597</v>
      </c>
      <c r="I210" s="83" t="str">
        <f t="shared" si="11"/>
        <v>G-597</v>
      </c>
      <c r="J210" s="1" t="s">
        <v>5646</v>
      </c>
      <c r="K210" s="1" t="s">
        <v>5654</v>
      </c>
      <c r="N210" s="1">
        <v>1979</v>
      </c>
      <c r="O210">
        <v>6</v>
      </c>
      <c r="P210">
        <v>1221791</v>
      </c>
      <c r="Q210" t="s">
        <v>989</v>
      </c>
    </row>
    <row r="211" spans="1:17" ht="25.5" x14ac:dyDescent="0.2">
      <c r="A211" s="48" t="str">
        <f t="shared" si="10"/>
        <v>RH-26</v>
      </c>
      <c r="B211">
        <v>26</v>
      </c>
      <c r="C211" s="1">
        <v>4</v>
      </c>
      <c r="D211" s="71" t="str">
        <f>IF(C211=1,K!$I$1,IF(C211=2,K!$I$2,IF(C211=3,K!$I$3,IF(C211=4,K!$I$4,IF(C211=5,K!$I$5,IF(C211=6,K!$I$6,IF(C211=7,K!$I$7)))))))</f>
        <v>Ehitusgeoloogia aruanne</v>
      </c>
      <c r="E211" s="3" t="s">
        <v>333</v>
      </c>
      <c r="F211" s="73" t="str">
        <f>LOOKUP(E211,K!$A$1:$B$19)</f>
        <v>Ülenurme vald</v>
      </c>
      <c r="G211" s="1" t="s">
        <v>34</v>
      </c>
      <c r="H211" s="1">
        <v>484</v>
      </c>
      <c r="I211" s="83" t="str">
        <f t="shared" si="11"/>
        <v>PK-484</v>
      </c>
      <c r="J211" s="1" t="s">
        <v>5646</v>
      </c>
      <c r="K211" s="1" t="s">
        <v>5656</v>
      </c>
      <c r="N211" s="1">
        <v>1979</v>
      </c>
      <c r="O211">
        <v>3</v>
      </c>
      <c r="P211">
        <v>1221791</v>
      </c>
      <c r="Q211" t="s">
        <v>989</v>
      </c>
    </row>
    <row r="212" spans="1:17" ht="25.5" x14ac:dyDescent="0.2">
      <c r="A212" s="48" t="str">
        <f t="shared" si="10"/>
        <v>RH-26</v>
      </c>
      <c r="B212">
        <v>26</v>
      </c>
      <c r="C212" s="1">
        <v>1</v>
      </c>
      <c r="D212" s="71" t="str">
        <f>IF(C212=1,K!$I$1,IF(C212=2,K!$I$2,IF(C212=3,K!$I$3,IF(C212=4,K!$I$4,IF(C212=5,K!$I$5,IF(C212=6,K!$I$6,IF(C212=7,K!$I$7)))))))</f>
        <v>Peakraavide projektid</v>
      </c>
      <c r="E212" s="84" t="s">
        <v>333</v>
      </c>
      <c r="F212" s="73" t="str">
        <f>LOOKUP(E212,K!$A$1:$B$19)</f>
        <v>Ülenurme vald</v>
      </c>
      <c r="G212" s="26" t="s">
        <v>34</v>
      </c>
      <c r="H212" s="1">
        <v>484</v>
      </c>
      <c r="I212" s="83" t="str">
        <f t="shared" si="11"/>
        <v>PK-484</v>
      </c>
      <c r="J212" s="26" t="s">
        <v>5646</v>
      </c>
      <c r="K212" s="26" t="s">
        <v>5648</v>
      </c>
      <c r="N212" s="1">
        <v>1980</v>
      </c>
      <c r="O212">
        <v>26</v>
      </c>
      <c r="P212" s="28" t="s">
        <v>5649</v>
      </c>
      <c r="Q212" t="s">
        <v>989</v>
      </c>
    </row>
    <row r="213" spans="1:17" ht="38.25" x14ac:dyDescent="0.2">
      <c r="A213" s="48" t="str">
        <f t="shared" si="10"/>
        <v>RH-26</v>
      </c>
      <c r="B213">
        <v>26</v>
      </c>
      <c r="C213" s="1">
        <v>5</v>
      </c>
      <c r="D213" s="71" t="str">
        <f>IF(C213=1,K!$I$1,IF(C213=2,K!$I$2,IF(C213=3,K!$I$3,IF(C213=4,K!$I$4,IF(C213=5,K!$I$5,IF(C213=6,K!$I$6,IF(C213=7,K!$I$7)))))))</f>
        <v>Muu projekt</v>
      </c>
      <c r="E213" s="3" t="s">
        <v>333</v>
      </c>
      <c r="F213" s="73" t="str">
        <f>LOOKUP(E213,K!$A$1:$B$19)</f>
        <v>Ülenurme vald</v>
      </c>
      <c r="I213" s="83" t="str">
        <f t="shared" si="11"/>
        <v>-</v>
      </c>
      <c r="J213" s="1" t="s">
        <v>5646</v>
      </c>
      <c r="K213" s="1" t="s">
        <v>7535</v>
      </c>
      <c r="N213" s="1">
        <v>1980</v>
      </c>
      <c r="O213">
        <v>7</v>
      </c>
      <c r="P213">
        <v>1200821</v>
      </c>
      <c r="Q213" t="s">
        <v>989</v>
      </c>
    </row>
    <row r="214" spans="1:17" ht="25.5" x14ac:dyDescent="0.2">
      <c r="A214" s="48" t="str">
        <f t="shared" si="10"/>
        <v>RH-26</v>
      </c>
      <c r="B214">
        <v>26</v>
      </c>
      <c r="C214" s="1">
        <v>3</v>
      </c>
      <c r="D214" s="71" t="str">
        <f>IF(C214=1,K!$I$1,IF(C214=2,K!$I$2,IF(C214=3,K!$I$3,IF(C214=4,K!$I$4,IF(C214=5,K!$I$5,IF(C214=6,K!$I$6,IF(C214=7,K!$I$7)))))))</f>
        <v>Ekspluatatsiooni andmise dokument</v>
      </c>
      <c r="E214" s="3" t="s">
        <v>333</v>
      </c>
      <c r="F214" s="73" t="str">
        <f>LOOKUP(E214,K!$A$1:$B$19)</f>
        <v>Ülenurme vald</v>
      </c>
      <c r="H214" s="1">
        <v>94</v>
      </c>
      <c r="I214" s="83" t="str">
        <f t="shared" si="11"/>
        <v>-94</v>
      </c>
      <c r="J214" s="1" t="s">
        <v>5646</v>
      </c>
      <c r="K214" s="1" t="s">
        <v>5658</v>
      </c>
      <c r="N214" s="1">
        <v>1981</v>
      </c>
      <c r="O214">
        <v>1</v>
      </c>
      <c r="P214" t="s">
        <v>5659</v>
      </c>
      <c r="Q214" t="s">
        <v>989</v>
      </c>
    </row>
    <row r="215" spans="1:17" ht="25.5" x14ac:dyDescent="0.2">
      <c r="A215" s="48" t="str">
        <f t="shared" si="10"/>
        <v>RH-26</v>
      </c>
      <c r="B215">
        <v>26</v>
      </c>
      <c r="C215" s="1">
        <v>1</v>
      </c>
      <c r="D215" s="71" t="str">
        <f>IF(C215=1,K!$I$1,IF(C215=2,K!$I$2,IF(C215=3,K!$I$3,IF(C215=4,K!$I$4,IF(C215=5,K!$I$5,IF(C215=6,K!$I$6,IF(C215=7,K!$I$7)))))))</f>
        <v>Peakraavide projektid</v>
      </c>
      <c r="E215" s="3" t="s">
        <v>333</v>
      </c>
      <c r="F215" s="73" t="str">
        <f>LOOKUP(E215,K!$A$1:$B$19)</f>
        <v>Ülenurme vald</v>
      </c>
      <c r="G215" s="1" t="s">
        <v>11</v>
      </c>
      <c r="H215" s="1">
        <v>1403</v>
      </c>
      <c r="I215" s="83" t="str">
        <f t="shared" si="11"/>
        <v>PP-1403</v>
      </c>
      <c r="J215" s="1" t="s">
        <v>5646</v>
      </c>
      <c r="K215" s="1" t="s">
        <v>5653</v>
      </c>
      <c r="N215" s="1">
        <v>1982</v>
      </c>
      <c r="O215">
        <v>12</v>
      </c>
      <c r="Q215" t="s">
        <v>989</v>
      </c>
    </row>
    <row r="216" spans="1:17" ht="25.5" x14ac:dyDescent="0.2">
      <c r="A216" s="48" t="str">
        <f t="shared" si="10"/>
        <v>RH-26</v>
      </c>
      <c r="B216">
        <v>26</v>
      </c>
      <c r="C216" s="1">
        <v>1</v>
      </c>
      <c r="D216" s="71" t="str">
        <f>IF(C216=1,K!$I$1,IF(C216=2,K!$I$2,IF(C216=3,K!$I$3,IF(C216=4,K!$I$4,IF(C216=5,K!$I$5,IF(C216=6,K!$I$6,IF(C216=7,K!$I$7)))))))</f>
        <v>Peakraavide projektid</v>
      </c>
      <c r="E216" s="3" t="s">
        <v>333</v>
      </c>
      <c r="F216" s="73" t="str">
        <f>LOOKUP(E216,K!$A$1:$B$19)</f>
        <v>Ülenurme vald</v>
      </c>
      <c r="G216" s="1" t="s">
        <v>34</v>
      </c>
      <c r="H216" s="1">
        <v>544</v>
      </c>
      <c r="I216" s="83" t="str">
        <f t="shared" si="11"/>
        <v>PK-544</v>
      </c>
      <c r="J216" s="1" t="s">
        <v>5646</v>
      </c>
      <c r="K216" s="1" t="s">
        <v>5655</v>
      </c>
      <c r="N216" s="1">
        <v>1984</v>
      </c>
      <c r="O216">
        <v>13</v>
      </c>
      <c r="P216">
        <v>1221843</v>
      </c>
      <c r="Q216" t="s">
        <v>989</v>
      </c>
    </row>
    <row r="217" spans="1:17" ht="25.5" x14ac:dyDescent="0.2">
      <c r="A217" s="48" t="str">
        <f t="shared" si="10"/>
        <v>RH-26</v>
      </c>
      <c r="B217">
        <v>26</v>
      </c>
      <c r="C217" s="1">
        <v>3</v>
      </c>
      <c r="D217" s="71" t="str">
        <f>IF(C217=1,K!$I$1,IF(C217=2,K!$I$2,IF(C217=3,K!$I$3,IF(C217=4,K!$I$4,IF(C217=5,K!$I$5,IF(C217=6,K!$I$6,IF(C217=7,K!$I$7)))))))</f>
        <v>Ekspluatatsiooni andmise dokument</v>
      </c>
      <c r="E217" s="3" t="s">
        <v>333</v>
      </c>
      <c r="F217" s="73" t="str">
        <f>LOOKUP(E217,K!$A$1:$B$19)</f>
        <v>Ülenurme vald</v>
      </c>
      <c r="G217" s="1" t="s">
        <v>32</v>
      </c>
      <c r="H217" s="1">
        <v>104</v>
      </c>
      <c r="I217" s="83" t="str">
        <f t="shared" si="11"/>
        <v>MV-104</v>
      </c>
      <c r="J217" s="1" t="s">
        <v>5646</v>
      </c>
      <c r="K217" s="1" t="s">
        <v>5657</v>
      </c>
      <c r="N217" s="1">
        <v>1985</v>
      </c>
      <c r="O217">
        <v>1</v>
      </c>
      <c r="P217">
        <v>1200821841</v>
      </c>
    </row>
    <row r="218" spans="1:17" ht="25.5" x14ac:dyDescent="0.2">
      <c r="A218" s="48" t="str">
        <f t="shared" ref="A218:A237" si="12">CONCATENATE("RH","-",B218)</f>
        <v>RH-27</v>
      </c>
      <c r="B218">
        <v>27</v>
      </c>
      <c r="C218" s="1">
        <v>1</v>
      </c>
      <c r="D218" s="71" t="str">
        <f>IF(C218=1,K!$I$1,IF(C218=2,K!$I$2,IF(C218=3,K!$I$3,IF(C218=4,K!$I$4,IF(C218=5,K!$I$5,IF(C218=6,K!$I$6,IF(C218=7,K!$I$7)))))))</f>
        <v>Peakraavide projektid</v>
      </c>
      <c r="E218" s="84" t="s">
        <v>320</v>
      </c>
      <c r="F218" s="73" t="str">
        <f>LOOKUP(E218,K!$A$1:$B$19)</f>
        <v>Luunja vald</v>
      </c>
      <c r="G218" s="26" t="s">
        <v>34</v>
      </c>
      <c r="H218" s="1">
        <v>3</v>
      </c>
      <c r="I218" s="83" t="str">
        <f t="shared" ref="I218:I237" si="13">CONCATENATE(G218,"-",H218)</f>
        <v>PK-3</v>
      </c>
      <c r="J218" s="1" t="s">
        <v>991</v>
      </c>
      <c r="K218" s="26" t="s">
        <v>5660</v>
      </c>
      <c r="L218" s="87">
        <v>1047100</v>
      </c>
      <c r="N218" s="1">
        <v>1953</v>
      </c>
      <c r="O218">
        <v>4</v>
      </c>
    </row>
    <row r="219" spans="1:17" ht="25.5" x14ac:dyDescent="0.2">
      <c r="A219" s="48" t="str">
        <f t="shared" si="12"/>
        <v>RH-27</v>
      </c>
      <c r="B219">
        <v>27</v>
      </c>
      <c r="C219" s="1">
        <v>1</v>
      </c>
      <c r="D219" s="71" t="str">
        <f>IF(C219=1,K!$I$1,IF(C219=2,K!$I$2,IF(C219=3,K!$I$3,IF(C219=4,K!$I$4,IF(C219=5,K!$I$5,IF(C219=6,K!$I$6,IF(C219=7,K!$I$7)))))))</f>
        <v>Peakraavide projektid</v>
      </c>
      <c r="E219" s="84" t="s">
        <v>320</v>
      </c>
      <c r="F219" s="73" t="str">
        <f>LOOKUP(E219,K!$A$1:$B$19)</f>
        <v>Luunja vald</v>
      </c>
      <c r="G219" s="26" t="s">
        <v>5420</v>
      </c>
      <c r="H219" s="26" t="s">
        <v>5663</v>
      </c>
      <c r="I219" s="83" t="str">
        <f t="shared" si="13"/>
        <v>MP-19/741</v>
      </c>
      <c r="J219" s="26" t="s">
        <v>991</v>
      </c>
      <c r="K219" s="26" t="s">
        <v>5660</v>
      </c>
      <c r="L219" s="87">
        <v>1047100</v>
      </c>
      <c r="N219" s="1">
        <v>1953</v>
      </c>
      <c r="O219">
        <v>4</v>
      </c>
    </row>
    <row r="220" spans="1:17" ht="25.5" x14ac:dyDescent="0.2">
      <c r="A220" s="48" t="str">
        <f t="shared" si="12"/>
        <v>RH-27</v>
      </c>
      <c r="B220">
        <v>27</v>
      </c>
      <c r="C220" s="1">
        <v>3</v>
      </c>
      <c r="D220" s="71" t="str">
        <f>IF(C220=1,K!$I$1,IF(C220=2,K!$I$2,IF(C220=3,K!$I$3,IF(C220=4,K!$I$4,IF(C220=5,K!$I$5,IF(C220=6,K!$I$6,IF(C220=7,K!$I$7)))))))</f>
        <v>Ekspluatatsiooni andmise dokument</v>
      </c>
      <c r="E220" s="3" t="s">
        <v>320</v>
      </c>
      <c r="F220" s="73" t="str">
        <f>LOOKUP(E220,K!$A$1:$B$19)</f>
        <v>Luunja vald</v>
      </c>
      <c r="G220" s="1" t="s">
        <v>5561</v>
      </c>
      <c r="H220" s="1">
        <v>15</v>
      </c>
      <c r="I220" s="83" t="str">
        <f t="shared" si="13"/>
        <v>E-pk-15</v>
      </c>
      <c r="J220" s="1" t="s">
        <v>991</v>
      </c>
      <c r="K220" s="1" t="s">
        <v>5674</v>
      </c>
      <c r="L220" s="87">
        <v>1047100</v>
      </c>
      <c r="N220" s="1">
        <v>1955</v>
      </c>
      <c r="O220">
        <v>2</v>
      </c>
    </row>
    <row r="221" spans="1:17" ht="25.5" x14ac:dyDescent="0.2">
      <c r="A221" s="48" t="str">
        <f t="shared" si="12"/>
        <v>RH-27</v>
      </c>
      <c r="B221">
        <v>27</v>
      </c>
      <c r="C221" s="1">
        <v>2</v>
      </c>
      <c r="D221" s="71" t="str">
        <f>IF(C221=1,K!$I$1,IF(C221=2,K!$I$2,IF(C221=3,K!$I$3,IF(C221=4,K!$I$4,IF(C221=5,K!$I$5,IF(C221=6,K!$I$6,IF(C221=7,K!$I$7)))))))</f>
        <v>Rek/uuendus</v>
      </c>
      <c r="E221" s="3" t="s">
        <v>320</v>
      </c>
      <c r="F221" s="73" t="str">
        <f>LOOKUP(E221,K!$A$1:$B$19)</f>
        <v>Luunja vald</v>
      </c>
      <c r="G221" s="1" t="s">
        <v>34</v>
      </c>
      <c r="H221" s="1">
        <v>158</v>
      </c>
      <c r="I221" s="83" t="str">
        <f t="shared" si="13"/>
        <v>PK-158</v>
      </c>
      <c r="J221" s="1" t="s">
        <v>991</v>
      </c>
      <c r="K221" s="1" t="s">
        <v>5669</v>
      </c>
      <c r="L221" s="87">
        <v>1047100</v>
      </c>
      <c r="N221" s="1">
        <v>1962</v>
      </c>
      <c r="O221">
        <v>2</v>
      </c>
    </row>
    <row r="222" spans="1:17" ht="25.5" x14ac:dyDescent="0.2">
      <c r="A222" s="48" t="str">
        <f t="shared" si="12"/>
        <v>RH-27</v>
      </c>
      <c r="B222">
        <v>27</v>
      </c>
      <c r="C222" s="1">
        <v>3</v>
      </c>
      <c r="D222" s="71" t="str">
        <f>IF(C222=1,K!$I$1,IF(C222=2,K!$I$2,IF(C222=3,K!$I$3,IF(C222=4,K!$I$4,IF(C222=5,K!$I$5,IF(C222=6,K!$I$6,IF(C222=7,K!$I$7)))))))</f>
        <v>Ekspluatatsiooni andmise dokument</v>
      </c>
      <c r="E222" s="3" t="s">
        <v>320</v>
      </c>
      <c r="F222" s="73" t="str">
        <f>LOOKUP(E222,K!$A$1:$B$19)</f>
        <v>Luunja vald</v>
      </c>
      <c r="H222" s="1">
        <v>51</v>
      </c>
      <c r="I222" s="83" t="str">
        <f t="shared" si="13"/>
        <v>-51</v>
      </c>
      <c r="J222" s="1" t="s">
        <v>991</v>
      </c>
      <c r="K222" s="1" t="s">
        <v>5676</v>
      </c>
      <c r="L222" s="87">
        <v>1047100</v>
      </c>
      <c r="N222" s="1">
        <v>1964</v>
      </c>
      <c r="O222">
        <v>1</v>
      </c>
    </row>
    <row r="223" spans="1:17" ht="38.25" x14ac:dyDescent="0.2">
      <c r="A223" s="48" t="str">
        <f t="shared" si="12"/>
        <v>RH-27</v>
      </c>
      <c r="B223">
        <v>27</v>
      </c>
      <c r="C223" s="1">
        <v>2</v>
      </c>
      <c r="D223" s="71" t="str">
        <f>IF(C223=1,K!$I$1,IF(C223=2,K!$I$2,IF(C223=3,K!$I$3,IF(C223=4,K!$I$4,IF(C223=5,K!$I$5,IF(C223=6,K!$I$6,IF(C223=7,K!$I$7)))))))</f>
        <v>Rek/uuendus</v>
      </c>
      <c r="E223" s="3" t="s">
        <v>320</v>
      </c>
      <c r="F223" s="73" t="str">
        <f>LOOKUP(E223,K!$A$1:$B$19)</f>
        <v>Luunja vald</v>
      </c>
      <c r="G223" s="1" t="s">
        <v>34</v>
      </c>
      <c r="H223" s="1">
        <v>234</v>
      </c>
      <c r="I223" s="83" t="str">
        <f t="shared" si="13"/>
        <v>PK-234</v>
      </c>
      <c r="J223" s="1" t="s">
        <v>991</v>
      </c>
      <c r="K223" s="1" t="s">
        <v>5671</v>
      </c>
      <c r="L223" s="87">
        <v>1047100</v>
      </c>
      <c r="N223" s="1">
        <v>1966</v>
      </c>
    </row>
    <row r="224" spans="1:17" ht="25.5" x14ac:dyDescent="0.2">
      <c r="A224" s="48" t="str">
        <f t="shared" si="12"/>
        <v>RH-27</v>
      </c>
      <c r="B224">
        <v>27</v>
      </c>
      <c r="C224" s="1">
        <v>1</v>
      </c>
      <c r="D224" s="71" t="str">
        <f>IF(C224=1,K!$I$1,IF(C224=2,K!$I$2,IF(C224=3,K!$I$3,IF(C224=4,K!$I$4,IF(C224=5,K!$I$5,IF(C224=6,K!$I$6,IF(C224=7,K!$I$7)))))))</f>
        <v>Peakraavide projektid</v>
      </c>
      <c r="E224" s="84" t="s">
        <v>320</v>
      </c>
      <c r="F224" s="73" t="str">
        <f>LOOKUP(E224,K!$A$1:$B$19)</f>
        <v>Luunja vald</v>
      </c>
      <c r="G224" s="26" t="s">
        <v>34</v>
      </c>
      <c r="H224" s="1">
        <v>261</v>
      </c>
      <c r="I224" s="83" t="str">
        <f t="shared" si="13"/>
        <v>PK-261</v>
      </c>
      <c r="J224" s="26" t="s">
        <v>991</v>
      </c>
      <c r="K224" s="26" t="s">
        <v>5661</v>
      </c>
      <c r="L224" s="87">
        <v>1047100</v>
      </c>
      <c r="N224" s="1">
        <v>1967</v>
      </c>
      <c r="O224">
        <v>1</v>
      </c>
    </row>
    <row r="225" spans="1:16" ht="25.5" x14ac:dyDescent="0.2">
      <c r="A225" s="48" t="str">
        <f t="shared" si="12"/>
        <v>RH-27</v>
      </c>
      <c r="B225">
        <v>27</v>
      </c>
      <c r="C225" s="1">
        <v>1</v>
      </c>
      <c r="D225" s="71" t="str">
        <f>IF(C225=1,K!$I$1,IF(C225=2,K!$I$2,IF(C225=3,K!$I$3,IF(C225=4,K!$I$4,IF(C225=5,K!$I$5,IF(C225=6,K!$I$6,IF(C225=7,K!$I$7)))))))</f>
        <v>Peakraavide projektid</v>
      </c>
      <c r="E225" s="84" t="s">
        <v>320</v>
      </c>
      <c r="F225" s="73" t="str">
        <f>LOOKUP(E225,K!$A$1:$B$19)</f>
        <v>Luunja vald</v>
      </c>
      <c r="G225" s="26" t="s">
        <v>11</v>
      </c>
      <c r="H225" s="1">
        <v>802</v>
      </c>
      <c r="I225" s="83" t="str">
        <f t="shared" si="13"/>
        <v>PP-802</v>
      </c>
      <c r="J225" s="26" t="s">
        <v>991</v>
      </c>
      <c r="K225" s="26" t="s">
        <v>5668</v>
      </c>
      <c r="L225" s="87">
        <v>1047100</v>
      </c>
      <c r="N225" s="1">
        <v>1967</v>
      </c>
      <c r="O225">
        <v>7</v>
      </c>
      <c r="P225">
        <v>69587</v>
      </c>
    </row>
    <row r="226" spans="1:16" ht="25.5" x14ac:dyDescent="0.2">
      <c r="A226" s="48" t="str">
        <f t="shared" si="12"/>
        <v>RH-27</v>
      </c>
      <c r="B226">
        <v>27</v>
      </c>
      <c r="C226" s="1">
        <v>2</v>
      </c>
      <c r="D226" s="71" t="str">
        <f>IF(C226=1,K!$I$1,IF(C226=2,K!$I$2,IF(C226=3,K!$I$3,IF(C226=4,K!$I$4,IF(C226=5,K!$I$5,IF(C226=6,K!$I$6,IF(C226=7,K!$I$7)))))))</f>
        <v>Rek/uuendus</v>
      </c>
      <c r="E226" s="3" t="s">
        <v>320</v>
      </c>
      <c r="F226" s="73" t="str">
        <f>LOOKUP(E226,K!$A$1:$B$19)</f>
        <v>Luunja vald</v>
      </c>
      <c r="G226" s="1" t="s">
        <v>34</v>
      </c>
      <c r="H226" s="1">
        <v>261</v>
      </c>
      <c r="I226" s="83" t="str">
        <f t="shared" si="13"/>
        <v>PK-261</v>
      </c>
      <c r="J226" s="1" t="s">
        <v>991</v>
      </c>
      <c r="K226" s="1" t="s">
        <v>5661</v>
      </c>
      <c r="L226" s="87">
        <v>1047100</v>
      </c>
      <c r="N226" s="1">
        <v>1967</v>
      </c>
      <c r="O226">
        <v>1</v>
      </c>
    </row>
    <row r="227" spans="1:16" x14ac:dyDescent="0.2">
      <c r="A227" s="48" t="str">
        <f t="shared" si="12"/>
        <v>RH-</v>
      </c>
      <c r="B227"/>
      <c r="C227" s="1">
        <v>1</v>
      </c>
      <c r="D227" s="71" t="str">
        <f>IF(C227=1,K!$I$1,IF(C227=2,K!$I$2,IF(C227=3,K!$I$3,IF(C227=4,K!$I$4,IF(C227=5,K!$I$5,IF(C227=6,K!$I$6,IF(C227=7,K!$I$7)))))))</f>
        <v>Peakraavide projektid</v>
      </c>
      <c r="E227" s="3"/>
      <c r="F227" s="73" t="e">
        <f>LOOKUP(E227,K!$A$1:$B$19)</f>
        <v>#N/A</v>
      </c>
      <c r="G227" s="1" t="s">
        <v>34</v>
      </c>
      <c r="H227" s="1">
        <v>433</v>
      </c>
      <c r="I227" s="83" t="str">
        <f t="shared" si="13"/>
        <v>PK-433</v>
      </c>
      <c r="J227" s="1" t="s">
        <v>991</v>
      </c>
      <c r="K227" s="1" t="s">
        <v>1577</v>
      </c>
      <c r="N227" s="1">
        <v>1975</v>
      </c>
    </row>
    <row r="228" spans="1:16" ht="25.5" x14ac:dyDescent="0.2">
      <c r="A228" s="48" t="str">
        <f t="shared" si="12"/>
        <v>RH-27</v>
      </c>
      <c r="B228">
        <v>27</v>
      </c>
      <c r="C228" s="1">
        <v>1</v>
      </c>
      <c r="D228" s="71" t="str">
        <f>IF(C228=1,K!$I$1,IF(C228=2,K!$I$2,IF(C228=3,K!$I$3,IF(C228=4,K!$I$4,IF(C228=5,K!$I$5,IF(C228=6,K!$I$6,IF(C228=7,K!$I$7)))))))</f>
        <v>Peakraavide projektid</v>
      </c>
      <c r="E228" s="3" t="s">
        <v>320</v>
      </c>
      <c r="F228" s="73" t="str">
        <f>LOOKUP(E228,K!$A$1:$B$19)</f>
        <v>Luunja vald</v>
      </c>
      <c r="G228" s="1" t="s">
        <v>34</v>
      </c>
      <c r="H228" s="1">
        <v>433</v>
      </c>
      <c r="I228" s="83" t="str">
        <f t="shared" si="13"/>
        <v>PK-433</v>
      </c>
      <c r="J228" s="1" t="s">
        <v>991</v>
      </c>
      <c r="K228" s="1" t="s">
        <v>5672</v>
      </c>
      <c r="L228" s="87">
        <v>1047100</v>
      </c>
      <c r="N228" s="1">
        <v>1975</v>
      </c>
      <c r="O228">
        <v>1</v>
      </c>
    </row>
    <row r="229" spans="1:16" ht="25.5" x14ac:dyDescent="0.2">
      <c r="A229" s="48" t="str">
        <f t="shared" si="12"/>
        <v>RH-27</v>
      </c>
      <c r="B229">
        <v>27</v>
      </c>
      <c r="C229" s="1">
        <v>3</v>
      </c>
      <c r="D229" s="71" t="str">
        <f>IF(C229=1,K!$I$1,IF(C229=2,K!$I$2,IF(C229=3,K!$I$3,IF(C229=4,K!$I$4,IF(C229=5,K!$I$5,IF(C229=6,K!$I$6,IF(C229=7,K!$I$7)))))))</f>
        <v>Ekspluatatsiooni andmise dokument</v>
      </c>
      <c r="E229" s="3" t="s">
        <v>320</v>
      </c>
      <c r="F229" s="73" t="str">
        <f>LOOKUP(E229,K!$A$1:$B$19)</f>
        <v>Luunja vald</v>
      </c>
      <c r="H229" s="1">
        <v>1095</v>
      </c>
      <c r="I229" s="83" t="str">
        <f t="shared" si="13"/>
        <v>-1095</v>
      </c>
      <c r="J229" s="1" t="s">
        <v>991</v>
      </c>
      <c r="K229" s="1" t="s">
        <v>5677</v>
      </c>
      <c r="L229" s="87">
        <v>1047100</v>
      </c>
      <c r="N229" s="1">
        <v>1976</v>
      </c>
      <c r="O229">
        <v>1</v>
      </c>
      <c r="P229" t="s">
        <v>5678</v>
      </c>
    </row>
    <row r="230" spans="1:16" ht="25.5" x14ac:dyDescent="0.2">
      <c r="A230" s="48" t="str">
        <f t="shared" si="12"/>
        <v>RH-27</v>
      </c>
      <c r="B230">
        <v>27</v>
      </c>
      <c r="C230" s="1">
        <v>1</v>
      </c>
      <c r="D230" s="71" t="str">
        <f>IF(C230=1,K!$I$1,IF(C230=2,K!$I$2,IF(C230=3,K!$I$3,IF(C230=4,K!$I$4,IF(C230=5,K!$I$5,IF(C230=6,K!$I$6,IF(C230=7,K!$I$7)))))))</f>
        <v>Peakraavide projektid</v>
      </c>
      <c r="E230" s="84" t="s">
        <v>320</v>
      </c>
      <c r="F230" s="73" t="str">
        <f>LOOKUP(E230,K!$A$1:$B$19)</f>
        <v>Luunja vald</v>
      </c>
      <c r="G230" s="26" t="s">
        <v>34</v>
      </c>
      <c r="H230" s="1">
        <v>467</v>
      </c>
      <c r="I230" s="83" t="str">
        <f t="shared" si="13"/>
        <v>PK-467</v>
      </c>
      <c r="J230" s="26" t="s">
        <v>991</v>
      </c>
      <c r="K230" s="26" t="s">
        <v>5667</v>
      </c>
      <c r="L230" s="87">
        <v>1047100</v>
      </c>
      <c r="N230" s="1">
        <v>1978</v>
      </c>
      <c r="O230">
        <v>2</v>
      </c>
    </row>
    <row r="231" spans="1:16" ht="25.5" x14ac:dyDescent="0.2">
      <c r="A231" s="48" t="str">
        <f t="shared" si="12"/>
        <v>RH-27</v>
      </c>
      <c r="B231">
        <v>27</v>
      </c>
      <c r="C231" s="1">
        <v>1</v>
      </c>
      <c r="D231" s="71" t="str">
        <f>IF(C231=1,K!$I$1,IF(C231=2,K!$I$2,IF(C231=3,K!$I$3,IF(C231=4,K!$I$4,IF(C231=5,K!$I$5,IF(C231=6,K!$I$6,IF(C231=7,K!$I$7)))))))</f>
        <v>Peakraavide projektid</v>
      </c>
      <c r="E231" s="3" t="s">
        <v>320</v>
      </c>
      <c r="F231" s="73" t="str">
        <f>LOOKUP(E231,K!$A$1:$B$19)</f>
        <v>Luunja vald</v>
      </c>
      <c r="G231" s="1" t="s">
        <v>34</v>
      </c>
      <c r="H231" s="1">
        <v>471</v>
      </c>
      <c r="I231" s="83" t="str">
        <f t="shared" si="13"/>
        <v>PK-471</v>
      </c>
      <c r="J231" s="1" t="s">
        <v>991</v>
      </c>
      <c r="K231" s="1" t="s">
        <v>5673</v>
      </c>
      <c r="L231" s="87">
        <v>1047100</v>
      </c>
      <c r="N231" s="1">
        <v>1979</v>
      </c>
    </row>
    <row r="232" spans="1:16" ht="25.5" x14ac:dyDescent="0.2">
      <c r="A232" s="48" t="str">
        <f t="shared" si="12"/>
        <v>RH-27</v>
      </c>
      <c r="B232">
        <v>27</v>
      </c>
      <c r="C232" s="1">
        <v>2</v>
      </c>
      <c r="D232" s="71" t="str">
        <f>IF(C232=1,K!$I$1,IF(C232=2,K!$I$2,IF(C232=3,K!$I$3,IF(C232=4,K!$I$4,IF(C232=5,K!$I$5,IF(C232=6,K!$I$6,IF(C232=7,K!$I$7)))))))</f>
        <v>Rek/uuendus</v>
      </c>
      <c r="E232" s="84" t="s">
        <v>320</v>
      </c>
      <c r="F232" s="73" t="str">
        <f>LOOKUP(E232,K!$A$1:$B$19)</f>
        <v>Luunja vald</v>
      </c>
      <c r="G232" s="26" t="s">
        <v>34</v>
      </c>
      <c r="H232" s="1">
        <v>518</v>
      </c>
      <c r="I232" s="83" t="str">
        <f t="shared" si="13"/>
        <v>PK-518</v>
      </c>
      <c r="J232" s="26" t="s">
        <v>991</v>
      </c>
      <c r="K232" s="26" t="s">
        <v>5662</v>
      </c>
      <c r="L232" s="87">
        <v>1047100</v>
      </c>
      <c r="N232" s="1">
        <v>1983</v>
      </c>
      <c r="O232">
        <v>4</v>
      </c>
    </row>
    <row r="233" spans="1:16" ht="25.5" x14ac:dyDescent="0.2">
      <c r="A233" s="48" t="str">
        <f t="shared" si="12"/>
        <v>RH-27</v>
      </c>
      <c r="B233">
        <v>27</v>
      </c>
      <c r="C233" s="1">
        <v>1</v>
      </c>
      <c r="D233" s="71" t="str">
        <f>IF(C233=1,K!$I$1,IF(C233=2,K!$I$2,IF(C233=3,K!$I$3,IF(C233=4,K!$I$4,IF(C233=5,K!$I$5,IF(C233=6,K!$I$6,IF(C233=7,K!$I$7)))))))</f>
        <v>Peakraavide projektid</v>
      </c>
      <c r="E233" s="84" t="s">
        <v>320</v>
      </c>
      <c r="F233" s="73" t="str">
        <f>LOOKUP(E233,K!$A$1:$B$19)</f>
        <v>Luunja vald</v>
      </c>
      <c r="G233" s="26" t="s">
        <v>11</v>
      </c>
      <c r="H233" s="1">
        <v>1682</v>
      </c>
      <c r="I233" s="83" t="str">
        <f t="shared" si="13"/>
        <v>PP-1682</v>
      </c>
      <c r="J233" s="26" t="s">
        <v>991</v>
      </c>
      <c r="K233" s="26" t="s">
        <v>5664</v>
      </c>
      <c r="L233" s="87">
        <v>1047100</v>
      </c>
      <c r="N233" s="1">
        <v>1989</v>
      </c>
      <c r="O233">
        <v>2</v>
      </c>
    </row>
    <row r="234" spans="1:16" ht="25.5" x14ac:dyDescent="0.2">
      <c r="A234" s="48" t="str">
        <f t="shared" si="12"/>
        <v>RH-27</v>
      </c>
      <c r="B234">
        <v>27</v>
      </c>
      <c r="C234" s="1">
        <v>1</v>
      </c>
      <c r="D234" s="71" t="str">
        <f>IF(C234=1,K!$I$1,IF(C234=2,K!$I$2,IF(C234=3,K!$I$3,IF(C234=4,K!$I$4,IF(C234=5,K!$I$5,IF(C234=6,K!$I$6,IF(C234=7,K!$I$7)))))))</f>
        <v>Peakraavide projektid</v>
      </c>
      <c r="E234" s="84" t="s">
        <v>320</v>
      </c>
      <c r="F234" s="73" t="str">
        <f>LOOKUP(E234,K!$A$1:$B$19)</f>
        <v>Luunja vald</v>
      </c>
      <c r="G234" s="26" t="s">
        <v>11</v>
      </c>
      <c r="H234" s="1">
        <v>1644</v>
      </c>
      <c r="I234" s="83" t="str">
        <f t="shared" si="13"/>
        <v>PP-1644</v>
      </c>
      <c r="J234" s="26" t="s">
        <v>991</v>
      </c>
      <c r="K234" s="26" t="s">
        <v>5665</v>
      </c>
      <c r="L234" s="87">
        <v>1047100</v>
      </c>
      <c r="N234" s="1">
        <v>1989</v>
      </c>
      <c r="O234">
        <v>3</v>
      </c>
      <c r="P234">
        <v>1202881</v>
      </c>
    </row>
    <row r="235" spans="1:16" ht="25.5" x14ac:dyDescent="0.2">
      <c r="A235" s="48" t="str">
        <f t="shared" si="12"/>
        <v>RH-27</v>
      </c>
      <c r="B235">
        <v>27</v>
      </c>
      <c r="C235" s="1">
        <v>1</v>
      </c>
      <c r="D235" s="71" t="str">
        <f>IF(C235=1,K!$I$1,IF(C235=2,K!$I$2,IF(C235=3,K!$I$3,IF(C235=4,K!$I$4,IF(C235=5,K!$I$5,IF(C235=6,K!$I$6,IF(C235=7,K!$I$7)))))))</f>
        <v>Peakraavide projektid</v>
      </c>
      <c r="E235" s="84" t="s">
        <v>320</v>
      </c>
      <c r="F235" s="73" t="str">
        <f>LOOKUP(E235,K!$A$1:$B$19)</f>
        <v>Luunja vald</v>
      </c>
      <c r="G235" s="26" t="s">
        <v>11</v>
      </c>
      <c r="H235" s="1">
        <v>1625</v>
      </c>
      <c r="I235" s="83" t="str">
        <f t="shared" si="13"/>
        <v>PP-1625</v>
      </c>
      <c r="J235" s="26" t="s">
        <v>991</v>
      </c>
      <c r="K235" s="26" t="s">
        <v>5664</v>
      </c>
      <c r="L235" s="87">
        <v>1047100</v>
      </c>
      <c r="N235" s="1">
        <v>1989</v>
      </c>
      <c r="O235">
        <v>1</v>
      </c>
    </row>
    <row r="236" spans="1:16" ht="25.5" x14ac:dyDescent="0.2">
      <c r="A236" s="48" t="str">
        <f t="shared" si="12"/>
        <v>RH-27</v>
      </c>
      <c r="B236">
        <v>27</v>
      </c>
      <c r="C236" s="1">
        <v>3</v>
      </c>
      <c r="D236" s="71" t="str">
        <f>IF(C236=1,K!$I$1,IF(C236=2,K!$I$2,IF(C236=3,K!$I$3,IF(C236=4,K!$I$4,IF(C236=5,K!$I$5,IF(C236=6,K!$I$6,IF(C236=7,K!$I$7)))))))</f>
        <v>Ekspluatatsiooni andmise dokument</v>
      </c>
      <c r="E236" s="84" t="s">
        <v>320</v>
      </c>
      <c r="F236" s="73" t="str">
        <f>LOOKUP(E236,K!$A$1:$B$19)</f>
        <v>Luunja vald</v>
      </c>
      <c r="H236" s="1">
        <v>2</v>
      </c>
      <c r="I236" s="83" t="str">
        <f t="shared" si="13"/>
        <v>-2</v>
      </c>
      <c r="J236" s="26" t="s">
        <v>991</v>
      </c>
      <c r="K236" s="26" t="s">
        <v>5666</v>
      </c>
      <c r="L236" s="87">
        <v>1047100</v>
      </c>
      <c r="N236" s="1">
        <v>1991</v>
      </c>
      <c r="O236">
        <v>2</v>
      </c>
      <c r="P236">
        <v>1200891</v>
      </c>
    </row>
    <row r="237" spans="1:16" ht="38.25" x14ac:dyDescent="0.2">
      <c r="A237" s="48" t="str">
        <f t="shared" si="12"/>
        <v>RH-27</v>
      </c>
      <c r="B237">
        <v>27</v>
      </c>
      <c r="C237" s="1">
        <v>3</v>
      </c>
      <c r="D237" s="71" t="str">
        <f>IF(C237=1,K!$I$1,IF(C237=2,K!$I$2,IF(C237=3,K!$I$3,IF(C237=4,K!$I$4,IF(C237=5,K!$I$5,IF(C237=6,K!$I$6,IF(C237=7,K!$I$7)))))))</f>
        <v>Ekspluatatsiooni andmise dokument</v>
      </c>
      <c r="E237" s="3" t="s">
        <v>320</v>
      </c>
      <c r="F237" s="73" t="str">
        <f>LOOKUP(E237,K!$A$1:$B$19)</f>
        <v>Luunja vald</v>
      </c>
      <c r="G237" s="1" t="s">
        <v>36</v>
      </c>
      <c r="H237" s="1">
        <v>1</v>
      </c>
      <c r="I237" s="83" t="str">
        <f t="shared" si="13"/>
        <v>MB-1</v>
      </c>
      <c r="J237" s="1" t="s">
        <v>991</v>
      </c>
      <c r="K237" s="1" t="s">
        <v>5675</v>
      </c>
      <c r="L237" s="87">
        <v>1047100</v>
      </c>
      <c r="N237" s="1">
        <v>1991</v>
      </c>
      <c r="O237">
        <v>2</v>
      </c>
      <c r="P237" s="1">
        <v>1202881</v>
      </c>
    </row>
    <row r="238" spans="1:16" ht="25.5" x14ac:dyDescent="0.2">
      <c r="A238" s="48" t="str">
        <f t="shared" ref="A238:A272" si="14">CONCATENATE("RH","-",B238)</f>
        <v>RH-</v>
      </c>
      <c r="B238"/>
      <c r="C238" s="1">
        <v>3</v>
      </c>
      <c r="D238" s="71" t="str">
        <f>IF(C238=1,K!$I$1,IF(C238=2,K!$I$2,IF(C238=3,K!$I$3,IF(C238=4,K!$I$4,IF(C238=5,K!$I$5,IF(C238=6,K!$I$6,IF(C238=7,K!$I$7)))))))</f>
        <v>Ekspluatatsiooni andmise dokument</v>
      </c>
      <c r="E238" s="84" t="s">
        <v>327</v>
      </c>
      <c r="F238" s="73" t="str">
        <f>LOOKUP(E238,K!$A$1:$B$19)</f>
        <v>Rannu vald</v>
      </c>
      <c r="H238" s="1">
        <v>81</v>
      </c>
      <c r="I238" s="83" t="str">
        <f t="shared" si="9"/>
        <v>-81</v>
      </c>
      <c r="J238" s="26" t="s">
        <v>5693</v>
      </c>
      <c r="K238" s="26" t="s">
        <v>5692</v>
      </c>
      <c r="N238" s="1">
        <v>1989</v>
      </c>
      <c r="O238">
        <v>2</v>
      </c>
      <c r="P238">
        <v>1225861</v>
      </c>
    </row>
    <row r="239" spans="1:16" ht="38.25" x14ac:dyDescent="0.2">
      <c r="A239" s="48" t="str">
        <f t="shared" si="14"/>
        <v>RH-</v>
      </c>
      <c r="B239"/>
      <c r="C239" s="1">
        <v>3</v>
      </c>
      <c r="D239" s="71" t="str">
        <f>IF(C239=1,K!$I$1,IF(C239=2,K!$I$2,IF(C239=3,K!$I$3,IF(C239=4,K!$I$4,IF(C239=5,K!$I$5,IF(C239=6,K!$I$6,IF(C239=7,K!$I$7)))))))</f>
        <v>Ekspluatatsiooni andmise dokument</v>
      </c>
      <c r="E239" s="84" t="s">
        <v>327</v>
      </c>
      <c r="F239" s="73" t="str">
        <f>LOOKUP(E239,K!$A$1:$B$19)</f>
        <v>Rannu vald</v>
      </c>
      <c r="G239" s="26" t="s">
        <v>5551</v>
      </c>
      <c r="H239" s="1">
        <v>484</v>
      </c>
      <c r="I239" s="83" t="str">
        <f t="shared" si="9"/>
        <v>TMV-484</v>
      </c>
      <c r="J239" s="26" t="s">
        <v>5693</v>
      </c>
      <c r="K239" s="26" t="s">
        <v>5694</v>
      </c>
      <c r="N239" s="1">
        <v>1972</v>
      </c>
      <c r="O239">
        <v>2</v>
      </c>
      <c r="P239">
        <v>69405</v>
      </c>
    </row>
    <row r="240" spans="1:16" ht="25.5" x14ac:dyDescent="0.2">
      <c r="A240" s="48" t="str">
        <f t="shared" si="14"/>
        <v>RH-</v>
      </c>
      <c r="B240"/>
      <c r="C240" s="1">
        <v>1</v>
      </c>
      <c r="D240" s="71" t="str">
        <f>IF(C240=1,K!$I$1,IF(C240=2,K!$I$2,IF(C240=3,K!$I$3,IF(C240=4,K!$I$4,IF(C240=5,K!$I$5,IF(C240=6,K!$I$6,IF(C240=7,K!$I$7)))))))</f>
        <v>Peakraavide projektid</v>
      </c>
      <c r="E240" s="84" t="s">
        <v>327</v>
      </c>
      <c r="F240" s="73" t="str">
        <f>LOOKUP(E240,K!$A$1:$B$19)</f>
        <v>Rannu vald</v>
      </c>
      <c r="G240" s="26" t="s">
        <v>11</v>
      </c>
      <c r="H240" s="1">
        <v>1539</v>
      </c>
      <c r="I240" s="83" t="str">
        <f t="shared" si="9"/>
        <v>PP-1539</v>
      </c>
      <c r="J240" s="26" t="s">
        <v>5693</v>
      </c>
      <c r="K240" s="26" t="s">
        <v>5695</v>
      </c>
      <c r="N240" s="1">
        <v>1987</v>
      </c>
      <c r="O240">
        <v>2</v>
      </c>
      <c r="P240">
        <v>69405</v>
      </c>
    </row>
    <row r="241" spans="1:16" x14ac:dyDescent="0.2">
      <c r="A241" s="48" t="str">
        <f t="shared" si="14"/>
        <v>RH-28</v>
      </c>
      <c r="B241">
        <v>28</v>
      </c>
      <c r="C241" s="1">
        <v>1</v>
      </c>
      <c r="D241" s="71" t="str">
        <f>IF(C241=1,K!$I$1,IF(C241=2,K!$I$2,IF(C241=3,K!$I$3,IF(C241=4,K!$I$4,IF(C241=5,K!$I$5,IF(C241=6,K!$I$6,IF(C241=7,K!$I$7)))))))</f>
        <v>Peakraavide projektid</v>
      </c>
      <c r="E241" s="84" t="s">
        <v>324</v>
      </c>
      <c r="F241" s="73" t="str">
        <f>LOOKUP(E241,K!$A$1:$B$19)</f>
        <v>Nõo vald</v>
      </c>
      <c r="G241" s="26" t="s">
        <v>34</v>
      </c>
      <c r="H241" s="1">
        <v>319</v>
      </c>
      <c r="I241" s="83" t="str">
        <f t="shared" si="9"/>
        <v>PK-319</v>
      </c>
      <c r="J241" s="26" t="s">
        <v>7549</v>
      </c>
      <c r="K241" s="26" t="s">
        <v>7550</v>
      </c>
      <c r="L241" s="88"/>
      <c r="N241" s="1">
        <v>1968</v>
      </c>
      <c r="O241">
        <v>7</v>
      </c>
    </row>
    <row r="242" spans="1:16" ht="25.5" x14ac:dyDescent="0.2">
      <c r="A242" s="48" t="str">
        <f t="shared" si="14"/>
        <v>RH-28</v>
      </c>
      <c r="B242">
        <v>28</v>
      </c>
      <c r="C242" s="1">
        <v>2</v>
      </c>
      <c r="D242" s="71" t="str">
        <f>IF(C242=1,K!$I$1,IF(C242=2,K!$I$2,IF(C242=3,K!$I$3,IF(C242=4,K!$I$4,IF(C242=5,K!$I$5,IF(C242=6,K!$I$6,IF(C242=7,K!$I$7)))))))</f>
        <v>Rek/uuendus</v>
      </c>
      <c r="E242" s="84" t="s">
        <v>324</v>
      </c>
      <c r="F242" s="73" t="str">
        <f>LOOKUP(E242,K!$A$1:$B$19)</f>
        <v>Nõo vald</v>
      </c>
      <c r="G242" s="26" t="s">
        <v>34</v>
      </c>
      <c r="H242" s="1">
        <v>387</v>
      </c>
      <c r="I242" s="83" t="str">
        <f t="shared" si="9"/>
        <v>PK-387</v>
      </c>
      <c r="J242" s="26" t="s">
        <v>7549</v>
      </c>
      <c r="K242" s="26" t="s">
        <v>7551</v>
      </c>
      <c r="L242" s="88"/>
      <c r="N242" s="1">
        <v>1973</v>
      </c>
      <c r="O242">
        <v>9</v>
      </c>
    </row>
    <row r="243" spans="1:16" ht="25.5" x14ac:dyDescent="0.2">
      <c r="A243" s="48" t="str">
        <f t="shared" si="14"/>
        <v>RH-28</v>
      </c>
      <c r="B243">
        <v>28</v>
      </c>
      <c r="C243" s="1">
        <v>2</v>
      </c>
      <c r="D243" s="71" t="str">
        <f>IF(C243=1,K!$I$1,IF(C243=2,K!$I$2,IF(C243=3,K!$I$3,IF(C243=4,K!$I$4,IF(C243=5,K!$I$5,IF(C243=6,K!$I$6,IF(C243=7,K!$I$7)))))))</f>
        <v>Rek/uuendus</v>
      </c>
      <c r="E243" s="84" t="s">
        <v>324</v>
      </c>
      <c r="F243" s="73" t="str">
        <f>LOOKUP(E243,K!$A$1:$B$19)</f>
        <v>Nõo vald</v>
      </c>
      <c r="G243" s="26"/>
      <c r="H243" s="1">
        <v>973</v>
      </c>
      <c r="I243" s="83" t="str">
        <f t="shared" si="9"/>
        <v>-973</v>
      </c>
      <c r="J243" s="26" t="s">
        <v>7549</v>
      </c>
      <c r="K243" s="26" t="s">
        <v>7552</v>
      </c>
      <c r="L243" s="88"/>
      <c r="N243" s="1">
        <v>1975</v>
      </c>
      <c r="O243">
        <v>2</v>
      </c>
    </row>
    <row r="244" spans="1:16" x14ac:dyDescent="0.2">
      <c r="A244" s="48" t="str">
        <f t="shared" si="14"/>
        <v>RH-28</v>
      </c>
      <c r="B244">
        <v>28</v>
      </c>
      <c r="C244" s="1">
        <v>2</v>
      </c>
      <c r="D244" s="71" t="str">
        <f>IF(C244=1,K!$I$1,IF(C244=2,K!$I$2,IF(C244=3,K!$I$3,IF(C244=4,K!$I$4,IF(C244=5,K!$I$5,IF(C244=6,K!$I$6,IF(C244=7,K!$I$7)))))))</f>
        <v>Rek/uuendus</v>
      </c>
      <c r="E244" s="84" t="s">
        <v>324</v>
      </c>
      <c r="F244" s="73" t="str">
        <f>LOOKUP(E244,K!$A$1:$B$19)</f>
        <v>Nõo vald</v>
      </c>
      <c r="G244" s="26" t="s">
        <v>34</v>
      </c>
      <c r="H244" s="1">
        <v>33</v>
      </c>
      <c r="I244" s="83" t="str">
        <f t="shared" si="9"/>
        <v>PK-33</v>
      </c>
      <c r="J244" s="26" t="s">
        <v>7549</v>
      </c>
      <c r="K244" s="26" t="s">
        <v>7553</v>
      </c>
      <c r="L244" s="88"/>
      <c r="N244" s="1">
        <v>1957</v>
      </c>
      <c r="O244">
        <v>5</v>
      </c>
    </row>
    <row r="245" spans="1:16" ht="25.5" x14ac:dyDescent="0.2">
      <c r="A245" s="48" t="str">
        <f t="shared" si="14"/>
        <v>RH-28</v>
      </c>
      <c r="B245">
        <v>28</v>
      </c>
      <c r="C245" s="1">
        <v>3</v>
      </c>
      <c r="D245" s="71" t="str">
        <f>IF(C245=1,K!$I$1,IF(C245=2,K!$I$2,IF(C245=3,K!$I$3,IF(C245=4,K!$I$4,IF(C245=5,K!$I$5,IF(C245=6,K!$I$6,IF(C245=7,K!$I$7)))))))</f>
        <v>Ekspluatatsiooni andmise dokument</v>
      </c>
      <c r="E245" s="84" t="s">
        <v>324</v>
      </c>
      <c r="F245" s="73" t="str">
        <f>LOOKUP(E245,K!$A$1:$B$19)</f>
        <v>Nõo vald</v>
      </c>
      <c r="G245" s="26" t="s">
        <v>5561</v>
      </c>
      <c r="H245" s="1">
        <v>29</v>
      </c>
      <c r="I245" s="83" t="str">
        <f t="shared" si="9"/>
        <v>E-pk-29</v>
      </c>
      <c r="J245" s="26" t="s">
        <v>7549</v>
      </c>
      <c r="K245" s="26" t="s">
        <v>7554</v>
      </c>
      <c r="L245" s="88"/>
      <c r="N245" s="1">
        <v>1957</v>
      </c>
      <c r="O245">
        <v>2</v>
      </c>
    </row>
    <row r="246" spans="1:16" ht="25.5" x14ac:dyDescent="0.2">
      <c r="A246" s="48" t="str">
        <f t="shared" si="14"/>
        <v>RH-29</v>
      </c>
      <c r="B246">
        <v>29</v>
      </c>
      <c r="C246" s="1">
        <v>3</v>
      </c>
      <c r="D246" s="71" t="str">
        <f>IF(C246=1,K!$I$1,IF(C246=2,K!$I$2,IF(C246=3,K!$I$3,IF(C246=4,K!$I$4,IF(C246=5,K!$I$5,IF(C246=6,K!$I$6,IF(C246=7,K!$I$7)))))))</f>
        <v>Ekspluatatsiooni andmise dokument</v>
      </c>
      <c r="E246" s="84" t="s">
        <v>331</v>
      </c>
      <c r="F246" s="73" t="str">
        <f>LOOKUP(E246,K!$A$1:$B$19)</f>
        <v xml:space="preserve">Vara vald </v>
      </c>
      <c r="G246" s="26" t="s">
        <v>5561</v>
      </c>
      <c r="H246" s="1">
        <v>14</v>
      </c>
      <c r="I246" s="83" t="str">
        <f t="shared" si="9"/>
        <v>E-pk-14</v>
      </c>
      <c r="J246" s="26" t="s">
        <v>3087</v>
      </c>
      <c r="K246" s="26" t="s">
        <v>5686</v>
      </c>
      <c r="L246" s="88">
        <v>1051700</v>
      </c>
      <c r="N246" s="1">
        <v>1955</v>
      </c>
      <c r="O246">
        <v>2</v>
      </c>
    </row>
    <row r="247" spans="1:16" ht="38.25" x14ac:dyDescent="0.2">
      <c r="A247" s="48" t="str">
        <f t="shared" si="14"/>
        <v>RH-29</v>
      </c>
      <c r="B247">
        <v>29</v>
      </c>
      <c r="C247" s="1">
        <v>1</v>
      </c>
      <c r="D247" s="71" t="str">
        <f>IF(C247=1,K!$I$1,IF(C247=2,K!$I$2,IF(C247=3,K!$I$3,IF(C247=4,K!$I$4,IF(C247=5,K!$I$5,IF(C247=6,K!$I$6,IF(C247=7,K!$I$7)))))))</f>
        <v>Peakraavide projektid</v>
      </c>
      <c r="E247" s="84" t="s">
        <v>331</v>
      </c>
      <c r="F247" s="73" t="str">
        <f>LOOKUP(E247,K!$A$1:$B$19)</f>
        <v xml:space="preserve">Vara vald </v>
      </c>
      <c r="G247" s="26" t="s">
        <v>32</v>
      </c>
      <c r="H247" s="1" t="s">
        <v>7555</v>
      </c>
      <c r="I247" s="83" t="str">
        <f t="shared" si="9"/>
        <v>MV-18/726</v>
      </c>
      <c r="J247" s="26" t="s">
        <v>3087</v>
      </c>
      <c r="K247" s="26" t="s">
        <v>5687</v>
      </c>
      <c r="L247" s="88">
        <v>1051700</v>
      </c>
      <c r="N247" s="1">
        <v>1953</v>
      </c>
      <c r="O247">
        <v>4</v>
      </c>
    </row>
    <row r="248" spans="1:16" ht="25.5" x14ac:dyDescent="0.2">
      <c r="A248" s="48" t="str">
        <f t="shared" si="14"/>
        <v>RH-30</v>
      </c>
      <c r="B248">
        <v>30</v>
      </c>
      <c r="C248" s="1">
        <v>3</v>
      </c>
      <c r="D248" s="71" t="str">
        <f>IF(C248=1,K!$I$1,IF(C248=2,K!$I$2,IF(C248=3,K!$I$3,IF(C248=4,K!$I$4,IF(C248=5,K!$I$5,IF(C248=6,K!$I$6,IF(C248=7,K!$I$7)))))))</f>
        <v>Ekspluatatsiooni andmise dokument</v>
      </c>
      <c r="E248" s="84" t="s">
        <v>329</v>
      </c>
      <c r="F248" s="73" t="str">
        <f>LOOKUP(E248,K!$A$1:$B$19)</f>
        <v>Tartu vald</v>
      </c>
      <c r="H248" s="1">
        <v>1097</v>
      </c>
      <c r="I248" s="83" t="str">
        <f t="shared" si="9"/>
        <v>-1097</v>
      </c>
      <c r="J248" s="26" t="s">
        <v>5679</v>
      </c>
      <c r="K248" s="26" t="s">
        <v>5680</v>
      </c>
      <c r="L248" s="85">
        <v>1042900</v>
      </c>
      <c r="N248" s="1">
        <v>1976</v>
      </c>
      <c r="O248">
        <v>2</v>
      </c>
      <c r="P248" s="28" t="s">
        <v>5681</v>
      </c>
    </row>
    <row r="249" spans="1:16" ht="25.5" x14ac:dyDescent="0.2">
      <c r="A249" s="48" t="str">
        <f t="shared" si="14"/>
        <v>RH-30</v>
      </c>
      <c r="B249">
        <v>30</v>
      </c>
      <c r="C249" s="1">
        <v>2</v>
      </c>
      <c r="D249" s="71" t="str">
        <f>IF(C249=1,K!$I$1,IF(C249=2,K!$I$2,IF(C249=3,K!$I$3,IF(C249=4,K!$I$4,IF(C249=5,K!$I$5,IF(C249=6,K!$I$6,IF(C249=7,K!$I$7)))))))</f>
        <v>Rek/uuendus</v>
      </c>
      <c r="E249" s="84" t="s">
        <v>329</v>
      </c>
      <c r="F249" s="73" t="str">
        <f>LOOKUP(E249,K!$A$1:$B$19)</f>
        <v>Tartu vald</v>
      </c>
      <c r="G249" s="26" t="s">
        <v>34</v>
      </c>
      <c r="H249" s="1">
        <v>414</v>
      </c>
      <c r="I249" s="83" t="str">
        <f t="shared" si="9"/>
        <v>PK-414</v>
      </c>
      <c r="J249" s="26" t="s">
        <v>5679</v>
      </c>
      <c r="K249" s="26" t="s">
        <v>5682</v>
      </c>
      <c r="L249" s="85">
        <v>1042900</v>
      </c>
      <c r="N249" s="1">
        <v>1975</v>
      </c>
    </row>
    <row r="250" spans="1:16" x14ac:dyDescent="0.2">
      <c r="A250" s="48" t="str">
        <f t="shared" si="14"/>
        <v>RH-30</v>
      </c>
      <c r="B250">
        <v>30</v>
      </c>
      <c r="C250" s="1">
        <v>1</v>
      </c>
      <c r="D250" s="71" t="str">
        <f>IF(C250=1,K!$I$1,IF(C250=2,K!$I$2,IF(C250=3,K!$I$3,IF(C250=4,K!$I$4,IF(C250=5,K!$I$5,IF(C250=6,K!$I$6,IF(C250=7,K!$I$7)))))))</f>
        <v>Peakraavide projektid</v>
      </c>
      <c r="E250" s="84" t="s">
        <v>329</v>
      </c>
      <c r="F250" s="73" t="str">
        <f>LOOKUP(E250,K!$A$1:$B$19)</f>
        <v>Tartu vald</v>
      </c>
      <c r="G250" s="26" t="s">
        <v>34</v>
      </c>
      <c r="H250" s="1">
        <v>79</v>
      </c>
      <c r="I250" s="83" t="str">
        <f t="shared" si="9"/>
        <v>PK-79</v>
      </c>
      <c r="J250" s="26" t="s">
        <v>5679</v>
      </c>
      <c r="K250" s="26" t="s">
        <v>5683</v>
      </c>
      <c r="L250" s="85">
        <v>1042900</v>
      </c>
      <c r="N250" s="1">
        <v>1959</v>
      </c>
      <c r="O250">
        <v>5</v>
      </c>
    </row>
    <row r="251" spans="1:16" ht="25.5" x14ac:dyDescent="0.2">
      <c r="A251" s="48" t="str">
        <f t="shared" si="14"/>
        <v>RH-30</v>
      </c>
      <c r="B251">
        <v>30</v>
      </c>
      <c r="C251" s="1">
        <v>2</v>
      </c>
      <c r="D251" s="71" t="str">
        <f>IF(C251=1,K!$I$1,IF(C251=2,K!$I$2,IF(C251=3,K!$I$3,IF(C251=4,K!$I$4,IF(C251=5,K!$I$5,IF(C251=6,K!$I$6,IF(C251=7,K!$I$7)))))))</f>
        <v>Rek/uuendus</v>
      </c>
      <c r="E251" s="84" t="s">
        <v>329</v>
      </c>
      <c r="F251" s="73" t="str">
        <f>LOOKUP(E251,K!$A$1:$B$19)</f>
        <v>Tartu vald</v>
      </c>
      <c r="G251" s="26" t="s">
        <v>11</v>
      </c>
      <c r="H251" s="1">
        <v>1542</v>
      </c>
      <c r="I251" s="83" t="str">
        <f t="shared" si="9"/>
        <v>PP-1542</v>
      </c>
      <c r="J251" s="26" t="s">
        <v>5679</v>
      </c>
      <c r="K251" s="26" t="s">
        <v>5684</v>
      </c>
      <c r="L251" s="85">
        <v>1042900</v>
      </c>
      <c r="N251" s="1">
        <v>1987</v>
      </c>
      <c r="O251">
        <v>3</v>
      </c>
      <c r="P251">
        <v>1203861</v>
      </c>
    </row>
    <row r="252" spans="1:16" x14ac:dyDescent="0.2">
      <c r="A252" s="48" t="str">
        <f t="shared" si="14"/>
        <v>RH-30</v>
      </c>
      <c r="B252">
        <v>30</v>
      </c>
      <c r="C252" s="1">
        <v>1</v>
      </c>
      <c r="D252" s="71" t="str">
        <f>IF(C252=1,K!$I$1,IF(C252=2,K!$I$2,IF(C252=3,K!$I$3,IF(C252=4,K!$I$4,IF(C252=5,K!$I$5,IF(C252=6,K!$I$6,IF(C252=7,K!$I$7)))))))</f>
        <v>Peakraavide projektid</v>
      </c>
      <c r="E252" s="84" t="s">
        <v>329</v>
      </c>
      <c r="F252" s="73" t="str">
        <f>LOOKUP(E252,K!$A$1:$B$19)</f>
        <v>Tartu vald</v>
      </c>
      <c r="G252" s="26" t="s">
        <v>11</v>
      </c>
      <c r="H252" s="1">
        <v>917</v>
      </c>
      <c r="I252" s="83" t="str">
        <f t="shared" si="9"/>
        <v>PP-917</v>
      </c>
      <c r="J252" s="26" t="s">
        <v>5679</v>
      </c>
      <c r="K252" s="26" t="s">
        <v>5685</v>
      </c>
      <c r="L252" s="85">
        <v>1042900</v>
      </c>
      <c r="N252" s="1">
        <v>1972</v>
      </c>
      <c r="O252">
        <v>3</v>
      </c>
    </row>
    <row r="253" spans="1:16" ht="25.5" x14ac:dyDescent="0.2">
      <c r="A253" s="48" t="str">
        <f t="shared" si="14"/>
        <v>RH-31</v>
      </c>
      <c r="B253">
        <v>31</v>
      </c>
      <c r="C253" s="1">
        <v>2</v>
      </c>
      <c r="D253" s="71" t="str">
        <f>IF(C253=1,K!$I$1,IF(C253=2,K!$I$2,IF(C253=3,K!$I$3,IF(C253=4,K!$I$4,IF(C253=5,K!$I$5,IF(C253=6,K!$I$6,IF(C253=7,K!$I$7)))))))</f>
        <v>Rek/uuendus</v>
      </c>
      <c r="E253" s="84" t="s">
        <v>322</v>
      </c>
      <c r="F253" s="73" t="str">
        <f>LOOKUP(E253,K!$A$1:$B$19)</f>
        <v>Mäksa vald</v>
      </c>
      <c r="G253" s="26" t="s">
        <v>34</v>
      </c>
      <c r="H253" s="1">
        <v>141</v>
      </c>
      <c r="I253" s="83" t="str">
        <f t="shared" ref="I253:I316" si="15">CONCATENATE(G253,"-",H253)</f>
        <v>PK-141</v>
      </c>
      <c r="J253" s="26" t="s">
        <v>2594</v>
      </c>
      <c r="K253" s="26" t="s">
        <v>5705</v>
      </c>
      <c r="L253" s="88">
        <v>1046100</v>
      </c>
      <c r="N253" s="1">
        <v>1961</v>
      </c>
      <c r="O253">
        <v>8</v>
      </c>
    </row>
    <row r="254" spans="1:16" x14ac:dyDescent="0.2">
      <c r="A254" s="48" t="str">
        <f t="shared" si="14"/>
        <v>RH-31</v>
      </c>
      <c r="B254">
        <v>31</v>
      </c>
      <c r="C254" s="1">
        <v>2</v>
      </c>
      <c r="D254" s="71" t="str">
        <f>IF(C254=1,K!$I$1,IF(C254=2,K!$I$2,IF(C254=3,K!$I$3,IF(C254=4,K!$I$4,IF(C254=5,K!$I$5,IF(C254=6,K!$I$6,IF(C254=7,K!$I$7)))))))</f>
        <v>Rek/uuendus</v>
      </c>
      <c r="E254" s="84" t="s">
        <v>322</v>
      </c>
      <c r="F254" s="73" t="str">
        <f>LOOKUP(E254,K!$A$1:$B$19)</f>
        <v>Mäksa vald</v>
      </c>
      <c r="G254" s="26" t="s">
        <v>34</v>
      </c>
      <c r="H254" s="1">
        <v>555</v>
      </c>
      <c r="I254" s="83" t="str">
        <f t="shared" si="15"/>
        <v>PK-555</v>
      </c>
      <c r="J254" s="26" t="s">
        <v>2594</v>
      </c>
      <c r="K254" s="26" t="s">
        <v>5706</v>
      </c>
      <c r="L254" s="88">
        <v>1046100</v>
      </c>
      <c r="N254" s="1">
        <v>1987</v>
      </c>
      <c r="O254">
        <v>1</v>
      </c>
    </row>
    <row r="255" spans="1:16" ht="25.5" x14ac:dyDescent="0.2">
      <c r="A255" s="48" t="str">
        <f t="shared" si="14"/>
        <v>RH-31</v>
      </c>
      <c r="B255">
        <v>31</v>
      </c>
      <c r="C255" s="1">
        <v>2</v>
      </c>
      <c r="D255" s="71" t="str">
        <f>IF(C255=1,K!$I$1,IF(C255=2,K!$I$2,IF(C255=3,K!$I$3,IF(C255=4,K!$I$4,IF(C255=5,K!$I$5,IF(C255=6,K!$I$6,IF(C255=7,K!$I$7)))))))</f>
        <v>Rek/uuendus</v>
      </c>
      <c r="E255" s="84" t="s">
        <v>322</v>
      </c>
      <c r="F255" s="73" t="str">
        <f>LOOKUP(E255,K!$A$1:$B$19)</f>
        <v>Mäksa vald</v>
      </c>
      <c r="G255" s="26" t="s">
        <v>34</v>
      </c>
      <c r="H255" s="1">
        <v>353</v>
      </c>
      <c r="I255" s="83" t="str">
        <f t="shared" si="15"/>
        <v>PK-353</v>
      </c>
      <c r="J255" s="26" t="s">
        <v>2594</v>
      </c>
      <c r="K255" s="26" t="s">
        <v>5707</v>
      </c>
      <c r="L255" s="88">
        <v>1046100</v>
      </c>
      <c r="N255" s="1">
        <v>1970</v>
      </c>
      <c r="O255">
        <v>11</v>
      </c>
    </row>
    <row r="256" spans="1:16" x14ac:dyDescent="0.2">
      <c r="A256" s="48" t="str">
        <f t="shared" si="14"/>
        <v>RH-31</v>
      </c>
      <c r="B256">
        <v>31</v>
      </c>
      <c r="C256" s="1">
        <v>1</v>
      </c>
      <c r="D256" s="71" t="str">
        <f>IF(C256=1,K!$I$1,IF(C256=2,K!$I$2,IF(C256=3,K!$I$3,IF(C256=4,K!$I$4,IF(C256=5,K!$I$5,IF(C256=6,K!$I$6,IF(C256=7,K!$I$7)))))))</f>
        <v>Peakraavide projektid</v>
      </c>
      <c r="E256" s="84" t="s">
        <v>322</v>
      </c>
      <c r="F256" s="73" t="str">
        <f>LOOKUP(E256,K!$A$1:$B$19)</f>
        <v>Mäksa vald</v>
      </c>
      <c r="G256" s="26" t="s">
        <v>34</v>
      </c>
      <c r="H256" s="1">
        <v>17</v>
      </c>
      <c r="I256" s="83" t="str">
        <f t="shared" si="15"/>
        <v>PK-17</v>
      </c>
      <c r="J256" s="26" t="s">
        <v>2594</v>
      </c>
      <c r="K256" s="26" t="s">
        <v>5708</v>
      </c>
      <c r="L256" s="88">
        <v>1046100</v>
      </c>
      <c r="N256" s="1">
        <v>1952</v>
      </c>
      <c r="O256">
        <v>6</v>
      </c>
      <c r="P256">
        <v>693</v>
      </c>
    </row>
    <row r="257" spans="1:17" ht="38.25" x14ac:dyDescent="0.2">
      <c r="A257" s="48" t="str">
        <f t="shared" si="14"/>
        <v>RH-31</v>
      </c>
      <c r="B257">
        <v>31</v>
      </c>
      <c r="C257" s="1">
        <v>3</v>
      </c>
      <c r="D257" s="71" t="str">
        <f>IF(C257=1,K!$I$1,IF(C257=2,K!$I$2,IF(C257=3,K!$I$3,IF(C257=4,K!$I$4,IF(C257=5,K!$I$5,IF(C257=6,K!$I$6,IF(C257=7,K!$I$7)))))))</f>
        <v>Ekspluatatsiooni andmise dokument</v>
      </c>
      <c r="E257" s="84" t="s">
        <v>322</v>
      </c>
      <c r="F257" s="73" t="str">
        <f>LOOKUP(E257,K!$A$1:$B$19)</f>
        <v>Mäksa vald</v>
      </c>
      <c r="H257" s="1">
        <v>304</v>
      </c>
      <c r="I257" s="83" t="str">
        <f t="shared" si="15"/>
        <v>-304</v>
      </c>
      <c r="J257" s="26" t="s">
        <v>2594</v>
      </c>
      <c r="K257" s="26" t="s">
        <v>5709</v>
      </c>
      <c r="L257" s="88">
        <v>1046100</v>
      </c>
      <c r="N257" s="1">
        <v>1971</v>
      </c>
      <c r="O257">
        <v>2</v>
      </c>
    </row>
    <row r="258" spans="1:17" ht="25.5" x14ac:dyDescent="0.2">
      <c r="A258" s="48" t="str">
        <f t="shared" si="14"/>
        <v>RH-31</v>
      </c>
      <c r="B258">
        <v>31</v>
      </c>
      <c r="C258" s="1">
        <v>3</v>
      </c>
      <c r="D258" s="71" t="str">
        <f>IF(C258=1,K!$I$1,IF(C258=2,K!$I$2,IF(C258=3,K!$I$3,IF(C258=4,K!$I$4,IF(C258=5,K!$I$5,IF(C258=6,K!$I$6,IF(C258=7,K!$I$7)))))))</f>
        <v>Ekspluatatsiooni andmise dokument</v>
      </c>
      <c r="E258" s="84" t="s">
        <v>322</v>
      </c>
      <c r="F258" s="73" t="str">
        <f>LOOKUP(E258,K!$A$1:$B$19)</f>
        <v>Mäksa vald</v>
      </c>
      <c r="H258" s="1">
        <v>485</v>
      </c>
      <c r="I258" s="83" t="str">
        <f t="shared" si="15"/>
        <v>-485</v>
      </c>
      <c r="J258" s="26" t="s">
        <v>2594</v>
      </c>
      <c r="K258" s="26" t="s">
        <v>5710</v>
      </c>
      <c r="L258" s="88">
        <v>1046100</v>
      </c>
      <c r="N258" s="1">
        <v>1972</v>
      </c>
      <c r="O258">
        <v>3</v>
      </c>
      <c r="P258" s="28" t="s">
        <v>5711</v>
      </c>
    </row>
    <row r="259" spans="1:17" ht="25.5" x14ac:dyDescent="0.2">
      <c r="A259" s="48" t="str">
        <f t="shared" si="14"/>
        <v>RH-31</v>
      </c>
      <c r="B259">
        <v>31</v>
      </c>
      <c r="C259" s="1">
        <v>3</v>
      </c>
      <c r="D259" s="71" t="str">
        <f>IF(C259=1,K!$I$1,IF(C259=2,K!$I$2,IF(C259=3,K!$I$3,IF(C259=4,K!$I$4,IF(C259=5,K!$I$5,IF(C259=6,K!$I$6,IF(C259=7,K!$I$7)))))))</f>
        <v>Ekspluatatsiooni andmise dokument</v>
      </c>
      <c r="E259" s="84" t="s">
        <v>332</v>
      </c>
      <c r="F259" s="73" t="str">
        <f>LOOKUP(E259,K!$A$1:$B$19)</f>
        <v>Võnnu vald</v>
      </c>
      <c r="H259" s="1">
        <v>70</v>
      </c>
      <c r="I259" s="83" t="str">
        <f t="shared" si="15"/>
        <v>-70</v>
      </c>
      <c r="J259" s="26" t="s">
        <v>2594</v>
      </c>
      <c r="K259" s="26" t="s">
        <v>5712</v>
      </c>
      <c r="L259" s="88">
        <v>1046100</v>
      </c>
      <c r="N259" s="1">
        <v>1963</v>
      </c>
      <c r="O259">
        <v>2</v>
      </c>
      <c r="P259" s="28" t="s">
        <v>5713</v>
      </c>
      <c r="Q259">
        <v>1225861</v>
      </c>
    </row>
    <row r="260" spans="1:17" ht="25.5" x14ac:dyDescent="0.2">
      <c r="A260" s="48" t="str">
        <f t="shared" si="14"/>
        <v>RH-31</v>
      </c>
      <c r="B260">
        <v>31</v>
      </c>
      <c r="C260" s="1">
        <v>3</v>
      </c>
      <c r="D260" s="71" t="str">
        <f>IF(C260=1,K!$I$1,IF(C260=2,K!$I$2,IF(C260=3,K!$I$3,IF(C260=4,K!$I$4,IF(C260=5,K!$I$5,IF(C260=6,K!$I$6,IF(C260=7,K!$I$7)))))))</f>
        <v>Ekspluatatsiooni andmise dokument</v>
      </c>
      <c r="E260" s="84" t="s">
        <v>332</v>
      </c>
      <c r="F260" s="73" t="str">
        <f>LOOKUP(E260,K!$A$1:$B$19)</f>
        <v>Võnnu vald</v>
      </c>
      <c r="H260" s="1">
        <v>27</v>
      </c>
      <c r="I260" s="83" t="str">
        <f t="shared" si="15"/>
        <v>-27</v>
      </c>
      <c r="J260" s="26" t="s">
        <v>2594</v>
      </c>
      <c r="K260" s="26" t="s">
        <v>5714</v>
      </c>
      <c r="L260" s="88">
        <v>1046100</v>
      </c>
      <c r="N260" s="1">
        <v>1970</v>
      </c>
      <c r="O260">
        <v>2</v>
      </c>
      <c r="P260" s="28" t="s">
        <v>5715</v>
      </c>
    </row>
    <row r="261" spans="1:17" ht="25.5" x14ac:dyDescent="0.2">
      <c r="A261" s="48" t="str">
        <f t="shared" si="14"/>
        <v>RH-31</v>
      </c>
      <c r="B261">
        <v>31</v>
      </c>
      <c r="C261" s="1">
        <v>3</v>
      </c>
      <c r="D261" s="71" t="str">
        <f>IF(C261=1,K!$I$1,IF(C261=2,K!$I$2,IF(C261=3,K!$I$3,IF(C261=4,K!$I$4,IF(C261=5,K!$I$5,IF(C261=6,K!$I$6,IF(C261=7,K!$I$7)))))))</f>
        <v>Ekspluatatsiooni andmise dokument</v>
      </c>
      <c r="E261" s="84" t="s">
        <v>332</v>
      </c>
      <c r="F261" s="73" t="str">
        <f>LOOKUP(E261,K!$A$1:$B$19)</f>
        <v>Võnnu vald</v>
      </c>
      <c r="G261" s="26" t="s">
        <v>34</v>
      </c>
      <c r="H261" s="1">
        <v>361</v>
      </c>
      <c r="I261" s="83" t="str">
        <f t="shared" si="15"/>
        <v>PK-361</v>
      </c>
      <c r="J261" s="26" t="s">
        <v>2594</v>
      </c>
      <c r="K261" s="26" t="s">
        <v>5716</v>
      </c>
      <c r="L261" s="88">
        <v>1046100</v>
      </c>
      <c r="N261" s="1">
        <v>1970</v>
      </c>
      <c r="O261">
        <v>9</v>
      </c>
    </row>
    <row r="262" spans="1:17" ht="25.5" x14ac:dyDescent="0.2">
      <c r="A262" s="48" t="str">
        <f t="shared" si="14"/>
        <v>RH-31</v>
      </c>
      <c r="B262">
        <v>31</v>
      </c>
      <c r="C262" s="1">
        <v>3</v>
      </c>
      <c r="D262" s="71" t="str">
        <f>IF(C262=1,K!$I$1,IF(C262=2,K!$I$2,IF(C262=3,K!$I$3,IF(C262=4,K!$I$4,IF(C262=5,K!$I$5,IF(C262=6,K!$I$6,IF(C262=7,K!$I$7)))))))</f>
        <v>Ekspluatatsiooni andmise dokument</v>
      </c>
      <c r="E262" s="191" t="s">
        <v>332</v>
      </c>
      <c r="F262" s="73" t="str">
        <f>LOOKUP(E262,K!$A$1:$B$19)</f>
        <v>Võnnu vald</v>
      </c>
      <c r="G262" s="160" t="s">
        <v>5420</v>
      </c>
      <c r="H262" s="160" t="s">
        <v>7556</v>
      </c>
      <c r="I262" s="83" t="str">
        <f t="shared" si="15"/>
        <v>MP-18/734</v>
      </c>
      <c r="J262" s="26" t="s">
        <v>2594</v>
      </c>
      <c r="K262" s="160" t="s">
        <v>7557</v>
      </c>
      <c r="L262" s="88">
        <v>1046100</v>
      </c>
      <c r="N262" s="1">
        <v>1953</v>
      </c>
    </row>
    <row r="263" spans="1:17" ht="38.25" x14ac:dyDescent="0.2">
      <c r="A263" s="48" t="str">
        <f t="shared" si="14"/>
        <v>RH-31</v>
      </c>
      <c r="B263">
        <v>31</v>
      </c>
      <c r="C263" s="1">
        <v>2</v>
      </c>
      <c r="D263" s="71" t="str">
        <f>IF(C263=1,K!$I$1,IF(C263=2,K!$I$2,IF(C263=3,K!$I$3,IF(C263=4,K!$I$4,IF(C263=5,K!$I$5,IF(C263=6,K!$I$6,IF(C263=7,K!$I$7)))))))</f>
        <v>Rek/uuendus</v>
      </c>
      <c r="E263" s="84" t="s">
        <v>332</v>
      </c>
      <c r="F263" s="73" t="str">
        <f>LOOKUP(E263,K!$A$1:$B$19)</f>
        <v>Võnnu vald</v>
      </c>
      <c r="H263" s="1">
        <v>1</v>
      </c>
      <c r="I263" s="83" t="str">
        <f t="shared" si="15"/>
        <v>-1</v>
      </c>
      <c r="J263" s="26" t="s">
        <v>2594</v>
      </c>
      <c r="K263" s="26" t="s">
        <v>5717</v>
      </c>
      <c r="L263" s="88">
        <v>1046100</v>
      </c>
      <c r="N263" s="1">
        <v>1999</v>
      </c>
      <c r="O263">
        <v>2</v>
      </c>
    </row>
    <row r="264" spans="1:17" ht="25.5" x14ac:dyDescent="0.2">
      <c r="A264" s="48" t="str">
        <f t="shared" si="14"/>
        <v>RH-31</v>
      </c>
      <c r="B264">
        <v>31</v>
      </c>
      <c r="C264" s="1">
        <v>1</v>
      </c>
      <c r="D264" s="71" t="str">
        <f>IF(C264=1,K!$I$1,IF(C264=2,K!$I$2,IF(C264=3,K!$I$3,IF(C264=4,K!$I$4,IF(C264=5,K!$I$5,IF(C264=6,K!$I$6,IF(C264=7,K!$I$7)))))))</f>
        <v>Peakraavide projektid</v>
      </c>
      <c r="E264" s="84" t="s">
        <v>332</v>
      </c>
      <c r="F264" s="73" t="str">
        <f>LOOKUP(E264,K!$A$1:$B$19)</f>
        <v>Võnnu vald</v>
      </c>
      <c r="G264" s="26" t="s">
        <v>34</v>
      </c>
      <c r="H264" s="1">
        <v>593</v>
      </c>
      <c r="I264" s="83" t="str">
        <f t="shared" si="15"/>
        <v>PK-593</v>
      </c>
      <c r="J264" s="26" t="s">
        <v>2594</v>
      </c>
      <c r="K264" s="26" t="s">
        <v>5718</v>
      </c>
      <c r="L264" s="88">
        <v>1046100</v>
      </c>
      <c r="N264" s="1">
        <v>1998</v>
      </c>
      <c r="O264">
        <v>2</v>
      </c>
    </row>
    <row r="265" spans="1:17" ht="25.5" x14ac:dyDescent="0.2">
      <c r="A265" s="48" t="str">
        <f t="shared" si="14"/>
        <v>RH-32</v>
      </c>
      <c r="B265">
        <v>32</v>
      </c>
      <c r="C265" s="1">
        <v>1</v>
      </c>
      <c r="D265" s="71" t="str">
        <f>IF(C265=1,K!$I$1,IF(C265=2,K!$I$2,IF(C265=3,K!$I$3,IF(C265=4,K!$I$4,IF(C265=5,K!$I$5,IF(C265=6,K!$I$6,IF(C265=7,K!$I$7)))))))</f>
        <v>Peakraavide projektid</v>
      </c>
      <c r="E265" s="84" t="s">
        <v>332</v>
      </c>
      <c r="F265" s="73" t="str">
        <f>LOOKUP(E265,K!$A$1:$B$19)</f>
        <v>Võnnu vald</v>
      </c>
      <c r="G265" s="26" t="s">
        <v>34</v>
      </c>
      <c r="H265" s="1">
        <v>547</v>
      </c>
      <c r="I265" s="83" t="str">
        <f t="shared" si="15"/>
        <v>PK-547</v>
      </c>
      <c r="J265" s="26" t="s">
        <v>2594</v>
      </c>
      <c r="K265" s="26" t="s">
        <v>5719</v>
      </c>
      <c r="L265" s="88">
        <v>1046100</v>
      </c>
    </row>
    <row r="266" spans="1:17" x14ac:dyDescent="0.2">
      <c r="A266" s="48" t="str">
        <f t="shared" si="14"/>
        <v>RH-32</v>
      </c>
      <c r="B266">
        <v>32</v>
      </c>
      <c r="C266" s="1">
        <v>1</v>
      </c>
      <c r="D266" s="71" t="str">
        <f>IF(C266=1,K!$I$1,IF(C266=2,K!$I$2,IF(C266=3,K!$I$3,IF(C266=4,K!$I$4,IF(C266=5,K!$I$5,IF(C266=6,K!$I$6,IF(C266=7,K!$I$7)))))))</f>
        <v>Peakraavide projektid</v>
      </c>
      <c r="E266" s="84" t="s">
        <v>332</v>
      </c>
      <c r="F266" s="73" t="str">
        <f>LOOKUP(E266,K!$A$1:$B$19)</f>
        <v>Võnnu vald</v>
      </c>
      <c r="G266" s="26" t="s">
        <v>34</v>
      </c>
      <c r="H266" s="1">
        <v>555</v>
      </c>
      <c r="I266" s="83" t="str">
        <f t="shared" si="15"/>
        <v>PK-555</v>
      </c>
      <c r="J266" s="26" t="s">
        <v>2594</v>
      </c>
      <c r="K266" s="26" t="s">
        <v>5720</v>
      </c>
      <c r="L266" s="88">
        <v>1046100</v>
      </c>
      <c r="N266" s="1">
        <v>1987</v>
      </c>
      <c r="O266">
        <v>1</v>
      </c>
    </row>
    <row r="267" spans="1:17" ht="25.5" x14ac:dyDescent="0.2">
      <c r="A267" s="48" t="str">
        <f t="shared" si="14"/>
        <v>RH-32</v>
      </c>
      <c r="B267">
        <v>32</v>
      </c>
      <c r="C267" s="1">
        <v>1</v>
      </c>
      <c r="D267" s="71" t="str">
        <f>IF(C267=1,K!$I$1,IF(C267=2,K!$I$2,IF(C267=3,K!$I$3,IF(C267=4,K!$I$4,IF(C267=5,K!$I$5,IF(C267=6,K!$I$6,IF(C267=7,K!$I$7)))))))</f>
        <v>Peakraavide projektid</v>
      </c>
      <c r="E267" s="84" t="s">
        <v>332</v>
      </c>
      <c r="F267" s="73" t="str">
        <f>LOOKUP(E267,K!$A$1:$B$19)</f>
        <v>Võnnu vald</v>
      </c>
      <c r="G267" s="26" t="s">
        <v>34</v>
      </c>
      <c r="H267" s="1">
        <v>561</v>
      </c>
      <c r="I267" s="83" t="str">
        <f t="shared" si="15"/>
        <v>PK-561</v>
      </c>
      <c r="J267" s="26" t="s">
        <v>2594</v>
      </c>
      <c r="K267" s="26" t="s">
        <v>5721</v>
      </c>
      <c r="L267" s="88">
        <v>1046100</v>
      </c>
      <c r="N267" s="1">
        <v>1988</v>
      </c>
    </row>
    <row r="268" spans="1:17" ht="25.5" x14ac:dyDescent="0.2">
      <c r="A268" s="48" t="str">
        <f t="shared" si="14"/>
        <v>RH-32</v>
      </c>
      <c r="B268">
        <v>32</v>
      </c>
      <c r="C268" s="1">
        <v>1</v>
      </c>
      <c r="D268" s="71" t="str">
        <f>IF(C268=1,K!$I$1,IF(C268=2,K!$I$2,IF(C268=3,K!$I$3,IF(C268=4,K!$I$4,IF(C268=5,K!$I$5,IF(C268=6,K!$I$6,IF(C268=7,K!$I$7)))))))</f>
        <v>Peakraavide projektid</v>
      </c>
      <c r="E268" s="84" t="s">
        <v>332</v>
      </c>
      <c r="F268" s="73" t="str">
        <f>LOOKUP(E268,K!$A$1:$B$19)</f>
        <v>Võnnu vald</v>
      </c>
      <c r="G268" s="26" t="s">
        <v>34</v>
      </c>
      <c r="H268" s="1">
        <v>571</v>
      </c>
      <c r="I268" s="83" t="str">
        <f t="shared" si="15"/>
        <v>PK-571</v>
      </c>
      <c r="J268" s="26" t="s">
        <v>2594</v>
      </c>
      <c r="K268" s="26" t="s">
        <v>5722</v>
      </c>
      <c r="L268" s="88">
        <v>1046100</v>
      </c>
      <c r="N268" s="1">
        <v>1989</v>
      </c>
    </row>
    <row r="269" spans="1:17" x14ac:dyDescent="0.2">
      <c r="A269" s="48" t="str">
        <f t="shared" si="14"/>
        <v>RH-32</v>
      </c>
      <c r="B269">
        <v>32</v>
      </c>
      <c r="C269" s="1">
        <v>1</v>
      </c>
      <c r="D269" s="71" t="str">
        <f>IF(C269=1,K!$I$1,IF(C269=2,K!$I$2,IF(C269=3,K!$I$3,IF(C269=4,K!$I$4,IF(C269=5,K!$I$5,IF(C269=6,K!$I$6,IF(C269=7,K!$I$7)))))))</f>
        <v>Peakraavide projektid</v>
      </c>
      <c r="E269" s="84" t="s">
        <v>332</v>
      </c>
      <c r="F269" s="73" t="str">
        <f>LOOKUP(E269,K!$A$1:$B$19)</f>
        <v>Võnnu vald</v>
      </c>
      <c r="H269" s="1">
        <v>693</v>
      </c>
      <c r="I269" s="83" t="str">
        <f t="shared" si="15"/>
        <v>-693</v>
      </c>
      <c r="J269" s="26" t="s">
        <v>2594</v>
      </c>
      <c r="K269" s="26" t="s">
        <v>5708</v>
      </c>
      <c r="L269" s="88">
        <v>1046100</v>
      </c>
      <c r="N269" s="1">
        <v>1952</v>
      </c>
      <c r="O269">
        <v>4</v>
      </c>
    </row>
    <row r="270" spans="1:17" x14ac:dyDescent="0.2">
      <c r="A270" s="48" t="str">
        <f t="shared" si="14"/>
        <v>RH-32</v>
      </c>
      <c r="B270">
        <v>32</v>
      </c>
      <c r="C270" s="1">
        <v>1</v>
      </c>
      <c r="D270" s="71" t="str">
        <f>IF(C270=1,K!$I$1,IF(C270=2,K!$I$2,IF(C270=3,K!$I$3,IF(C270=4,K!$I$4,IF(C270=5,K!$I$5,IF(C270=6,K!$I$6,IF(C270=7,K!$I$7)))))))</f>
        <v>Peakraavide projektid</v>
      </c>
      <c r="E270" s="84" t="s">
        <v>332</v>
      </c>
      <c r="F270" s="73" t="str">
        <f>LOOKUP(E270,K!$A$1:$B$19)</f>
        <v>Võnnu vald</v>
      </c>
      <c r="G270" s="26" t="s">
        <v>34</v>
      </c>
      <c r="H270" s="1">
        <v>1432</v>
      </c>
      <c r="I270" s="83" t="str">
        <f t="shared" si="15"/>
        <v>PK-1432</v>
      </c>
      <c r="J270" s="26" t="s">
        <v>2594</v>
      </c>
      <c r="K270" s="26" t="s">
        <v>5723</v>
      </c>
      <c r="L270" s="88">
        <v>1046100</v>
      </c>
      <c r="O270">
        <v>4</v>
      </c>
      <c r="P270">
        <v>1200822</v>
      </c>
    </row>
    <row r="271" spans="1:17" ht="38.25" x14ac:dyDescent="0.2">
      <c r="A271" s="48" t="str">
        <f t="shared" si="14"/>
        <v>RH-32</v>
      </c>
      <c r="B271">
        <v>32</v>
      </c>
      <c r="C271" s="1">
        <v>1</v>
      </c>
      <c r="D271" s="71" t="str">
        <f>IF(C271=1,K!$I$1,IF(C271=2,K!$I$2,IF(C271=3,K!$I$3,IF(C271=4,K!$I$4,IF(C271=5,K!$I$5,IF(C271=6,K!$I$6,IF(C271=7,K!$I$7)))))))</f>
        <v>Peakraavide projektid</v>
      </c>
      <c r="E271" s="84" t="s">
        <v>332</v>
      </c>
      <c r="F271" s="73" t="str">
        <f>LOOKUP(E271,K!$A$1:$B$19)</f>
        <v>Võnnu vald</v>
      </c>
      <c r="G271" s="26" t="s">
        <v>34</v>
      </c>
      <c r="H271" s="1">
        <v>535</v>
      </c>
      <c r="I271" s="83" t="str">
        <f t="shared" si="15"/>
        <v>PK-535</v>
      </c>
      <c r="J271" s="26" t="s">
        <v>2594</v>
      </c>
      <c r="K271" s="26" t="s">
        <v>5724</v>
      </c>
      <c r="L271" s="88">
        <v>1046100</v>
      </c>
      <c r="N271" s="1">
        <v>1985</v>
      </c>
    </row>
    <row r="272" spans="1:17" x14ac:dyDescent="0.2">
      <c r="A272" s="48" t="str">
        <f t="shared" si="14"/>
        <v>RH-32</v>
      </c>
      <c r="B272">
        <v>32</v>
      </c>
      <c r="C272" s="1">
        <v>1</v>
      </c>
      <c r="D272" s="71" t="str">
        <f>IF(C272=1,K!$I$1,IF(C272=2,K!$I$2,IF(C272=3,K!$I$3,IF(C272=4,K!$I$4,IF(C272=5,K!$I$5,IF(C272=6,K!$I$6,IF(C272=7,K!$I$7)))))))</f>
        <v>Peakraavide projektid</v>
      </c>
      <c r="E272" s="84" t="s">
        <v>332</v>
      </c>
      <c r="F272" s="73" t="str">
        <f>LOOKUP(E272,K!$A$1:$B$19)</f>
        <v>Võnnu vald</v>
      </c>
      <c r="G272" s="26" t="s">
        <v>34</v>
      </c>
      <c r="H272" s="1">
        <v>1432</v>
      </c>
      <c r="I272" s="83" t="str">
        <f t="shared" si="15"/>
        <v>PK-1432</v>
      </c>
      <c r="J272" s="26" t="s">
        <v>2594</v>
      </c>
      <c r="K272" s="26" t="s">
        <v>5723</v>
      </c>
      <c r="L272" s="88">
        <v>1046100</v>
      </c>
      <c r="N272" s="1">
        <v>1983</v>
      </c>
      <c r="O272">
        <v>4</v>
      </c>
      <c r="P272" s="28" t="s">
        <v>5725</v>
      </c>
    </row>
    <row r="273" spans="1:16" ht="25.5" x14ac:dyDescent="0.2">
      <c r="A273" s="48" t="str">
        <f t="shared" ref="A273:A336" si="16">CONCATENATE("RH","-",B273)</f>
        <v>RH-33</v>
      </c>
      <c r="B273">
        <v>33</v>
      </c>
      <c r="C273" s="1">
        <v>1</v>
      </c>
      <c r="D273" s="71" t="str">
        <f>IF(C273=1,K!$I$1,IF(C273=2,K!$I$2,IF(C273=3,K!$I$3,IF(C273=4,K!$I$4,IF(C273=5,K!$I$5,IF(C273=6,K!$I$6,IF(C273=7,K!$I$7)))))))</f>
        <v>Peakraavide projektid</v>
      </c>
      <c r="E273" s="84" t="s">
        <v>322</v>
      </c>
      <c r="F273" s="73" t="str">
        <f>LOOKUP(E273,K!$A$1:$B$19)</f>
        <v>Mäksa vald</v>
      </c>
      <c r="G273" s="26" t="s">
        <v>34</v>
      </c>
      <c r="H273" s="1">
        <v>41</v>
      </c>
      <c r="I273" s="83" t="str">
        <f t="shared" si="15"/>
        <v>PK-41</v>
      </c>
      <c r="J273" s="26" t="s">
        <v>5726</v>
      </c>
      <c r="K273" s="26" t="s">
        <v>5727</v>
      </c>
      <c r="N273" s="1">
        <v>1957</v>
      </c>
      <c r="O273">
        <v>2</v>
      </c>
    </row>
    <row r="274" spans="1:16" x14ac:dyDescent="0.2">
      <c r="A274" s="48" t="str">
        <f t="shared" si="16"/>
        <v>RH-33</v>
      </c>
      <c r="B274">
        <v>33</v>
      </c>
      <c r="C274" s="1">
        <v>1</v>
      </c>
      <c r="D274" s="71" t="str">
        <f>IF(C274=1,K!$I$1,IF(C274=2,K!$I$2,IF(C274=3,K!$I$3,IF(C274=4,K!$I$4,IF(C274=5,K!$I$5,IF(C274=6,K!$I$6,IF(C274=7,K!$I$7)))))))</f>
        <v>Peakraavide projektid</v>
      </c>
      <c r="E274" s="84" t="s">
        <v>322</v>
      </c>
      <c r="F274" s="73" t="str">
        <f>LOOKUP(E274,K!$A$1:$B$19)</f>
        <v>Mäksa vald</v>
      </c>
      <c r="G274" s="26" t="s">
        <v>34</v>
      </c>
      <c r="H274" s="1">
        <v>109</v>
      </c>
      <c r="I274" s="83" t="str">
        <f t="shared" si="15"/>
        <v>PK-109</v>
      </c>
      <c r="J274" s="26" t="s">
        <v>5726</v>
      </c>
      <c r="K274" s="26" t="s">
        <v>5728</v>
      </c>
      <c r="N274" s="1">
        <v>1960</v>
      </c>
      <c r="O274">
        <v>4</v>
      </c>
    </row>
    <row r="275" spans="1:16" ht="25.5" x14ac:dyDescent="0.2">
      <c r="A275" s="48" t="str">
        <f t="shared" si="16"/>
        <v>RH-9</v>
      </c>
      <c r="B275">
        <v>9</v>
      </c>
      <c r="C275" s="1">
        <v>1</v>
      </c>
      <c r="D275" s="71" t="str">
        <f>IF(C275=1,K!$I$1,IF(C275=2,K!$I$2,IF(C275=3,K!$I$3,IF(C275=4,K!$I$4,IF(C275=5,K!$I$5,IF(C275=6,K!$I$6,IF(C275=7,K!$I$7)))))))</f>
        <v>Peakraavide projektid</v>
      </c>
      <c r="E275" s="3"/>
      <c r="F275" s="73" t="e">
        <f>LOOKUP(E275,K!$A$1:$B$19)</f>
        <v>#N/A</v>
      </c>
      <c r="G275" s="1" t="s">
        <v>34</v>
      </c>
      <c r="H275" s="1">
        <v>445</v>
      </c>
      <c r="I275" s="83" t="str">
        <f t="shared" si="15"/>
        <v>PK-445</v>
      </c>
      <c r="J275" s="1" t="s">
        <v>1587</v>
      </c>
      <c r="K275" s="1" t="s">
        <v>1586</v>
      </c>
      <c r="N275" s="1">
        <v>1977</v>
      </c>
    </row>
    <row r="276" spans="1:16" ht="25.5" x14ac:dyDescent="0.2">
      <c r="A276" s="48" t="str">
        <f t="shared" si="16"/>
        <v>RH-35</v>
      </c>
      <c r="B276">
        <v>35</v>
      </c>
      <c r="C276" s="1">
        <v>1</v>
      </c>
      <c r="D276" s="71" t="str">
        <f>IF(C276=1,K!$I$1,IF(C276=2,K!$I$2,IF(C276=3,K!$I$3,IF(C276=4,K!$I$4,IF(C276=5,K!$I$5,IF(C276=6,K!$I$6,IF(C276=7,K!$I$7)))))))</f>
        <v>Peakraavide projektid</v>
      </c>
      <c r="E276" s="84" t="s">
        <v>329</v>
      </c>
      <c r="F276" s="73" t="str">
        <f>LOOKUP(E276,K!$A$1:$B$19)</f>
        <v>Tartu vald</v>
      </c>
      <c r="G276" s="26" t="s">
        <v>11</v>
      </c>
      <c r="H276" s="1">
        <v>46</v>
      </c>
      <c r="I276" s="83" t="str">
        <f t="shared" si="15"/>
        <v>PP-46</v>
      </c>
      <c r="J276" s="26" t="s">
        <v>7583</v>
      </c>
      <c r="K276" s="26" t="s">
        <v>7584</v>
      </c>
      <c r="L276" s="88"/>
      <c r="N276" s="1">
        <v>1956</v>
      </c>
      <c r="O276">
        <v>2</v>
      </c>
      <c r="P276">
        <v>3189</v>
      </c>
    </row>
    <row r="277" spans="1:16" ht="25.5" x14ac:dyDescent="0.2">
      <c r="A277" s="48" t="str">
        <f t="shared" si="16"/>
        <v>RH-35</v>
      </c>
      <c r="B277">
        <v>35</v>
      </c>
      <c r="C277" s="1">
        <v>1</v>
      </c>
      <c r="D277" s="71" t="str">
        <f>IF(C277=1,K!$I$1,IF(C277=2,K!$I$2,IF(C277=3,K!$I$3,IF(C277=4,K!$I$4,IF(C277=5,K!$I$5,IF(C277=6,K!$I$6,IF(C277=7,K!$I$7)))))))</f>
        <v>Peakraavide projektid</v>
      </c>
      <c r="E277" s="84" t="s">
        <v>329</v>
      </c>
      <c r="F277" s="73" t="str">
        <f>LOOKUP(E277,K!$A$1:$B$19)</f>
        <v>Tartu vald</v>
      </c>
      <c r="G277" s="26" t="s">
        <v>11</v>
      </c>
      <c r="H277" s="1">
        <v>18</v>
      </c>
      <c r="I277" s="83" t="str">
        <f t="shared" si="15"/>
        <v>PP-18</v>
      </c>
      <c r="J277" s="26" t="s">
        <v>7583</v>
      </c>
      <c r="K277" s="26" t="s">
        <v>7585</v>
      </c>
      <c r="L277" s="88"/>
      <c r="N277" s="1">
        <v>1952</v>
      </c>
      <c r="O277">
        <v>7</v>
      </c>
      <c r="P277">
        <v>158</v>
      </c>
    </row>
    <row r="278" spans="1:16" ht="38.25" x14ac:dyDescent="0.2">
      <c r="A278" s="48" t="str">
        <f t="shared" si="16"/>
        <v>RH-35</v>
      </c>
      <c r="B278">
        <v>35</v>
      </c>
      <c r="C278" s="1">
        <v>3</v>
      </c>
      <c r="D278" s="71" t="str">
        <f>IF(C278=1,K!$I$1,IF(C278=2,K!$I$2,IF(C278=3,K!$I$3,IF(C278=4,K!$I$4,IF(C278=5,K!$I$5,IF(C278=6,K!$I$6,IF(C278=7,K!$I$7)))))))</f>
        <v>Ekspluatatsiooni andmise dokument</v>
      </c>
      <c r="E278" s="84" t="s">
        <v>329</v>
      </c>
      <c r="F278" s="73" t="str">
        <f>LOOKUP(E278,K!$A$1:$B$19)</f>
        <v>Tartu vald</v>
      </c>
      <c r="G278" s="26"/>
      <c r="H278" s="1">
        <v>42</v>
      </c>
      <c r="I278" s="83" t="str">
        <f t="shared" si="15"/>
        <v>-42</v>
      </c>
      <c r="J278" s="26" t="s">
        <v>7583</v>
      </c>
      <c r="K278" s="26" t="s">
        <v>7586</v>
      </c>
      <c r="L278" s="88"/>
      <c r="N278" s="1">
        <v>1962</v>
      </c>
      <c r="O278">
        <v>2</v>
      </c>
      <c r="P278" t="s">
        <v>7587</v>
      </c>
    </row>
    <row r="279" spans="1:16" ht="25.5" x14ac:dyDescent="0.2">
      <c r="A279" s="48" t="str">
        <f t="shared" si="16"/>
        <v>RH-35</v>
      </c>
      <c r="B279">
        <v>35</v>
      </c>
      <c r="C279" s="1">
        <v>3</v>
      </c>
      <c r="D279" s="71" t="str">
        <f>IF(C279=1,K!$I$1,IF(C279=2,K!$I$2,IF(C279=3,K!$I$3,IF(C279=4,K!$I$4,IF(C279=5,K!$I$5,IF(C279=6,K!$I$6,IF(C279=7,K!$I$7)))))))</f>
        <v>Ekspluatatsiooni andmise dokument</v>
      </c>
      <c r="E279" s="84" t="s">
        <v>329</v>
      </c>
      <c r="F279" s="73" t="str">
        <f>LOOKUP(E279,K!$A$1:$B$19)</f>
        <v>Tartu vald</v>
      </c>
      <c r="G279" s="26"/>
      <c r="H279" s="1">
        <v>71</v>
      </c>
      <c r="I279" s="83" t="str">
        <f t="shared" si="15"/>
        <v>-71</v>
      </c>
      <c r="J279" s="26" t="s">
        <v>7583</v>
      </c>
      <c r="K279" s="26" t="s">
        <v>7588</v>
      </c>
      <c r="L279" s="88"/>
      <c r="N279" s="1">
        <v>1964</v>
      </c>
      <c r="O279">
        <v>2</v>
      </c>
      <c r="P279" t="s">
        <v>7589</v>
      </c>
    </row>
    <row r="280" spans="1:16" ht="25.5" x14ac:dyDescent="0.2">
      <c r="A280" s="48" t="str">
        <f t="shared" si="16"/>
        <v>RH-35</v>
      </c>
      <c r="B280">
        <v>35</v>
      </c>
      <c r="C280" s="1">
        <v>3</v>
      </c>
      <c r="D280" s="71" t="str">
        <f>IF(C280=1,K!$I$1,IF(C280=2,K!$I$2,IF(C280=3,K!$I$3,IF(C280=4,K!$I$4,IF(C280=5,K!$I$5,IF(C280=6,K!$I$6,IF(C280=7,K!$I$7)))))))</f>
        <v>Ekspluatatsiooni andmise dokument</v>
      </c>
      <c r="E280" s="84" t="s">
        <v>329</v>
      </c>
      <c r="F280" s="73" t="str">
        <f>LOOKUP(E280,K!$A$1:$B$19)</f>
        <v>Tartu vald</v>
      </c>
      <c r="G280" s="26"/>
      <c r="H280" s="1">
        <v>70</v>
      </c>
      <c r="I280" s="83" t="str">
        <f t="shared" si="15"/>
        <v>-70</v>
      </c>
      <c r="J280" s="26" t="s">
        <v>7583</v>
      </c>
      <c r="K280" s="26" t="s">
        <v>7590</v>
      </c>
      <c r="L280" s="88"/>
      <c r="N280" s="1">
        <v>1964</v>
      </c>
      <c r="O280">
        <v>2</v>
      </c>
      <c r="P280" t="s">
        <v>7589</v>
      </c>
    </row>
    <row r="281" spans="1:16" ht="25.5" x14ac:dyDescent="0.2">
      <c r="A281" s="48" t="str">
        <f t="shared" si="16"/>
        <v>RH-35</v>
      </c>
      <c r="B281">
        <v>35</v>
      </c>
      <c r="C281" s="1">
        <v>3</v>
      </c>
      <c r="D281" s="71" t="str">
        <f>IF(C281=1,K!$I$1,IF(C281=2,K!$I$2,IF(C281=3,K!$I$3,IF(C281=4,K!$I$4,IF(C281=5,K!$I$5,IF(C281=6,K!$I$6,IF(C281=7,K!$I$7)))))))</f>
        <v>Ekspluatatsiooni andmise dokument</v>
      </c>
      <c r="E281" s="84" t="s">
        <v>329</v>
      </c>
      <c r="F281" s="73" t="str">
        <f>LOOKUP(E281,K!$A$1:$B$19)</f>
        <v>Tartu vald</v>
      </c>
      <c r="G281" s="26" t="s">
        <v>5551</v>
      </c>
      <c r="H281" s="1">
        <v>306</v>
      </c>
      <c r="I281" s="83" t="str">
        <f t="shared" si="15"/>
        <v>TMV-306</v>
      </c>
      <c r="J281" s="26" t="s">
        <v>7583</v>
      </c>
      <c r="K281" s="26" t="s">
        <v>7591</v>
      </c>
      <c r="L281" s="88"/>
      <c r="N281" s="1">
        <v>1971</v>
      </c>
      <c r="O281">
        <v>2</v>
      </c>
      <c r="P281" t="s">
        <v>7592</v>
      </c>
    </row>
    <row r="282" spans="1:16" ht="38.25" x14ac:dyDescent="0.2">
      <c r="A282" s="48" t="str">
        <f t="shared" si="16"/>
        <v>RH-35</v>
      </c>
      <c r="B282">
        <v>35</v>
      </c>
      <c r="C282" s="1">
        <v>3</v>
      </c>
      <c r="D282" s="71" t="str">
        <f>IF(C282=1,K!$I$1,IF(C282=2,K!$I$2,IF(C282=3,K!$I$3,IF(C282=4,K!$I$4,IF(C282=5,K!$I$5,IF(C282=6,K!$I$6,IF(C282=7,K!$I$7)))))))</f>
        <v>Ekspluatatsiooni andmise dokument</v>
      </c>
      <c r="E282" s="84" t="s">
        <v>329</v>
      </c>
      <c r="F282" s="73" t="str">
        <f>LOOKUP(E282,K!$A$1:$B$19)</f>
        <v>Tartu vald</v>
      </c>
      <c r="G282" s="26"/>
      <c r="I282" s="83" t="str">
        <f t="shared" si="15"/>
        <v>-</v>
      </c>
      <c r="J282" s="26" t="s">
        <v>7583</v>
      </c>
      <c r="K282" s="26" t="s">
        <v>7593</v>
      </c>
      <c r="L282" s="88"/>
      <c r="N282" s="1">
        <v>1961</v>
      </c>
      <c r="O282">
        <v>1</v>
      </c>
      <c r="P282" t="s">
        <v>7594</v>
      </c>
    </row>
    <row r="283" spans="1:16" ht="25.5" x14ac:dyDescent="0.2">
      <c r="A283" s="48" t="str">
        <f t="shared" si="16"/>
        <v>RH-35</v>
      </c>
      <c r="B283">
        <v>35</v>
      </c>
      <c r="C283" s="1">
        <v>2</v>
      </c>
      <c r="D283" s="71" t="str">
        <f>IF(C283=1,K!$I$1,IF(C283=2,K!$I$2,IF(C283=3,K!$I$3,IF(C283=4,K!$I$4,IF(C283=5,K!$I$5,IF(C283=6,K!$I$6,IF(C283=7,K!$I$7)))))))</f>
        <v>Rek/uuendus</v>
      </c>
      <c r="E283" s="84" t="s">
        <v>329</v>
      </c>
      <c r="F283" s="73" t="str">
        <f>LOOKUP(E283,K!$A$1:$B$19)</f>
        <v>Tartu vald</v>
      </c>
      <c r="G283" s="26" t="s">
        <v>34</v>
      </c>
      <c r="H283" s="1">
        <v>301</v>
      </c>
      <c r="I283" s="83" t="str">
        <f t="shared" si="15"/>
        <v>PK-301</v>
      </c>
      <c r="J283" s="26" t="s">
        <v>7583</v>
      </c>
      <c r="K283" s="26" t="s">
        <v>7595</v>
      </c>
      <c r="L283" s="88"/>
      <c r="N283" s="1">
        <v>1968</v>
      </c>
      <c r="O283">
        <v>3</v>
      </c>
    </row>
    <row r="284" spans="1:16" ht="25.5" x14ac:dyDescent="0.2">
      <c r="A284" s="48" t="str">
        <f t="shared" si="16"/>
        <v>RH-35</v>
      </c>
      <c r="B284">
        <v>35</v>
      </c>
      <c r="C284" s="1">
        <v>1</v>
      </c>
      <c r="D284" s="71" t="str">
        <f>IF(C284=1,K!$I$1,IF(C284=2,K!$I$2,IF(C284=3,K!$I$3,IF(C284=4,K!$I$4,IF(C284=5,K!$I$5,IF(C284=6,K!$I$6,IF(C284=7,K!$I$7)))))))</f>
        <v>Peakraavide projektid</v>
      </c>
      <c r="E284" s="84" t="s">
        <v>329</v>
      </c>
      <c r="F284" s="73" t="str">
        <f>LOOKUP(E284,K!$A$1:$B$19)</f>
        <v>Tartu vald</v>
      </c>
      <c r="G284" s="26" t="s">
        <v>34</v>
      </c>
      <c r="H284" s="1">
        <v>481</v>
      </c>
      <c r="I284" s="83" t="str">
        <f t="shared" si="15"/>
        <v>PK-481</v>
      </c>
      <c r="J284" s="26" t="s">
        <v>7583</v>
      </c>
      <c r="K284" s="26" t="s">
        <v>7612</v>
      </c>
      <c r="L284" s="88"/>
      <c r="N284" s="1">
        <v>1980</v>
      </c>
      <c r="P284">
        <v>73180</v>
      </c>
    </row>
    <row r="285" spans="1:16" ht="38.25" x14ac:dyDescent="0.2">
      <c r="A285" s="48" t="str">
        <f t="shared" si="16"/>
        <v>RH-35</v>
      </c>
      <c r="B285">
        <v>35</v>
      </c>
      <c r="C285" s="1">
        <v>3</v>
      </c>
      <c r="D285" s="71" t="str">
        <f>IF(C285=1,K!$I$1,IF(C285=2,K!$I$2,IF(C285=3,K!$I$3,IF(C285=4,K!$I$4,IF(C285=5,K!$I$5,IF(C285=6,K!$I$6,IF(C285=7,K!$I$7)))))))</f>
        <v>Ekspluatatsiooni andmise dokument</v>
      </c>
      <c r="E285" s="84" t="s">
        <v>329</v>
      </c>
      <c r="F285" s="73" t="str">
        <f>LOOKUP(E285,K!$A$1:$B$19)</f>
        <v>Tartu vald</v>
      </c>
      <c r="G285" s="26"/>
      <c r="I285" s="83" t="str">
        <f t="shared" si="15"/>
        <v>-</v>
      </c>
      <c r="J285" s="26" t="s">
        <v>7583</v>
      </c>
      <c r="K285" s="26" t="s">
        <v>7613</v>
      </c>
      <c r="L285" s="88"/>
      <c r="N285" s="1">
        <v>1970</v>
      </c>
      <c r="O285">
        <v>2</v>
      </c>
      <c r="P285" t="s">
        <v>7614</v>
      </c>
    </row>
    <row r="286" spans="1:16" ht="25.5" x14ac:dyDescent="0.2">
      <c r="A286" s="48" t="str">
        <f t="shared" si="16"/>
        <v>RH-35</v>
      </c>
      <c r="B286">
        <v>35</v>
      </c>
      <c r="C286" s="1">
        <v>2</v>
      </c>
      <c r="D286" s="71" t="str">
        <f>IF(C286=1,K!$I$1,IF(C286=2,K!$I$2,IF(C286=3,K!$I$3,IF(C286=4,K!$I$4,IF(C286=5,K!$I$5,IF(C286=6,K!$I$6,IF(C286=7,K!$I$7)))))))</f>
        <v>Rek/uuendus</v>
      </c>
      <c r="E286" s="84" t="s">
        <v>329</v>
      </c>
      <c r="F286" s="73" t="str">
        <f>LOOKUP(E286,K!$A$1:$B$19)</f>
        <v>Tartu vald</v>
      </c>
      <c r="G286" s="26" t="s">
        <v>34</v>
      </c>
      <c r="H286" s="1">
        <v>401</v>
      </c>
      <c r="I286" s="83" t="str">
        <f t="shared" si="15"/>
        <v>PK-401</v>
      </c>
      <c r="J286" s="26" t="s">
        <v>7583</v>
      </c>
      <c r="K286" s="26" t="s">
        <v>7615</v>
      </c>
      <c r="L286" s="88"/>
      <c r="N286" s="1">
        <v>1975</v>
      </c>
      <c r="O286">
        <v>2</v>
      </c>
      <c r="P286" t="s">
        <v>7616</v>
      </c>
    </row>
    <row r="287" spans="1:16" ht="25.5" x14ac:dyDescent="0.2">
      <c r="A287" s="48" t="str">
        <f t="shared" si="16"/>
        <v>RH-35</v>
      </c>
      <c r="B287">
        <v>35</v>
      </c>
      <c r="C287" s="1">
        <v>2</v>
      </c>
      <c r="D287" s="71" t="str">
        <f>IF(C287=1,K!$I$1,IF(C287=2,K!$I$2,IF(C287=3,K!$I$3,IF(C287=4,K!$I$4,IF(C287=5,K!$I$5,IF(C287=6,K!$I$6,IF(C287=7,K!$I$7)))))))</f>
        <v>Rek/uuendus</v>
      </c>
      <c r="E287" s="84" t="s">
        <v>329</v>
      </c>
      <c r="F287" s="73" t="str">
        <f>LOOKUP(E287,K!$A$1:$B$19)</f>
        <v>Tartu vald</v>
      </c>
      <c r="G287" s="26" t="s">
        <v>34</v>
      </c>
      <c r="H287" s="1">
        <v>188</v>
      </c>
      <c r="I287" s="83" t="str">
        <f t="shared" si="15"/>
        <v>PK-188</v>
      </c>
      <c r="J287" s="26" t="s">
        <v>7583</v>
      </c>
      <c r="K287" s="26" t="s">
        <v>7617</v>
      </c>
      <c r="L287" s="88"/>
      <c r="N287" s="1">
        <v>1963</v>
      </c>
      <c r="O287">
        <v>4</v>
      </c>
    </row>
    <row r="288" spans="1:16" ht="38.25" x14ac:dyDescent="0.2">
      <c r="A288" s="48" t="str">
        <f t="shared" si="16"/>
        <v>RH-35</v>
      </c>
      <c r="B288">
        <v>35</v>
      </c>
      <c r="C288" s="1">
        <v>3</v>
      </c>
      <c r="D288" s="71" t="str">
        <f>IF(C288=1,K!$I$1,IF(C288=2,K!$I$2,IF(C288=3,K!$I$3,IF(C288=4,K!$I$4,IF(C288=5,K!$I$5,IF(C288=6,K!$I$6,IF(C288=7,K!$I$7)))))))</f>
        <v>Ekspluatatsiooni andmise dokument</v>
      </c>
      <c r="E288" s="84" t="s">
        <v>329</v>
      </c>
      <c r="F288" s="73" t="str">
        <f>LOOKUP(E288,K!$A$1:$B$19)</f>
        <v>Tartu vald</v>
      </c>
      <c r="G288" s="26" t="s">
        <v>5561</v>
      </c>
      <c r="H288" s="1">
        <v>913</v>
      </c>
      <c r="I288" s="83" t="str">
        <f t="shared" si="15"/>
        <v>E-pk-913</v>
      </c>
      <c r="J288" s="26" t="s">
        <v>7583</v>
      </c>
      <c r="K288" s="26" t="s">
        <v>7662</v>
      </c>
      <c r="L288" s="88"/>
      <c r="N288" s="1">
        <v>1955</v>
      </c>
      <c r="O288">
        <v>4</v>
      </c>
    </row>
    <row r="289" spans="1:16" ht="25.5" x14ac:dyDescent="0.2">
      <c r="A289" s="48" t="str">
        <f t="shared" si="16"/>
        <v>RH-35</v>
      </c>
      <c r="B289">
        <v>35</v>
      </c>
      <c r="C289" s="1">
        <v>2</v>
      </c>
      <c r="D289" s="71" t="str">
        <f>IF(C289=1,K!$I$1,IF(C289=2,K!$I$2,IF(C289=3,K!$I$3,IF(C289=4,K!$I$4,IF(C289=5,K!$I$5,IF(C289=6,K!$I$6,IF(C289=7,K!$I$7)))))))</f>
        <v>Rek/uuendus</v>
      </c>
      <c r="E289" s="84" t="s">
        <v>329</v>
      </c>
      <c r="F289" s="73" t="str">
        <f>LOOKUP(E289,K!$A$1:$B$19)</f>
        <v>Tartu vald</v>
      </c>
      <c r="G289" s="26"/>
      <c r="H289" s="1">
        <v>31</v>
      </c>
      <c r="I289" s="83" t="str">
        <f t="shared" si="15"/>
        <v>-31</v>
      </c>
      <c r="J289" s="26" t="s">
        <v>7583</v>
      </c>
      <c r="K289" s="26" t="s">
        <v>7663</v>
      </c>
      <c r="L289" s="88"/>
      <c r="N289" s="1">
        <v>1964</v>
      </c>
      <c r="O289">
        <v>2</v>
      </c>
      <c r="P289" t="s">
        <v>7664</v>
      </c>
    </row>
    <row r="290" spans="1:16" ht="25.5" x14ac:dyDescent="0.2">
      <c r="A290" s="48" t="str">
        <f t="shared" si="16"/>
        <v>RH-35</v>
      </c>
      <c r="B290">
        <v>35</v>
      </c>
      <c r="C290" s="1">
        <v>1</v>
      </c>
      <c r="D290" s="71" t="str">
        <f>IF(C290=1,K!$I$1,IF(C290=2,K!$I$2,IF(C290=3,K!$I$3,IF(C290=4,K!$I$4,IF(C290=5,K!$I$5,IF(C290=6,K!$I$6,IF(C290=7,K!$I$7)))))))</f>
        <v>Peakraavide projektid</v>
      </c>
      <c r="E290" s="84" t="s">
        <v>329</v>
      </c>
      <c r="F290" s="73" t="str">
        <f>LOOKUP(E290,K!$A$1:$B$19)</f>
        <v>Tartu vald</v>
      </c>
      <c r="G290" s="26" t="s">
        <v>32</v>
      </c>
      <c r="H290" s="1">
        <v>581</v>
      </c>
      <c r="I290" s="83" t="str">
        <f t="shared" si="15"/>
        <v>MV-581</v>
      </c>
      <c r="J290" s="26" t="s">
        <v>7583</v>
      </c>
      <c r="K290" s="26" t="s">
        <v>7585</v>
      </c>
      <c r="L290" s="88"/>
      <c r="N290" s="1">
        <v>1952</v>
      </c>
      <c r="O290">
        <v>8</v>
      </c>
      <c r="P290">
        <v>158</v>
      </c>
    </row>
    <row r="291" spans="1:16" ht="25.5" x14ac:dyDescent="0.2">
      <c r="A291" s="48" t="str">
        <f t="shared" si="16"/>
        <v>RH-35</v>
      </c>
      <c r="B291">
        <v>35</v>
      </c>
      <c r="C291" s="1">
        <v>5</v>
      </c>
      <c r="D291" s="71" t="str">
        <f>IF(C291=1,K!$I$1,IF(C291=2,K!$I$2,IF(C291=3,K!$I$3,IF(C291=4,K!$I$4,IF(C291=5,K!$I$5,IF(C291=6,K!$I$6,IF(C291=7,K!$I$7)))))))</f>
        <v>Muu projekt</v>
      </c>
      <c r="E291" s="84" t="s">
        <v>329</v>
      </c>
      <c r="F291" s="73" t="str">
        <f>LOOKUP(E291,K!$A$1:$B$19)</f>
        <v>Tartu vald</v>
      </c>
      <c r="H291" s="1" t="s">
        <v>7665</v>
      </c>
      <c r="I291" s="83" t="str">
        <f t="shared" si="15"/>
        <v>-199/2</v>
      </c>
      <c r="J291" s="26" t="s">
        <v>7583</v>
      </c>
      <c r="K291" s="26" t="s">
        <v>5745</v>
      </c>
      <c r="L291" s="88"/>
      <c r="N291" s="1">
        <v>1973</v>
      </c>
      <c r="O291">
        <v>3</v>
      </c>
      <c r="P291">
        <v>73180</v>
      </c>
    </row>
    <row r="292" spans="1:16" ht="25.5" x14ac:dyDescent="0.2">
      <c r="A292" s="48" t="str">
        <f t="shared" si="16"/>
        <v>RH-34</v>
      </c>
      <c r="B292">
        <v>34</v>
      </c>
      <c r="C292" s="1">
        <v>4</v>
      </c>
      <c r="D292" s="71" t="str">
        <f>IF(C292=1,K!$I$1,IF(C292=2,K!$I$2,IF(C292=3,K!$I$3,IF(C292=4,K!$I$4,IF(C292=5,K!$I$5,IF(C292=6,K!$I$6,IF(C292=7,K!$I$7)))))))</f>
        <v>Ehitusgeoloogia aruanne</v>
      </c>
      <c r="E292" s="84" t="s">
        <v>329</v>
      </c>
      <c r="F292" s="73" t="str">
        <f>LOOKUP(E292,K!$A$1:$B$19)</f>
        <v>Tartu vald</v>
      </c>
      <c r="H292" s="1">
        <v>13</v>
      </c>
      <c r="I292" s="83" t="str">
        <f t="shared" si="15"/>
        <v>-13</v>
      </c>
      <c r="J292" s="26" t="s">
        <v>5740</v>
      </c>
      <c r="K292" s="26" t="s">
        <v>5741</v>
      </c>
      <c r="L292" s="88">
        <v>1043400</v>
      </c>
      <c r="N292" s="1">
        <v>1973</v>
      </c>
      <c r="O292">
        <v>1</v>
      </c>
    </row>
    <row r="293" spans="1:16" ht="25.5" x14ac:dyDescent="0.2">
      <c r="A293" s="48" t="str">
        <f t="shared" si="16"/>
        <v>RH-34</v>
      </c>
      <c r="B293">
        <v>34</v>
      </c>
      <c r="C293" s="1">
        <v>1</v>
      </c>
      <c r="D293" s="71" t="str">
        <f>IF(C293=1,K!$I$1,IF(C293=2,K!$I$2,IF(C293=3,K!$I$3,IF(C293=4,K!$I$4,IF(C293=5,K!$I$5,IF(C293=6,K!$I$6,IF(C293=7,K!$I$7)))))))</f>
        <v>Peakraavide projektid</v>
      </c>
      <c r="E293" s="84" t="s">
        <v>329</v>
      </c>
      <c r="F293" s="73" t="str">
        <f>LOOKUP(E293,K!$A$1:$B$19)</f>
        <v>Tartu vald</v>
      </c>
      <c r="G293" s="1" t="s">
        <v>11</v>
      </c>
      <c r="H293" s="1">
        <v>550</v>
      </c>
      <c r="I293" s="83" t="str">
        <f t="shared" si="15"/>
        <v>PP-550</v>
      </c>
      <c r="J293" s="26" t="s">
        <v>5740</v>
      </c>
      <c r="K293" s="26" t="s">
        <v>5742</v>
      </c>
      <c r="L293" s="88">
        <v>1043400</v>
      </c>
      <c r="N293" s="1">
        <v>1966</v>
      </c>
      <c r="O293">
        <v>7</v>
      </c>
    </row>
    <row r="294" spans="1:16" x14ac:dyDescent="0.2">
      <c r="A294" s="48" t="str">
        <f t="shared" si="16"/>
        <v>RH-34</v>
      </c>
      <c r="B294">
        <v>34</v>
      </c>
      <c r="C294" s="1">
        <v>1</v>
      </c>
      <c r="D294" s="71" t="str">
        <f>IF(C294=1,K!$I$1,IF(C294=2,K!$I$2,IF(C294=3,K!$I$3,IF(C294=4,K!$I$4,IF(C294=5,K!$I$5,IF(C294=6,K!$I$6,IF(C294=7,K!$I$7)))))))</f>
        <v>Peakraavide projektid</v>
      </c>
      <c r="E294" s="84" t="s">
        <v>329</v>
      </c>
      <c r="F294" s="73" t="str">
        <f>LOOKUP(E294,K!$A$1:$B$19)</f>
        <v>Tartu vald</v>
      </c>
      <c r="G294" s="1" t="s">
        <v>11</v>
      </c>
      <c r="H294" s="1">
        <v>568</v>
      </c>
      <c r="I294" s="83" t="str">
        <f t="shared" si="15"/>
        <v>PP-568</v>
      </c>
      <c r="J294" s="26" t="s">
        <v>5740</v>
      </c>
      <c r="K294" s="26" t="s">
        <v>5743</v>
      </c>
      <c r="L294" s="88">
        <v>1043400</v>
      </c>
      <c r="N294" s="1">
        <v>1966</v>
      </c>
      <c r="O294">
        <v>36</v>
      </c>
    </row>
    <row r="295" spans="1:16" ht="25.5" x14ac:dyDescent="0.2">
      <c r="A295" s="48" t="str">
        <f t="shared" si="16"/>
        <v>RH-34</v>
      </c>
      <c r="B295">
        <v>34</v>
      </c>
      <c r="C295" s="1">
        <v>1</v>
      </c>
      <c r="D295" s="71" t="str">
        <f>IF(C295=1,K!$I$1,IF(C295=2,K!$I$2,IF(C295=3,K!$I$3,IF(C295=4,K!$I$4,IF(C295=5,K!$I$5,IF(C295=6,K!$I$6,IF(C295=7,K!$I$7)))))))</f>
        <v>Peakraavide projektid</v>
      </c>
      <c r="E295" s="84" t="s">
        <v>329</v>
      </c>
      <c r="F295" s="73" t="str">
        <f>LOOKUP(E295,K!$A$1:$B$19)</f>
        <v>Tartu vald</v>
      </c>
      <c r="G295" s="1" t="s">
        <v>11</v>
      </c>
      <c r="H295" s="1">
        <v>1655</v>
      </c>
      <c r="I295" s="83" t="str">
        <f t="shared" si="15"/>
        <v>PP-1655</v>
      </c>
      <c r="J295" s="26" t="s">
        <v>5740</v>
      </c>
      <c r="K295" s="26" t="s">
        <v>5744</v>
      </c>
      <c r="L295" s="88">
        <v>1043400</v>
      </c>
      <c r="N295" s="1">
        <v>1990</v>
      </c>
      <c r="O295">
        <v>6</v>
      </c>
    </row>
    <row r="296" spans="1:16" ht="25.5" x14ac:dyDescent="0.2">
      <c r="A296" s="48" t="str">
        <f t="shared" si="16"/>
        <v>RH-34</v>
      </c>
      <c r="B296">
        <v>34</v>
      </c>
      <c r="C296" s="1">
        <v>1</v>
      </c>
      <c r="D296" s="71" t="str">
        <f>IF(C296=1,K!$I$1,IF(C296=2,K!$I$2,IF(C296=3,K!$I$3,IF(C296=4,K!$I$4,IF(C296=5,K!$I$5,IF(C296=6,K!$I$6,IF(C296=7,K!$I$7)))))))</f>
        <v>Peakraavide projektid</v>
      </c>
      <c r="E296" s="84" t="s">
        <v>329</v>
      </c>
      <c r="F296" s="73" t="str">
        <f>LOOKUP(E296,K!$A$1:$B$19)</f>
        <v>Tartu vald</v>
      </c>
      <c r="G296" s="1" t="s">
        <v>11</v>
      </c>
      <c r="H296" s="1">
        <v>977</v>
      </c>
      <c r="I296" s="83" t="str">
        <f t="shared" si="15"/>
        <v>PP-977</v>
      </c>
      <c r="J296" s="26" t="s">
        <v>5740</v>
      </c>
      <c r="K296" s="26" t="s">
        <v>5745</v>
      </c>
      <c r="L296" s="88">
        <v>1043400</v>
      </c>
      <c r="N296" s="1">
        <v>1976</v>
      </c>
      <c r="O296">
        <v>6</v>
      </c>
      <c r="P296">
        <v>73180</v>
      </c>
    </row>
    <row r="297" spans="1:16" ht="25.5" x14ac:dyDescent="0.2">
      <c r="A297" s="48" t="str">
        <f t="shared" si="16"/>
        <v>RH-34</v>
      </c>
      <c r="B297">
        <v>34</v>
      </c>
      <c r="C297" s="1">
        <v>1</v>
      </c>
      <c r="D297" s="71" t="str">
        <f>IF(C297=1,K!$I$1,IF(C297=2,K!$I$2,IF(C297=3,K!$I$3,IF(C297=4,K!$I$4,IF(C297=5,K!$I$5,IF(C297=6,K!$I$6,IF(C297=7,K!$I$7)))))))</f>
        <v>Peakraavide projektid</v>
      </c>
      <c r="E297" s="84" t="s">
        <v>329</v>
      </c>
      <c r="F297" s="73" t="str">
        <f>LOOKUP(E297,K!$A$1:$B$19)</f>
        <v>Tartu vald</v>
      </c>
      <c r="G297" s="1" t="s">
        <v>11</v>
      </c>
      <c r="H297" s="1">
        <v>647</v>
      </c>
      <c r="I297" s="83" t="str">
        <f t="shared" si="15"/>
        <v>PP-647</v>
      </c>
      <c r="J297" s="26" t="s">
        <v>5740</v>
      </c>
      <c r="K297" s="26" t="s">
        <v>5745</v>
      </c>
      <c r="L297" s="88">
        <v>1043400</v>
      </c>
      <c r="N297" s="1">
        <v>1968</v>
      </c>
      <c r="O297">
        <v>20</v>
      </c>
      <c r="P297">
        <v>68295</v>
      </c>
    </row>
    <row r="298" spans="1:16" ht="25.5" x14ac:dyDescent="0.2">
      <c r="A298" s="48" t="str">
        <f t="shared" si="16"/>
        <v>RH-34</v>
      </c>
      <c r="B298">
        <v>34</v>
      </c>
      <c r="C298" s="1">
        <v>1</v>
      </c>
      <c r="D298" s="71" t="str">
        <f>IF(C298=1,K!$I$1,IF(C298=2,K!$I$2,IF(C298=3,K!$I$3,IF(C298=4,K!$I$4,IF(C298=5,K!$I$5,IF(C298=6,K!$I$6,IF(C298=7,K!$I$7)))))))</f>
        <v>Peakraavide projektid</v>
      </c>
      <c r="E298" s="84" t="s">
        <v>329</v>
      </c>
      <c r="F298" s="73" t="str">
        <f>LOOKUP(E298,K!$A$1:$B$19)</f>
        <v>Tartu vald</v>
      </c>
      <c r="G298" s="1" t="s">
        <v>11</v>
      </c>
      <c r="H298" s="1">
        <v>977</v>
      </c>
      <c r="I298" s="83" t="str">
        <f t="shared" si="15"/>
        <v>PP-977</v>
      </c>
      <c r="J298" s="26" t="s">
        <v>5740</v>
      </c>
      <c r="K298" s="26" t="s">
        <v>5745</v>
      </c>
      <c r="L298" s="87">
        <v>1043400</v>
      </c>
      <c r="N298" s="1">
        <v>1976</v>
      </c>
      <c r="O298">
        <v>6</v>
      </c>
      <c r="P298">
        <v>73180</v>
      </c>
    </row>
    <row r="299" spans="1:16" ht="25.5" x14ac:dyDescent="0.2">
      <c r="A299" s="48" t="str">
        <f t="shared" si="16"/>
        <v>RH-36</v>
      </c>
      <c r="B299">
        <v>36</v>
      </c>
      <c r="C299" s="1">
        <v>1</v>
      </c>
      <c r="D299" s="71" t="str">
        <f>IF(C299=1,K!$I$1,IF(C299=2,K!$I$2,IF(C299=3,K!$I$3,IF(C299=4,K!$I$4,IF(C299=5,K!$I$5,IF(C299=6,K!$I$6,IF(C299=7,K!$I$7)))))))</f>
        <v>Peakraavide projektid</v>
      </c>
      <c r="E299" s="84" t="s">
        <v>329</v>
      </c>
      <c r="F299" s="73" t="str">
        <f>LOOKUP(E299,K!$A$1:$B$19)</f>
        <v>Tartu vald</v>
      </c>
      <c r="G299" s="26" t="s">
        <v>34</v>
      </c>
      <c r="H299" s="1">
        <v>567</v>
      </c>
      <c r="I299" s="83" t="str">
        <f t="shared" si="15"/>
        <v>PK-567</v>
      </c>
      <c r="J299" s="26" t="s">
        <v>995</v>
      </c>
      <c r="K299" s="26" t="s">
        <v>5729</v>
      </c>
      <c r="L299" s="88">
        <v>1044200</v>
      </c>
      <c r="N299" s="1">
        <v>1989</v>
      </c>
      <c r="O299">
        <v>4</v>
      </c>
    </row>
    <row r="300" spans="1:16" x14ac:dyDescent="0.2">
      <c r="A300" s="48" t="str">
        <f t="shared" si="16"/>
        <v>RH-36</v>
      </c>
      <c r="B300">
        <v>36</v>
      </c>
      <c r="C300" s="1">
        <v>1</v>
      </c>
      <c r="D300" s="71" t="str">
        <f>IF(C300=1,K!$I$1,IF(C300=2,K!$I$2,IF(C300=3,K!$I$3,IF(C300=4,K!$I$4,IF(C300=5,K!$I$5,IF(C300=6,K!$I$6,IF(C300=7,K!$I$7)))))))</f>
        <v>Peakraavide projektid</v>
      </c>
      <c r="E300" s="84" t="s">
        <v>329</v>
      </c>
      <c r="F300" s="73" t="str">
        <f>LOOKUP(E300,K!$A$1:$B$19)</f>
        <v>Tartu vald</v>
      </c>
      <c r="G300" s="26" t="s">
        <v>34</v>
      </c>
      <c r="H300" s="1">
        <v>144</v>
      </c>
      <c r="I300" s="83" t="str">
        <f t="shared" si="15"/>
        <v>PK-144</v>
      </c>
      <c r="J300" s="26" t="s">
        <v>995</v>
      </c>
      <c r="K300" s="26" t="s">
        <v>5730</v>
      </c>
      <c r="L300" s="88">
        <v>1044200</v>
      </c>
      <c r="N300" s="1">
        <v>1962</v>
      </c>
      <c r="O300">
        <v>2</v>
      </c>
    </row>
    <row r="301" spans="1:16" ht="25.5" x14ac:dyDescent="0.2">
      <c r="A301" s="48" t="str">
        <f t="shared" si="16"/>
        <v>RH-36</v>
      </c>
      <c r="B301">
        <v>36</v>
      </c>
      <c r="C301" s="1">
        <v>3</v>
      </c>
      <c r="D301" s="71" t="str">
        <f>IF(C301=1,K!$I$1,IF(C301=2,K!$I$2,IF(C301=3,K!$I$3,IF(C301=4,K!$I$4,IF(C301=5,K!$I$5,IF(C301=6,K!$I$6,IF(C301=7,K!$I$7)))))))</f>
        <v>Ekspluatatsiooni andmise dokument</v>
      </c>
      <c r="E301" s="84" t="s">
        <v>329</v>
      </c>
      <c r="F301" s="73" t="str">
        <f>LOOKUP(E301,K!$A$1:$B$19)</f>
        <v>Tartu vald</v>
      </c>
      <c r="H301" s="1">
        <v>1266</v>
      </c>
      <c r="I301" s="83" t="str">
        <f t="shared" si="15"/>
        <v>-1266</v>
      </c>
      <c r="J301" s="26" t="s">
        <v>995</v>
      </c>
      <c r="K301" s="26" t="s">
        <v>5731</v>
      </c>
      <c r="L301" s="88">
        <v>1044200</v>
      </c>
      <c r="N301" s="1">
        <v>1977</v>
      </c>
      <c r="O301">
        <v>2</v>
      </c>
      <c r="P301">
        <v>75087</v>
      </c>
    </row>
    <row r="302" spans="1:16" x14ac:dyDescent="0.2">
      <c r="A302" s="48" t="str">
        <f t="shared" si="16"/>
        <v>RH-36</v>
      </c>
      <c r="B302">
        <v>36</v>
      </c>
      <c r="C302" s="1">
        <v>1</v>
      </c>
      <c r="D302" s="71" t="str">
        <f>IF(C302=1,K!$I$1,IF(C302=2,K!$I$2,IF(C302=3,K!$I$3,IF(C302=4,K!$I$4,IF(C302=5,K!$I$5,IF(C302=6,K!$I$6,IF(C302=7,K!$I$7)))))))</f>
        <v>Peakraavide projektid</v>
      </c>
      <c r="E302" s="84" t="s">
        <v>329</v>
      </c>
      <c r="F302" s="73" t="str">
        <f>LOOKUP(E302,K!$A$1:$B$19)</f>
        <v>Tartu vald</v>
      </c>
      <c r="G302" s="26" t="s">
        <v>34</v>
      </c>
      <c r="H302" s="1">
        <v>92</v>
      </c>
      <c r="I302" s="83" t="str">
        <f t="shared" si="15"/>
        <v>PK-92</v>
      </c>
      <c r="J302" s="26" t="s">
        <v>995</v>
      </c>
      <c r="K302" s="26" t="s">
        <v>5730</v>
      </c>
      <c r="L302" s="88">
        <v>1044200</v>
      </c>
      <c r="N302" s="1">
        <v>1959</v>
      </c>
      <c r="O302">
        <v>5</v>
      </c>
    </row>
    <row r="303" spans="1:16" ht="25.5" x14ac:dyDescent="0.2">
      <c r="A303" s="48" t="str">
        <f t="shared" si="16"/>
        <v>RH-36</v>
      </c>
      <c r="B303">
        <v>36</v>
      </c>
      <c r="C303" s="1">
        <v>1</v>
      </c>
      <c r="D303" s="71" t="str">
        <f>IF(C303=1,K!$I$1,IF(C303=2,K!$I$2,IF(C303=3,K!$I$3,IF(C303=4,K!$I$4,IF(C303=5,K!$I$5,IF(C303=6,K!$I$6,IF(C303=7,K!$I$7)))))))</f>
        <v>Peakraavide projektid</v>
      </c>
      <c r="E303" s="84" t="s">
        <v>329</v>
      </c>
      <c r="F303" s="73" t="str">
        <f>LOOKUP(E303,K!$A$1:$B$19)</f>
        <v>Tartu vald</v>
      </c>
      <c r="G303" s="26" t="s">
        <v>32</v>
      </c>
      <c r="H303" s="26" t="s">
        <v>5732</v>
      </c>
      <c r="I303" s="83" t="str">
        <f t="shared" si="15"/>
        <v>MV-18(740)</v>
      </c>
      <c r="J303" s="26" t="s">
        <v>995</v>
      </c>
      <c r="K303" s="26" t="s">
        <v>5733</v>
      </c>
      <c r="L303" s="88">
        <v>1044200</v>
      </c>
      <c r="N303" s="1">
        <v>1953</v>
      </c>
      <c r="O303">
        <v>4</v>
      </c>
    </row>
    <row r="304" spans="1:16" ht="25.5" x14ac:dyDescent="0.2">
      <c r="A304" s="48" t="str">
        <f t="shared" si="16"/>
        <v>RH-36</v>
      </c>
      <c r="B304">
        <v>36</v>
      </c>
      <c r="C304" s="1">
        <v>1</v>
      </c>
      <c r="D304" s="71" t="str">
        <f>IF(C304=1,K!$I$1,IF(C304=2,K!$I$2,IF(C304=3,K!$I$3,IF(C304=4,K!$I$4,IF(C304=5,K!$I$5,IF(C304=6,K!$I$6,IF(C304=7,K!$I$7)))))))</f>
        <v>Peakraavide projektid</v>
      </c>
      <c r="E304" s="84" t="s">
        <v>329</v>
      </c>
      <c r="F304" s="73" t="str">
        <f>LOOKUP(E304,K!$A$1:$B$19)</f>
        <v>Tartu vald</v>
      </c>
      <c r="G304" s="26" t="s">
        <v>34</v>
      </c>
      <c r="H304" s="1">
        <v>37</v>
      </c>
      <c r="I304" s="83" t="str">
        <f t="shared" si="15"/>
        <v>PK-37</v>
      </c>
      <c r="J304" s="26" t="s">
        <v>995</v>
      </c>
      <c r="K304" s="26" t="s">
        <v>5733</v>
      </c>
      <c r="L304" s="88">
        <v>1044200</v>
      </c>
      <c r="N304" s="1">
        <v>1953</v>
      </c>
      <c r="O304">
        <v>4</v>
      </c>
    </row>
    <row r="305" spans="1:16" ht="25.5" x14ac:dyDescent="0.2">
      <c r="A305" s="48" t="str">
        <f t="shared" si="16"/>
        <v>RH-36</v>
      </c>
      <c r="B305">
        <v>36</v>
      </c>
      <c r="C305" s="1">
        <v>3</v>
      </c>
      <c r="D305" s="71" t="str">
        <f>IF(C305=1,K!$I$1,IF(C305=2,K!$I$2,IF(C305=3,K!$I$3,IF(C305=4,K!$I$4,IF(C305=5,K!$I$5,IF(C305=6,K!$I$6,IF(C305=7,K!$I$7)))))))</f>
        <v>Ekspluatatsiooni andmise dokument</v>
      </c>
      <c r="E305" s="84" t="s">
        <v>329</v>
      </c>
      <c r="F305" s="73" t="str">
        <f>LOOKUP(E305,K!$A$1:$B$19)</f>
        <v>Tartu vald</v>
      </c>
      <c r="H305" s="1">
        <v>3</v>
      </c>
      <c r="I305" s="83" t="str">
        <f t="shared" si="15"/>
        <v>-3</v>
      </c>
      <c r="J305" s="26" t="s">
        <v>995</v>
      </c>
      <c r="K305" s="26" t="s">
        <v>5734</v>
      </c>
      <c r="L305" s="88">
        <v>1044200</v>
      </c>
      <c r="N305" s="1">
        <v>1991</v>
      </c>
      <c r="O305">
        <v>2</v>
      </c>
      <c r="P305" s="28" t="s">
        <v>5735</v>
      </c>
    </row>
    <row r="306" spans="1:16" ht="25.5" x14ac:dyDescent="0.2">
      <c r="A306" s="48" t="str">
        <f t="shared" si="16"/>
        <v>RH-36</v>
      </c>
      <c r="B306">
        <v>36</v>
      </c>
      <c r="C306" s="1">
        <v>3</v>
      </c>
      <c r="D306" s="71" t="str">
        <f>IF(C306=1,K!$I$1,IF(C306=2,K!$I$2,IF(C306=3,K!$I$3,IF(C306=4,K!$I$4,IF(C306=5,K!$I$5,IF(C306=6,K!$I$6,IF(C306=7,K!$I$7)))))))</f>
        <v>Ekspluatatsiooni andmise dokument</v>
      </c>
      <c r="E306" s="84" t="s">
        <v>329</v>
      </c>
      <c r="F306" s="73" t="str">
        <f>LOOKUP(E306,K!$A$1:$B$19)</f>
        <v>Tartu vald</v>
      </c>
      <c r="H306" s="1">
        <v>146</v>
      </c>
      <c r="I306" s="83" t="str">
        <f t="shared" si="15"/>
        <v>-146</v>
      </c>
      <c r="J306" s="26" t="s">
        <v>995</v>
      </c>
      <c r="K306" s="26" t="s">
        <v>5736</v>
      </c>
      <c r="L306" s="88">
        <v>1044200</v>
      </c>
      <c r="N306" s="1">
        <v>1960</v>
      </c>
      <c r="O306">
        <v>1</v>
      </c>
    </row>
    <row r="307" spans="1:16" x14ac:dyDescent="0.2">
      <c r="A307" s="48" t="str">
        <f t="shared" si="16"/>
        <v>RH-36</v>
      </c>
      <c r="B307">
        <v>36</v>
      </c>
      <c r="C307" s="1">
        <v>2</v>
      </c>
      <c r="D307" s="71" t="str">
        <f>IF(C307=1,K!$I$1,IF(C307=2,K!$I$2,IF(C307=3,K!$I$3,IF(C307=4,K!$I$4,IF(C307=5,K!$I$5,IF(C307=6,K!$I$6,IF(C307=7,K!$I$7)))))))</f>
        <v>Rek/uuendus</v>
      </c>
      <c r="E307" s="84" t="s">
        <v>329</v>
      </c>
      <c r="F307" s="73" t="str">
        <f>LOOKUP(E307,K!$A$1:$B$19)</f>
        <v>Tartu vald</v>
      </c>
      <c r="G307" s="26" t="s">
        <v>5738</v>
      </c>
      <c r="H307" s="26" t="s">
        <v>5739</v>
      </c>
      <c r="I307" s="83" t="str">
        <f t="shared" si="15"/>
        <v>IB-28/2009</v>
      </c>
      <c r="J307" s="26" t="s">
        <v>995</v>
      </c>
      <c r="K307" s="26" t="s">
        <v>5737</v>
      </c>
      <c r="L307" s="88">
        <v>1044200</v>
      </c>
      <c r="N307" s="1">
        <v>2009</v>
      </c>
      <c r="O307">
        <v>2</v>
      </c>
    </row>
    <row r="308" spans="1:16" ht="25.5" x14ac:dyDescent="0.2">
      <c r="A308" s="48" t="str">
        <f t="shared" si="16"/>
        <v>RH-37</v>
      </c>
      <c r="B308" s="115">
        <v>37</v>
      </c>
      <c r="C308" s="1">
        <v>2</v>
      </c>
      <c r="D308" s="71" t="str">
        <f>IF(C308=1,K!$I$1,IF(C308=2,K!$I$2,IF(C308=3,K!$I$3,IF(C308=4,K!$I$4,IF(C308=5,K!$I$5,IF(C308=6,K!$I$6,IF(C308=7,K!$I$7)))))))</f>
        <v>Rek/uuendus</v>
      </c>
      <c r="E308" s="84" t="s">
        <v>294</v>
      </c>
      <c r="F308" s="73" t="str">
        <f>LOOKUP(E308,K!$A$1:$B$19)</f>
        <v>Haaslava vald</v>
      </c>
      <c r="G308" s="1" t="s">
        <v>34</v>
      </c>
      <c r="H308" s="1">
        <v>434</v>
      </c>
      <c r="I308" s="83" t="str">
        <f t="shared" si="15"/>
        <v>PK-434</v>
      </c>
      <c r="J308" s="1" t="s">
        <v>7666</v>
      </c>
      <c r="K308" s="1" t="s">
        <v>1578</v>
      </c>
      <c r="N308" s="1">
        <v>1976</v>
      </c>
      <c r="O308">
        <v>7</v>
      </c>
      <c r="P308" t="s">
        <v>7667</v>
      </c>
    </row>
    <row r="309" spans="1:16" ht="25.5" x14ac:dyDescent="0.2">
      <c r="A309" s="48" t="str">
        <f t="shared" si="16"/>
        <v>RH-37</v>
      </c>
      <c r="B309" s="115">
        <v>37</v>
      </c>
      <c r="C309" s="1">
        <v>1</v>
      </c>
      <c r="D309" s="71" t="str">
        <f>IF(C309=1,K!$I$1,IF(C309=2,K!$I$2,IF(C309=3,K!$I$3,IF(C309=4,K!$I$4,IF(C309=5,K!$I$5,IF(C309=6,K!$I$6,IF(C309=7,K!$I$7)))))))</f>
        <v>Peakraavide projektid</v>
      </c>
      <c r="E309" s="84" t="s">
        <v>294</v>
      </c>
      <c r="F309" s="73" t="str">
        <f>LOOKUP(E309,K!$A$1:$B$19)</f>
        <v>Haaslava vald</v>
      </c>
      <c r="G309" s="1" t="s">
        <v>11</v>
      </c>
      <c r="H309" s="1">
        <v>928</v>
      </c>
      <c r="I309" s="83" t="str">
        <f t="shared" si="15"/>
        <v>PP-928</v>
      </c>
      <c r="J309" s="1" t="s">
        <v>7666</v>
      </c>
      <c r="K309" s="1" t="s">
        <v>7668</v>
      </c>
      <c r="N309" s="1">
        <v>1975</v>
      </c>
      <c r="O309">
        <v>7</v>
      </c>
      <c r="P309">
        <v>75308</v>
      </c>
    </row>
    <row r="310" spans="1:16" ht="25.5" x14ac:dyDescent="0.2">
      <c r="A310" s="48" t="str">
        <f t="shared" si="16"/>
        <v>RH-37</v>
      </c>
      <c r="B310" s="115">
        <v>37</v>
      </c>
      <c r="C310" s="1">
        <v>2</v>
      </c>
      <c r="D310" s="71" t="str">
        <f>IF(C310=1,K!$I$1,IF(C310=2,K!$I$2,IF(C310=3,K!$I$3,IF(C310=4,K!$I$4,IF(C310=5,K!$I$5,IF(C310=6,K!$I$6,IF(C310=7,K!$I$7)))))))</f>
        <v>Rek/uuendus</v>
      </c>
      <c r="E310" s="84" t="s">
        <v>294</v>
      </c>
      <c r="F310" s="73" t="str">
        <f>LOOKUP(E310,K!$A$1:$B$19)</f>
        <v>Haaslava vald</v>
      </c>
      <c r="H310" s="1">
        <v>1278</v>
      </c>
      <c r="I310" s="83" t="str">
        <f t="shared" si="15"/>
        <v>-1278</v>
      </c>
      <c r="J310" s="1" t="s">
        <v>7666</v>
      </c>
      <c r="K310" s="1" t="s">
        <v>7669</v>
      </c>
      <c r="N310" s="1">
        <v>1977</v>
      </c>
      <c r="O310">
        <v>2</v>
      </c>
      <c r="P310">
        <v>75308</v>
      </c>
    </row>
    <row r="311" spans="1:16" ht="25.5" x14ac:dyDescent="0.2">
      <c r="A311" s="48" t="str">
        <f t="shared" si="16"/>
        <v>RH-37</v>
      </c>
      <c r="B311" s="115">
        <v>37</v>
      </c>
      <c r="C311" s="1">
        <v>1</v>
      </c>
      <c r="D311" s="71" t="str">
        <f>IF(C311=1,K!$I$1,IF(C311=2,K!$I$2,IF(C311=3,K!$I$3,IF(C311=4,K!$I$4,IF(C311=5,K!$I$5,IF(C311=6,K!$I$6,IF(C311=7,K!$I$7)))))))</f>
        <v>Peakraavide projektid</v>
      </c>
      <c r="E311" s="84" t="s">
        <v>294</v>
      </c>
      <c r="F311" s="73" t="str">
        <f>LOOKUP(E311,K!$A$1:$B$19)</f>
        <v>Haaslava vald</v>
      </c>
      <c r="G311" s="1" t="s">
        <v>11</v>
      </c>
      <c r="H311" s="1">
        <v>903</v>
      </c>
      <c r="I311" s="83" t="str">
        <f t="shared" si="15"/>
        <v>PP-903</v>
      </c>
      <c r="J311" s="1" t="s">
        <v>7666</v>
      </c>
      <c r="K311" s="1" t="s">
        <v>7670</v>
      </c>
      <c r="N311" s="1">
        <v>1971</v>
      </c>
      <c r="O311">
        <v>19</v>
      </c>
      <c r="P311">
        <v>70388</v>
      </c>
    </row>
    <row r="312" spans="1:16" ht="25.5" x14ac:dyDescent="0.2">
      <c r="A312" s="48" t="str">
        <f t="shared" si="16"/>
        <v>RH-37</v>
      </c>
      <c r="B312" s="115">
        <v>37</v>
      </c>
      <c r="C312" s="1">
        <v>1</v>
      </c>
      <c r="D312" s="71" t="str">
        <f>IF(C312=1,K!$I$1,IF(C312=2,K!$I$2,IF(C312=3,K!$I$3,IF(C312=4,K!$I$4,IF(C312=5,K!$I$5,IF(C312=6,K!$I$6,IF(C312=7,K!$I$7)))))))</f>
        <v>Peakraavide projektid</v>
      </c>
      <c r="E312" s="84" t="s">
        <v>294</v>
      </c>
      <c r="F312" s="73" t="str">
        <f>LOOKUP(E312,K!$A$1:$B$19)</f>
        <v>Haaslava vald</v>
      </c>
      <c r="G312" s="1" t="s">
        <v>11</v>
      </c>
      <c r="H312" s="1" t="s">
        <v>7671</v>
      </c>
      <c r="I312" s="83" t="str">
        <f t="shared" si="15"/>
        <v>PP-928a</v>
      </c>
      <c r="J312" s="1" t="s">
        <v>7666</v>
      </c>
      <c r="K312" s="1" t="s">
        <v>7672</v>
      </c>
      <c r="N312" s="1">
        <v>1975</v>
      </c>
      <c r="O312">
        <v>5</v>
      </c>
      <c r="P312">
        <v>75308</v>
      </c>
    </row>
    <row r="313" spans="1:16" ht="25.5" x14ac:dyDescent="0.2">
      <c r="A313" s="48" t="str">
        <f t="shared" si="16"/>
        <v>RH-37</v>
      </c>
      <c r="B313" s="115">
        <v>37</v>
      </c>
      <c r="C313" s="1">
        <v>3</v>
      </c>
      <c r="D313" s="71" t="str">
        <f>IF(C313=1,K!$I$1,IF(C313=2,K!$I$2,IF(C313=3,K!$I$3,IF(C313=4,K!$I$4,IF(C313=5,K!$I$5,IF(C313=6,K!$I$6,IF(C313=7,K!$I$7)))))))</f>
        <v>Ekspluatatsiooni andmise dokument</v>
      </c>
      <c r="E313" s="84" t="s">
        <v>294</v>
      </c>
      <c r="F313" s="73" t="str">
        <f>LOOKUP(E313,K!$A$1:$B$19)</f>
        <v>Haaslava vald</v>
      </c>
      <c r="G313" s="1" t="s">
        <v>5551</v>
      </c>
      <c r="H313" s="1">
        <v>96</v>
      </c>
      <c r="I313" s="83" t="str">
        <f t="shared" si="15"/>
        <v>TMV-96</v>
      </c>
      <c r="J313" s="1" t="s">
        <v>7666</v>
      </c>
      <c r="K313" s="1" t="s">
        <v>7673</v>
      </c>
      <c r="N313" s="1">
        <v>1982</v>
      </c>
      <c r="O313">
        <v>2</v>
      </c>
      <c r="P313" t="s">
        <v>7674</v>
      </c>
    </row>
    <row r="314" spans="1:16" ht="25.5" x14ac:dyDescent="0.2">
      <c r="A314" s="48" t="str">
        <f t="shared" si="16"/>
        <v>RH-38</v>
      </c>
      <c r="B314" s="115">
        <v>38</v>
      </c>
      <c r="C314" s="1">
        <v>3</v>
      </c>
      <c r="D314" s="71" t="str">
        <f>IF(C314=1,K!$I$1,IF(C314=2,K!$I$2,IF(C314=3,K!$I$3,IF(C314=4,K!$I$4,IF(C314=5,K!$I$5,IF(C314=6,K!$I$6,IF(C314=7,K!$I$7)))))))</f>
        <v>Ekspluatatsiooni andmise dokument</v>
      </c>
      <c r="E314" s="84" t="s">
        <v>294</v>
      </c>
      <c r="F314" s="73" t="str">
        <f>LOOKUP(E314,K!$A$1:$B$19)</f>
        <v>Haaslava vald</v>
      </c>
      <c r="G314" s="1" t="s">
        <v>5551</v>
      </c>
      <c r="H314" s="1">
        <v>95</v>
      </c>
      <c r="I314" s="83" t="str">
        <f t="shared" si="15"/>
        <v>TMV-95</v>
      </c>
      <c r="J314" s="1" t="s">
        <v>7675</v>
      </c>
      <c r="K314" s="1" t="s">
        <v>7676</v>
      </c>
      <c r="N314" s="1">
        <v>1982</v>
      </c>
      <c r="O314">
        <v>1</v>
      </c>
      <c r="P314" t="s">
        <v>7677</v>
      </c>
    </row>
    <row r="315" spans="1:16" ht="25.5" x14ac:dyDescent="0.2">
      <c r="A315" s="48" t="str">
        <f t="shared" si="16"/>
        <v>RH-38</v>
      </c>
      <c r="B315" s="115">
        <v>38</v>
      </c>
      <c r="C315" s="1">
        <v>1</v>
      </c>
      <c r="D315" s="71" t="str">
        <f>IF(C315=1,K!$I$1,IF(C315=2,K!$I$2,IF(C315=3,K!$I$3,IF(C315=4,K!$I$4,IF(C315=5,K!$I$5,IF(C315=6,K!$I$6,IF(C315=7,K!$I$7)))))))</f>
        <v>Peakraavide projektid</v>
      </c>
      <c r="E315" s="84" t="s">
        <v>294</v>
      </c>
      <c r="F315" s="73" t="str">
        <f>LOOKUP(E315,K!$A$1:$B$19)</f>
        <v>Haaslava vald</v>
      </c>
      <c r="H315" s="1">
        <v>90</v>
      </c>
      <c r="I315" s="83" t="str">
        <f t="shared" si="15"/>
        <v>-90</v>
      </c>
      <c r="J315" s="1" t="s">
        <v>7675</v>
      </c>
      <c r="K315" s="1" t="s">
        <v>7678</v>
      </c>
      <c r="N315" s="1">
        <v>1981</v>
      </c>
      <c r="O315">
        <v>10</v>
      </c>
      <c r="P315">
        <v>73231</v>
      </c>
    </row>
    <row r="316" spans="1:16" ht="38.25" x14ac:dyDescent="0.2">
      <c r="A316" s="48" t="str">
        <f t="shared" si="16"/>
        <v>RH-38</v>
      </c>
      <c r="B316" s="115">
        <v>38</v>
      </c>
      <c r="C316" s="1">
        <v>5</v>
      </c>
      <c r="D316" s="71" t="str">
        <f>IF(C316=1,K!$I$1,IF(C316=2,K!$I$2,IF(C316=3,K!$I$3,IF(C316=4,K!$I$4,IF(C316=5,K!$I$5,IF(C316=6,K!$I$6,IF(C316=7,K!$I$7)))))))</f>
        <v>Muu projekt</v>
      </c>
      <c r="E316" s="84" t="s">
        <v>294</v>
      </c>
      <c r="F316" s="73" t="str">
        <f>LOOKUP(E316,K!$A$1:$B$19)</f>
        <v>Haaslava vald</v>
      </c>
      <c r="H316" s="1" t="s">
        <v>7679</v>
      </c>
      <c r="I316" s="83" t="str">
        <f t="shared" si="15"/>
        <v>-903-U</v>
      </c>
      <c r="J316" s="1" t="s">
        <v>7675</v>
      </c>
      <c r="K316" s="1" t="s">
        <v>7680</v>
      </c>
      <c r="N316" s="1">
        <v>1970</v>
      </c>
      <c r="O316">
        <v>9</v>
      </c>
      <c r="P316">
        <v>70388</v>
      </c>
    </row>
    <row r="317" spans="1:16" ht="25.5" x14ac:dyDescent="0.2">
      <c r="A317" s="48" t="str">
        <f t="shared" si="16"/>
        <v>RH-39</v>
      </c>
      <c r="B317" s="115">
        <v>39</v>
      </c>
      <c r="C317" s="1">
        <v>1</v>
      </c>
      <c r="D317" s="71" t="str">
        <f>IF(C317=1,K!$I$1,IF(C317=2,K!$I$2,IF(C317=3,K!$I$3,IF(C317=4,K!$I$4,IF(C317=5,K!$I$5,IF(C317=6,K!$I$6,IF(C317=7,K!$I$7)))))))</f>
        <v>Peakraavide projektid</v>
      </c>
      <c r="E317" s="84" t="s">
        <v>294</v>
      </c>
      <c r="F317" s="73" t="str">
        <f>LOOKUP(E317,K!$A$1:$B$19)</f>
        <v>Haaslava vald</v>
      </c>
      <c r="G317" s="1" t="s">
        <v>11</v>
      </c>
      <c r="H317" s="1">
        <v>902</v>
      </c>
      <c r="I317" s="83" t="str">
        <f t="shared" ref="I317:I380" si="17">CONCATENATE(G317,"-",H317)</f>
        <v>PP-902</v>
      </c>
      <c r="J317" s="1" t="s">
        <v>7681</v>
      </c>
      <c r="K317" s="1" t="s">
        <v>7682</v>
      </c>
      <c r="N317" s="1">
        <v>1971</v>
      </c>
      <c r="O317">
        <v>22</v>
      </c>
      <c r="P317">
        <v>70388</v>
      </c>
    </row>
    <row r="318" spans="1:16" ht="25.5" x14ac:dyDescent="0.2">
      <c r="A318" s="48" t="str">
        <f t="shared" si="16"/>
        <v>RH-39</v>
      </c>
      <c r="B318" s="115">
        <v>39</v>
      </c>
      <c r="C318" s="1">
        <v>1</v>
      </c>
      <c r="D318" s="71" t="str">
        <f>IF(C318=1,K!$I$1,IF(C318=2,K!$I$2,IF(C318=3,K!$I$3,IF(C318=4,K!$I$4,IF(C318=5,K!$I$5,IF(C318=6,K!$I$6,IF(C318=7,K!$I$7)))))))</f>
        <v>Peakraavide projektid</v>
      </c>
      <c r="E318" s="84" t="s">
        <v>294</v>
      </c>
      <c r="F318" s="73" t="str">
        <f>LOOKUP(E318,K!$A$1:$B$19)</f>
        <v>Haaslava vald</v>
      </c>
      <c r="H318" s="1">
        <v>747</v>
      </c>
      <c r="I318" s="83" t="str">
        <f t="shared" si="17"/>
        <v>-747</v>
      </c>
      <c r="J318" s="1" t="s">
        <v>7681</v>
      </c>
      <c r="K318" s="1" t="s">
        <v>7683</v>
      </c>
      <c r="N318" s="1">
        <v>1978</v>
      </c>
      <c r="O318">
        <v>7</v>
      </c>
      <c r="P318">
        <v>1274781</v>
      </c>
    </row>
    <row r="319" spans="1:16" ht="25.5" x14ac:dyDescent="0.2">
      <c r="A319" s="48" t="str">
        <f t="shared" si="16"/>
        <v>RH-39</v>
      </c>
      <c r="B319" s="115">
        <v>39</v>
      </c>
      <c r="C319" s="1">
        <v>1</v>
      </c>
      <c r="D319" s="71" t="str">
        <f>IF(C319=1,K!$I$1,IF(C319=2,K!$I$2,IF(C319=3,K!$I$3,IF(C319=4,K!$I$4,IF(C319=5,K!$I$5,IF(C319=6,K!$I$6,IF(C319=7,K!$I$7)))))))</f>
        <v>Peakraavide projektid</v>
      </c>
      <c r="E319" s="84" t="s">
        <v>294</v>
      </c>
      <c r="F319" s="73" t="str">
        <f>LOOKUP(E319,K!$A$1:$B$19)</f>
        <v>Haaslava vald</v>
      </c>
      <c r="H319" s="1">
        <v>747</v>
      </c>
      <c r="I319" s="83" t="str">
        <f t="shared" si="17"/>
        <v>-747</v>
      </c>
      <c r="J319" s="1" t="s">
        <v>7681</v>
      </c>
      <c r="K319" s="1" t="s">
        <v>7685</v>
      </c>
      <c r="N319" s="1">
        <v>1978</v>
      </c>
      <c r="O319">
        <v>3</v>
      </c>
      <c r="P319">
        <v>1274781</v>
      </c>
    </row>
    <row r="320" spans="1:16" ht="25.5" x14ac:dyDescent="0.2">
      <c r="A320" s="48" t="str">
        <f t="shared" si="16"/>
        <v>RH-39</v>
      </c>
      <c r="B320" s="115">
        <v>39</v>
      </c>
      <c r="C320" s="1">
        <v>2</v>
      </c>
      <c r="D320" s="71" t="str">
        <f>IF(C320=1,K!$I$1,IF(C320=2,K!$I$2,IF(C320=3,K!$I$3,IF(C320=4,K!$I$4,IF(C320=5,K!$I$5,IF(C320=6,K!$I$6,IF(C320=7,K!$I$7)))))))</f>
        <v>Rek/uuendus</v>
      </c>
      <c r="E320" s="84" t="s">
        <v>294</v>
      </c>
      <c r="F320" s="73" t="str">
        <f>LOOKUP(E320,K!$A$1:$B$19)</f>
        <v>Haaslava vald</v>
      </c>
      <c r="G320" s="1" t="s">
        <v>34</v>
      </c>
      <c r="H320" s="1">
        <v>452</v>
      </c>
      <c r="I320" s="83" t="str">
        <f t="shared" si="17"/>
        <v>PK-452</v>
      </c>
      <c r="J320" s="1" t="s">
        <v>7681</v>
      </c>
      <c r="K320" s="1" t="s">
        <v>7686</v>
      </c>
      <c r="N320" s="1">
        <v>1977</v>
      </c>
      <c r="O320">
        <v>23</v>
      </c>
    </row>
    <row r="321" spans="1:17" ht="25.5" x14ac:dyDescent="0.2">
      <c r="A321" s="48" t="str">
        <f t="shared" si="16"/>
        <v>RH-39</v>
      </c>
      <c r="B321" s="115">
        <v>39</v>
      </c>
      <c r="C321" s="1">
        <v>1</v>
      </c>
      <c r="D321" s="71" t="str">
        <f>IF(C321=1,K!$I$1,IF(C321=2,K!$I$2,IF(C321=3,K!$I$3,IF(C321=4,K!$I$4,IF(C321=5,K!$I$5,IF(C321=6,K!$I$6,IF(C321=7,K!$I$7)))))))</f>
        <v>Peakraavide projektid</v>
      </c>
      <c r="E321" s="84" t="s">
        <v>294</v>
      </c>
      <c r="F321" s="73" t="str">
        <f>LOOKUP(E321,K!$A$1:$B$19)</f>
        <v>Haaslava vald</v>
      </c>
      <c r="H321" s="1" t="s">
        <v>7687</v>
      </c>
      <c r="I321" s="83" t="str">
        <f t="shared" si="17"/>
        <v>-184/20</v>
      </c>
      <c r="J321" s="1" t="s">
        <v>7681</v>
      </c>
      <c r="K321" s="1" t="s">
        <v>7688</v>
      </c>
      <c r="N321" s="1">
        <v>1971</v>
      </c>
      <c r="O321">
        <v>9</v>
      </c>
      <c r="P321">
        <v>70388</v>
      </c>
    </row>
    <row r="322" spans="1:17" ht="25.5" x14ac:dyDescent="0.2">
      <c r="A322" s="48" t="str">
        <f t="shared" si="16"/>
        <v>RH-39</v>
      </c>
      <c r="B322" s="115">
        <v>39</v>
      </c>
      <c r="C322" s="1">
        <v>1</v>
      </c>
      <c r="D322" s="71" t="str">
        <f>IF(C322=1,K!$I$1,IF(C322=2,K!$I$2,IF(C322=3,K!$I$3,IF(C322=4,K!$I$4,IF(C322=5,K!$I$5,IF(C322=6,K!$I$6,IF(C322=7,K!$I$7)))))))</f>
        <v>Peakraavide projektid</v>
      </c>
      <c r="E322" s="84" t="s">
        <v>294</v>
      </c>
      <c r="F322" s="73" t="str">
        <f>LOOKUP(E322,K!$A$1:$B$19)</f>
        <v>Haaslava vald</v>
      </c>
      <c r="H322" s="1" t="s">
        <v>7689</v>
      </c>
      <c r="I322" s="83" t="str">
        <f t="shared" si="17"/>
        <v>-214/10</v>
      </c>
      <c r="J322" s="1" t="s">
        <v>7681</v>
      </c>
      <c r="K322" s="1" t="s">
        <v>7690</v>
      </c>
      <c r="N322" s="1">
        <v>1973</v>
      </c>
      <c r="O322">
        <v>12</v>
      </c>
      <c r="P322">
        <v>73231</v>
      </c>
    </row>
    <row r="323" spans="1:17" ht="25.5" x14ac:dyDescent="0.2">
      <c r="A323" s="48" t="str">
        <f t="shared" si="16"/>
        <v>RH-40</v>
      </c>
      <c r="B323" s="115">
        <v>40</v>
      </c>
      <c r="C323" s="1">
        <v>4</v>
      </c>
      <c r="D323" s="71" t="str">
        <f>IF(C323=1,K!$I$1,IF(C323=2,K!$I$2,IF(C323=3,K!$I$3,IF(C323=4,K!$I$4,IF(C323=5,K!$I$5,IF(C323=6,K!$I$6,IF(C323=7,K!$I$7)))))))</f>
        <v>Ehitusgeoloogia aruanne</v>
      </c>
      <c r="E323" s="84" t="s">
        <v>294</v>
      </c>
      <c r="F323" s="73" t="str">
        <f>LOOKUP(E323,K!$A$1:$B$19)</f>
        <v>Haaslava vald</v>
      </c>
      <c r="G323" s="1" t="s">
        <v>11</v>
      </c>
      <c r="H323" s="1">
        <v>902</v>
      </c>
      <c r="I323" s="83" t="str">
        <f t="shared" si="17"/>
        <v>PP-902</v>
      </c>
      <c r="J323" s="1" t="s">
        <v>7684</v>
      </c>
      <c r="K323" s="1" t="s">
        <v>7691</v>
      </c>
      <c r="N323" s="1">
        <v>1977</v>
      </c>
      <c r="O323">
        <v>5</v>
      </c>
      <c r="P323" t="s">
        <v>7692</v>
      </c>
    </row>
    <row r="324" spans="1:17" ht="25.5" x14ac:dyDescent="0.2">
      <c r="A324" s="48" t="str">
        <f t="shared" si="16"/>
        <v>RH-40</v>
      </c>
      <c r="B324" s="115">
        <v>40</v>
      </c>
      <c r="C324" s="1">
        <v>5</v>
      </c>
      <c r="D324" s="71" t="str">
        <f>IF(C324=1,K!$I$1,IF(C324=2,K!$I$2,IF(C324=3,K!$I$3,IF(C324=4,K!$I$4,IF(C324=5,K!$I$5,IF(C324=6,K!$I$6,IF(C324=7,K!$I$7)))))))</f>
        <v>Muu projekt</v>
      </c>
      <c r="E324" s="84" t="s">
        <v>294</v>
      </c>
      <c r="F324" s="73" t="str">
        <f>LOOKUP(E324,K!$A$1:$B$19)</f>
        <v>Haaslava vald</v>
      </c>
      <c r="I324" s="83" t="str">
        <f t="shared" si="17"/>
        <v>-</v>
      </c>
      <c r="J324" s="1" t="s">
        <v>7684</v>
      </c>
      <c r="K324" s="1" t="s">
        <v>7693</v>
      </c>
      <c r="N324" s="1">
        <v>1967</v>
      </c>
      <c r="O324">
        <v>14</v>
      </c>
      <c r="Q324" s="28" t="s">
        <v>6939</v>
      </c>
    </row>
    <row r="325" spans="1:17" ht="25.5" x14ac:dyDescent="0.2">
      <c r="A325" s="48" t="str">
        <f t="shared" si="16"/>
        <v>RH-40</v>
      </c>
      <c r="B325" s="115">
        <v>40</v>
      </c>
      <c r="C325" s="1">
        <v>4</v>
      </c>
      <c r="D325" s="71" t="str">
        <f>IF(C325=1,K!$I$1,IF(C325=2,K!$I$2,IF(C325=3,K!$I$3,IF(C325=4,K!$I$4,IF(C325=5,K!$I$5,IF(C325=6,K!$I$6,IF(C325=7,K!$I$7)))))))</f>
        <v>Ehitusgeoloogia aruanne</v>
      </c>
      <c r="E325" s="84" t="s">
        <v>294</v>
      </c>
      <c r="F325" s="73" t="str">
        <f>LOOKUP(E325,K!$A$1:$B$19)</f>
        <v>Haaslava vald</v>
      </c>
      <c r="G325" s="1" t="s">
        <v>11</v>
      </c>
      <c r="H325" s="1" t="s">
        <v>7694</v>
      </c>
      <c r="I325" s="83" t="str">
        <f t="shared" si="17"/>
        <v>PP-1170-EG</v>
      </c>
      <c r="J325" s="1" t="s">
        <v>7684</v>
      </c>
      <c r="K325" s="1" t="s">
        <v>7695</v>
      </c>
      <c r="N325" s="1">
        <v>1979</v>
      </c>
      <c r="O325">
        <v>4</v>
      </c>
      <c r="P325">
        <v>1274782</v>
      </c>
    </row>
    <row r="326" spans="1:17" ht="25.5" x14ac:dyDescent="0.2">
      <c r="A326" s="48" t="str">
        <f t="shared" si="16"/>
        <v>RH-40</v>
      </c>
      <c r="B326" s="115">
        <v>40</v>
      </c>
      <c r="C326" s="1">
        <v>1</v>
      </c>
      <c r="D326" s="71" t="str">
        <f>IF(C326=1,K!$I$1,IF(C326=2,K!$I$2,IF(C326=3,K!$I$3,IF(C326=4,K!$I$4,IF(C326=5,K!$I$5,IF(C326=6,K!$I$6,IF(C326=7,K!$I$7)))))))</f>
        <v>Peakraavide projektid</v>
      </c>
      <c r="E326" s="84" t="s">
        <v>294</v>
      </c>
      <c r="F326" s="73" t="str">
        <f>LOOKUP(E326,K!$A$1:$B$19)</f>
        <v>Haaslava vald</v>
      </c>
      <c r="H326" s="1" t="s">
        <v>7697</v>
      </c>
      <c r="I326" s="83" t="str">
        <f t="shared" si="17"/>
        <v>-133/8</v>
      </c>
      <c r="J326" s="1" t="s">
        <v>7684</v>
      </c>
      <c r="K326" s="1" t="s">
        <v>7696</v>
      </c>
      <c r="N326" s="1">
        <v>1967</v>
      </c>
      <c r="O326">
        <v>2</v>
      </c>
      <c r="P326">
        <v>67386</v>
      </c>
    </row>
    <row r="327" spans="1:17" ht="25.5" x14ac:dyDescent="0.2">
      <c r="A327" s="48" t="str">
        <f t="shared" si="16"/>
        <v>RH-40</v>
      </c>
      <c r="B327" s="115">
        <v>40</v>
      </c>
      <c r="C327" s="1">
        <v>5</v>
      </c>
      <c r="D327" s="71" t="str">
        <f>IF(C327=1,K!$I$1,IF(C327=2,K!$I$2,IF(C327=3,K!$I$3,IF(C327=4,K!$I$4,IF(C327=5,K!$I$5,IF(C327=6,K!$I$6,IF(C327=7,K!$I$7)))))))</f>
        <v>Muu projekt</v>
      </c>
      <c r="E327" s="84" t="s">
        <v>294</v>
      </c>
      <c r="F327" s="73" t="str">
        <f>LOOKUP(E327,K!$A$1:$B$19)</f>
        <v>Haaslava vald</v>
      </c>
      <c r="H327" s="1">
        <v>3164</v>
      </c>
      <c r="I327" s="83" t="str">
        <f t="shared" si="17"/>
        <v>-3164</v>
      </c>
      <c r="J327" s="1" t="s">
        <v>7684</v>
      </c>
      <c r="K327" s="1" t="s">
        <v>7698</v>
      </c>
      <c r="N327" s="1">
        <v>1973</v>
      </c>
      <c r="O327">
        <v>1</v>
      </c>
      <c r="Q327" s="28" t="s">
        <v>6939</v>
      </c>
    </row>
    <row r="328" spans="1:17" ht="25.5" x14ac:dyDescent="0.2">
      <c r="A328" s="48" t="str">
        <f t="shared" si="16"/>
        <v>RH-40</v>
      </c>
      <c r="B328" s="115">
        <v>40</v>
      </c>
      <c r="C328" s="1">
        <v>3</v>
      </c>
      <c r="D328" s="71" t="str">
        <f>IF(C328=1,K!$I$1,IF(C328=2,K!$I$2,IF(C328=3,K!$I$3,IF(C328=4,K!$I$4,IF(C328=5,K!$I$5,IF(C328=6,K!$I$6,IF(C328=7,K!$I$7)))))))</f>
        <v>Ekspluatatsiooni andmise dokument</v>
      </c>
      <c r="E328" s="84" t="s">
        <v>294</v>
      </c>
      <c r="F328" s="73" t="str">
        <f>LOOKUP(E328,K!$A$1:$B$19)</f>
        <v>Haaslava vald</v>
      </c>
      <c r="H328" s="1">
        <v>113</v>
      </c>
      <c r="I328" s="83" t="str">
        <f t="shared" si="17"/>
        <v>-113</v>
      </c>
      <c r="J328" s="1" t="s">
        <v>7684</v>
      </c>
      <c r="K328" s="1" t="s">
        <v>7699</v>
      </c>
      <c r="N328" s="1">
        <v>1980</v>
      </c>
      <c r="O328">
        <v>8</v>
      </c>
      <c r="P328">
        <v>1274781</v>
      </c>
    </row>
    <row r="329" spans="1:17" x14ac:dyDescent="0.2">
      <c r="A329" s="48" t="str">
        <f t="shared" si="16"/>
        <v>RH-</v>
      </c>
      <c r="B329"/>
      <c r="C329" s="1">
        <v>1</v>
      </c>
      <c r="D329" s="71" t="str">
        <f>IF(C329=1,K!$I$1,IF(C329=2,K!$I$2,IF(C329=3,K!$I$3,IF(C329=4,K!$I$4,IF(C329=5,K!$I$5,IF(C329=6,K!$I$6,IF(C329=7,K!$I$7)))))))</f>
        <v>Peakraavide projektid</v>
      </c>
      <c r="E329" s="3"/>
      <c r="F329" s="73" t="e">
        <f>LOOKUP(E329,K!$A$1:$B$19)</f>
        <v>#N/A</v>
      </c>
      <c r="G329" s="1" t="s">
        <v>34</v>
      </c>
      <c r="H329" s="1">
        <v>434</v>
      </c>
      <c r="I329" s="83" t="str">
        <f t="shared" si="17"/>
        <v>PK-434</v>
      </c>
      <c r="J329" s="1" t="s">
        <v>1579</v>
      </c>
      <c r="K329" s="1" t="s">
        <v>1578</v>
      </c>
      <c r="N329" s="1">
        <v>1976</v>
      </c>
    </row>
    <row r="330" spans="1:17" x14ac:dyDescent="0.2">
      <c r="A330" s="48" t="str">
        <f t="shared" si="16"/>
        <v>RH-9</v>
      </c>
      <c r="B330">
        <v>9</v>
      </c>
      <c r="C330" s="1">
        <v>1</v>
      </c>
      <c r="D330" s="71" t="str">
        <f>IF(C330=1,K!$I$1,IF(C330=2,K!$I$2,IF(C330=3,K!$I$3,IF(C330=4,K!$I$4,IF(C330=5,K!$I$5,IF(C330=6,K!$I$6,IF(C330=7,K!$I$7)))))))</f>
        <v>Peakraavide projektid</v>
      </c>
      <c r="E330" s="3"/>
      <c r="F330" s="73" t="e">
        <f>LOOKUP(E330,K!$A$1:$B$19)</f>
        <v>#N/A</v>
      </c>
      <c r="G330" s="1" t="s">
        <v>34</v>
      </c>
      <c r="H330" s="1">
        <v>452</v>
      </c>
      <c r="I330" s="83" t="str">
        <f t="shared" si="17"/>
        <v>PK-452</v>
      </c>
      <c r="J330" s="1" t="s">
        <v>1579</v>
      </c>
      <c r="K330" s="1" t="s">
        <v>1595</v>
      </c>
      <c r="N330" s="1">
        <v>1978</v>
      </c>
    </row>
    <row r="331" spans="1:17" x14ac:dyDescent="0.2">
      <c r="A331" s="48" t="str">
        <f t="shared" si="16"/>
        <v>RH-9</v>
      </c>
      <c r="B331">
        <v>9</v>
      </c>
      <c r="C331" s="1">
        <v>1</v>
      </c>
      <c r="D331" s="71" t="str">
        <f>IF(C331=1,K!$I$1,IF(C331=2,K!$I$2,IF(C331=3,K!$I$3,IF(C331=4,K!$I$4,IF(C331=5,K!$I$5,IF(C331=6,K!$I$6,IF(C331=7,K!$I$7)))))))</f>
        <v>Peakraavide projektid</v>
      </c>
      <c r="E331" s="3"/>
      <c r="F331" s="73" t="e">
        <f>LOOKUP(E331,K!$A$1:$B$19)</f>
        <v>#N/A</v>
      </c>
      <c r="G331" s="1" t="s">
        <v>34</v>
      </c>
      <c r="H331" s="26" t="s">
        <v>5428</v>
      </c>
      <c r="I331" s="83" t="str">
        <f t="shared" si="17"/>
        <v>PK-452A</v>
      </c>
      <c r="J331" s="1" t="s">
        <v>1579</v>
      </c>
      <c r="K331" s="1" t="s">
        <v>1596</v>
      </c>
      <c r="N331" s="1">
        <v>1958</v>
      </c>
    </row>
    <row r="332" spans="1:17" x14ac:dyDescent="0.2">
      <c r="A332" s="48" t="str">
        <f t="shared" si="16"/>
        <v>RH-</v>
      </c>
      <c r="B332"/>
      <c r="C332" s="1">
        <v>1</v>
      </c>
      <c r="D332" s="71" t="str">
        <f>IF(C332=1,K!$I$1,IF(C332=2,K!$I$2,IF(C332=3,K!$I$3,IF(C332=4,K!$I$4,IF(C332=5,K!$I$5,IF(C332=6,K!$I$6,IF(C332=7,K!$I$7)))))))</f>
        <v>Peakraavide projektid</v>
      </c>
      <c r="E332" s="84" t="s">
        <v>328</v>
      </c>
      <c r="F332" s="73" t="str">
        <f>LOOKUP(E332,K!$A$1:$B$19)</f>
        <v>Rõngu vald</v>
      </c>
      <c r="G332" s="1" t="s">
        <v>34</v>
      </c>
      <c r="H332" s="1">
        <v>421</v>
      </c>
      <c r="I332" s="83" t="str">
        <f t="shared" si="17"/>
        <v>PK-421</v>
      </c>
      <c r="J332" s="1" t="s">
        <v>1564</v>
      </c>
      <c r="K332" s="1" t="s">
        <v>1563</v>
      </c>
      <c r="L332" s="9">
        <v>1021900</v>
      </c>
      <c r="N332" s="1">
        <v>1975</v>
      </c>
    </row>
    <row r="333" spans="1:17" x14ac:dyDescent="0.2">
      <c r="A333" s="48" t="str">
        <f t="shared" si="16"/>
        <v>RH-41</v>
      </c>
      <c r="B333">
        <v>41</v>
      </c>
      <c r="C333" s="1">
        <v>2</v>
      </c>
      <c r="D333" s="71" t="str">
        <f>IF(C333=1,K!$I$1,IF(C333=2,K!$I$2,IF(C333=3,K!$I$3,IF(C333=4,K!$I$4,IF(C333=5,K!$I$5,IF(C333=6,K!$I$6,IF(C333=7,K!$I$7)))))))</f>
        <v>Rek/uuendus</v>
      </c>
      <c r="E333" s="84" t="s">
        <v>328</v>
      </c>
      <c r="F333" s="73" t="str">
        <f>LOOKUP(E333,K!$A$1:$B$19)</f>
        <v>Rõngu vald</v>
      </c>
      <c r="G333" s="26" t="s">
        <v>34</v>
      </c>
      <c r="H333" s="1">
        <v>384</v>
      </c>
      <c r="I333" s="83" t="str">
        <f t="shared" si="17"/>
        <v>PK-384</v>
      </c>
      <c r="J333" s="26" t="s">
        <v>1564</v>
      </c>
      <c r="K333" s="26" t="s">
        <v>6940</v>
      </c>
      <c r="L333" s="9">
        <v>1021900</v>
      </c>
      <c r="N333" s="1">
        <v>1972</v>
      </c>
      <c r="O333">
        <v>2</v>
      </c>
    </row>
    <row r="334" spans="1:17" x14ac:dyDescent="0.2">
      <c r="A334" s="48" t="str">
        <f t="shared" si="16"/>
        <v>RH-41</v>
      </c>
      <c r="B334">
        <v>41</v>
      </c>
      <c r="C334" s="1">
        <v>3</v>
      </c>
      <c r="D334" s="71" t="str">
        <f>IF(C334=1,K!$I$1,IF(C334=2,K!$I$2,IF(C334=3,K!$I$3,IF(C334=4,K!$I$4,IF(C334=5,K!$I$5,IF(C334=6,K!$I$6,IF(C334=7,K!$I$7)))))))</f>
        <v>Ekspluatatsiooni andmise dokument</v>
      </c>
      <c r="E334" s="84" t="s">
        <v>328</v>
      </c>
      <c r="F334" s="73" t="str">
        <f>LOOKUP(E334,K!$A$1:$B$19)</f>
        <v>Rõngu vald</v>
      </c>
      <c r="I334" s="83" t="str">
        <f t="shared" si="17"/>
        <v>-</v>
      </c>
      <c r="J334" s="26" t="s">
        <v>1564</v>
      </c>
      <c r="K334" s="26" t="s">
        <v>6947</v>
      </c>
      <c r="L334" s="9">
        <v>1021900</v>
      </c>
      <c r="N334" s="1">
        <v>2008</v>
      </c>
      <c r="O334">
        <v>4</v>
      </c>
    </row>
    <row r="335" spans="1:17" x14ac:dyDescent="0.2">
      <c r="A335" s="48" t="str">
        <f t="shared" si="16"/>
        <v>RH-41</v>
      </c>
      <c r="B335" s="115">
        <v>41</v>
      </c>
      <c r="C335" s="1">
        <v>2</v>
      </c>
      <c r="D335" s="71" t="str">
        <f>IF(C335=1,K!$I$1,IF(C335=2,K!$I$2,IF(C335=3,K!$I$3,IF(C335=4,K!$I$4,IF(C335=5,K!$I$5,IF(C335=6,K!$I$6,IF(C335=7,K!$I$7)))))))</f>
        <v>Rek/uuendus</v>
      </c>
      <c r="E335" s="84" t="s">
        <v>328</v>
      </c>
      <c r="F335" s="73" t="str">
        <f>LOOKUP(E335,K!$A$1:$B$19)</f>
        <v>Rõngu vald</v>
      </c>
      <c r="G335" s="26" t="s">
        <v>34</v>
      </c>
      <c r="H335" s="1">
        <v>244</v>
      </c>
      <c r="I335" s="83" t="str">
        <f t="shared" si="17"/>
        <v>PK-244</v>
      </c>
      <c r="J335" s="26" t="s">
        <v>1564</v>
      </c>
      <c r="K335" s="26" t="s">
        <v>6941</v>
      </c>
      <c r="L335" s="9">
        <v>1021900</v>
      </c>
      <c r="N335" s="1">
        <v>1969</v>
      </c>
      <c r="O335">
        <v>2</v>
      </c>
    </row>
    <row r="336" spans="1:17" x14ac:dyDescent="0.2">
      <c r="A336" s="48" t="str">
        <f t="shared" si="16"/>
        <v>RH-41</v>
      </c>
      <c r="B336" s="115">
        <v>41</v>
      </c>
      <c r="C336" s="1">
        <v>2</v>
      </c>
      <c r="D336" s="71" t="str">
        <f>IF(C336=1,K!$I$1,IF(C336=2,K!$I$2,IF(C336=3,K!$I$3,IF(C336=4,K!$I$4,IF(C336=5,K!$I$5,IF(C336=6,K!$I$6,IF(C336=7,K!$I$7)))))))</f>
        <v>Rek/uuendus</v>
      </c>
      <c r="E336" s="84" t="s">
        <v>328</v>
      </c>
      <c r="F336" s="73" t="str">
        <f>LOOKUP(E336,K!$A$1:$B$19)</f>
        <v>Rõngu vald</v>
      </c>
      <c r="G336" s="26" t="s">
        <v>11</v>
      </c>
      <c r="H336" s="26" t="s">
        <v>6942</v>
      </c>
      <c r="I336" s="83" t="str">
        <f t="shared" si="17"/>
        <v>PP-764a</v>
      </c>
      <c r="J336" s="26" t="s">
        <v>1564</v>
      </c>
      <c r="K336" s="26" t="s">
        <v>6940</v>
      </c>
      <c r="L336" s="9">
        <v>1021900</v>
      </c>
      <c r="N336" s="1">
        <v>1970</v>
      </c>
      <c r="O336">
        <v>2</v>
      </c>
    </row>
    <row r="337" spans="1:16" ht="25.5" x14ac:dyDescent="0.2">
      <c r="A337" s="48" t="str">
        <f t="shared" ref="A337:A400" si="18">CONCATENATE("RH","-",B337)</f>
        <v>RH-41</v>
      </c>
      <c r="B337" s="115">
        <v>41</v>
      </c>
      <c r="C337" s="1">
        <v>3</v>
      </c>
      <c r="D337" s="71" t="str">
        <f>IF(C337=1,K!$I$1,IF(C337=2,K!$I$2,IF(C337=3,K!$I$3,IF(C337=4,K!$I$4,IF(C337=5,K!$I$5,IF(C337=6,K!$I$6,IF(C337=7,K!$I$7)))))))</f>
        <v>Ekspluatatsiooni andmise dokument</v>
      </c>
      <c r="E337" s="84" t="s">
        <v>328</v>
      </c>
      <c r="F337" s="73" t="str">
        <f>LOOKUP(E337,K!$A$1:$B$19)</f>
        <v>Rõngu vald</v>
      </c>
      <c r="G337" s="26"/>
      <c r="H337" s="1">
        <v>487</v>
      </c>
      <c r="I337" s="83" t="str">
        <f t="shared" si="17"/>
        <v>-487</v>
      </c>
      <c r="J337" s="26" t="s">
        <v>1564</v>
      </c>
      <c r="K337" s="26" t="s">
        <v>6943</v>
      </c>
      <c r="L337" s="9">
        <v>1021900</v>
      </c>
      <c r="N337" s="1">
        <v>1972</v>
      </c>
      <c r="O337">
        <v>2</v>
      </c>
    </row>
    <row r="338" spans="1:16" ht="25.5" x14ac:dyDescent="0.2">
      <c r="A338" s="48" t="str">
        <f t="shared" si="18"/>
        <v>RH-41</v>
      </c>
      <c r="B338" s="115">
        <v>41</v>
      </c>
      <c r="C338" s="1">
        <v>3</v>
      </c>
      <c r="D338" s="71" t="str">
        <f>IF(C338=1,K!$I$1,IF(C338=2,K!$I$2,IF(C338=3,K!$I$3,IF(C338=4,K!$I$4,IF(C338=5,K!$I$5,IF(C338=6,K!$I$6,IF(C338=7,K!$I$7)))))))</f>
        <v>Ekspluatatsiooni andmise dokument</v>
      </c>
      <c r="E338" s="84" t="s">
        <v>328</v>
      </c>
      <c r="F338" s="73" t="str">
        <f>LOOKUP(E338,K!$A$1:$B$19)</f>
        <v>Rõngu vald</v>
      </c>
      <c r="H338" s="1">
        <v>1256</v>
      </c>
      <c r="I338" s="83" t="str">
        <f t="shared" si="17"/>
        <v>-1256</v>
      </c>
      <c r="J338" s="26" t="s">
        <v>1564</v>
      </c>
      <c r="K338" s="26" t="s">
        <v>6944</v>
      </c>
      <c r="L338" s="9">
        <v>1021900</v>
      </c>
      <c r="N338" s="1">
        <v>1977</v>
      </c>
      <c r="O338">
        <v>2</v>
      </c>
    </row>
    <row r="339" spans="1:16" x14ac:dyDescent="0.2">
      <c r="A339" s="48" t="str">
        <f t="shared" si="18"/>
        <v>RH-41</v>
      </c>
      <c r="B339" s="115">
        <v>41</v>
      </c>
      <c r="C339" s="1">
        <v>3</v>
      </c>
      <c r="D339" s="71" t="str">
        <f>IF(C339=1,K!$I$1,IF(C339=2,K!$I$2,IF(C339=3,K!$I$3,IF(C339=4,K!$I$4,IF(C339=5,K!$I$5,IF(C339=6,K!$I$6,IF(C339=7,K!$I$7)))))))</f>
        <v>Ekspluatatsiooni andmise dokument</v>
      </c>
      <c r="E339" s="84" t="s">
        <v>328</v>
      </c>
      <c r="F339" s="73" t="str">
        <f>LOOKUP(E339,K!$A$1:$B$19)</f>
        <v>Rõngu vald</v>
      </c>
      <c r="H339" s="1">
        <v>93</v>
      </c>
      <c r="I339" s="83" t="str">
        <f t="shared" si="17"/>
        <v>-93</v>
      </c>
      <c r="J339" s="26" t="s">
        <v>1564</v>
      </c>
      <c r="K339" s="26" t="s">
        <v>6945</v>
      </c>
      <c r="L339" s="9">
        <v>1021900</v>
      </c>
      <c r="N339" s="1">
        <v>1967</v>
      </c>
      <c r="O339">
        <v>2</v>
      </c>
    </row>
    <row r="340" spans="1:16" ht="25.5" x14ac:dyDescent="0.2">
      <c r="A340" s="48" t="str">
        <f t="shared" si="18"/>
        <v>RH-41</v>
      </c>
      <c r="B340" s="115">
        <v>41</v>
      </c>
      <c r="C340" s="1">
        <v>3</v>
      </c>
      <c r="D340" s="71" t="str">
        <f>IF(C340=1,K!$I$1,IF(C340=2,K!$I$2,IF(C340=3,K!$I$3,IF(C340=4,K!$I$4,IF(C340=5,K!$I$5,IF(C340=6,K!$I$6,IF(C340=7,K!$I$7)))))))</f>
        <v>Ekspluatatsiooni andmise dokument</v>
      </c>
      <c r="E340" s="84" t="s">
        <v>328</v>
      </c>
      <c r="F340" s="73" t="str">
        <f>LOOKUP(E340,K!$A$1:$B$19)</f>
        <v>Rõngu vald</v>
      </c>
      <c r="H340" s="1">
        <v>486</v>
      </c>
      <c r="I340" s="83" t="str">
        <f t="shared" si="17"/>
        <v>-486</v>
      </c>
      <c r="J340" s="26" t="s">
        <v>1564</v>
      </c>
      <c r="K340" s="26" t="s">
        <v>6946</v>
      </c>
      <c r="L340" s="9">
        <v>1021900</v>
      </c>
      <c r="N340" s="1">
        <v>1972</v>
      </c>
      <c r="O340">
        <v>2</v>
      </c>
    </row>
    <row r="341" spans="1:16" ht="25.5" x14ac:dyDescent="0.2">
      <c r="A341" s="48" t="str">
        <f t="shared" si="18"/>
        <v>RH-42</v>
      </c>
      <c r="B341">
        <v>42</v>
      </c>
      <c r="C341" s="1">
        <v>2</v>
      </c>
      <c r="D341" s="71" t="str">
        <f>IF(C341=1,K!$I$1,IF(C341=2,K!$I$2,IF(C341=3,K!$I$3,IF(C341=4,K!$I$4,IF(C341=5,K!$I$5,IF(C341=6,K!$I$6,IF(C341=7,K!$I$7)))))))</f>
        <v>Rek/uuendus</v>
      </c>
      <c r="E341" s="84" t="s">
        <v>291</v>
      </c>
      <c r="F341" s="73" t="str">
        <f>LOOKUP(E341,K!$A$1:$B$19)</f>
        <v>Alatskivi vald</v>
      </c>
      <c r="G341" s="26" t="s">
        <v>1650</v>
      </c>
      <c r="H341" s="1">
        <v>24</v>
      </c>
      <c r="I341" s="83" t="str">
        <f t="shared" si="17"/>
        <v>MS-24</v>
      </c>
      <c r="J341" s="26" t="s">
        <v>7700</v>
      </c>
      <c r="K341" s="26" t="s">
        <v>7701</v>
      </c>
      <c r="N341" s="1">
        <v>1973</v>
      </c>
      <c r="O341">
        <v>1</v>
      </c>
      <c r="P341">
        <v>8487</v>
      </c>
    </row>
    <row r="342" spans="1:16" ht="25.5" x14ac:dyDescent="0.2">
      <c r="A342" s="48" t="str">
        <f t="shared" si="18"/>
        <v>RH-42</v>
      </c>
      <c r="B342">
        <v>42</v>
      </c>
      <c r="C342" s="1">
        <v>3</v>
      </c>
      <c r="D342" s="71" t="str">
        <f>IF(C342=1,K!$I$1,IF(C342=2,K!$I$2,IF(C342=3,K!$I$3,IF(C342=4,K!$I$4,IF(C342=5,K!$I$5,IF(C342=6,K!$I$6,IF(C342=7,K!$I$7)))))))</f>
        <v>Ekspluatatsiooni andmise dokument</v>
      </c>
      <c r="E342" s="84" t="s">
        <v>291</v>
      </c>
      <c r="F342" s="73" t="str">
        <f>LOOKUP(E342,K!$A$1:$B$19)</f>
        <v>Alatskivi vald</v>
      </c>
      <c r="G342" s="26" t="s">
        <v>5561</v>
      </c>
      <c r="H342" s="1">
        <v>10</v>
      </c>
      <c r="I342" s="83" t="str">
        <f t="shared" si="17"/>
        <v>E-pk-10</v>
      </c>
      <c r="J342" s="26" t="s">
        <v>7700</v>
      </c>
      <c r="K342" s="26" t="s">
        <v>7702</v>
      </c>
      <c r="N342" s="1">
        <v>1959</v>
      </c>
      <c r="O342">
        <v>1</v>
      </c>
    </row>
    <row r="343" spans="1:16" ht="25.5" x14ac:dyDescent="0.2">
      <c r="A343" s="48" t="str">
        <f t="shared" si="18"/>
        <v>RH-42</v>
      </c>
      <c r="B343">
        <v>42</v>
      </c>
      <c r="C343" s="1">
        <v>1</v>
      </c>
      <c r="D343" s="71" t="str">
        <f>IF(C343=1,K!$I$1,IF(C343=2,K!$I$2,IF(C343=3,K!$I$3,IF(C343=4,K!$I$4,IF(C343=5,K!$I$5,IF(C343=6,K!$I$6,IF(C343=7,K!$I$7)))))))</f>
        <v>Peakraavide projektid</v>
      </c>
      <c r="E343" s="84" t="s">
        <v>291</v>
      </c>
      <c r="F343" s="73" t="str">
        <f>LOOKUP(E343,K!$A$1:$B$19)</f>
        <v>Alatskivi vald</v>
      </c>
      <c r="G343" s="26" t="s">
        <v>34</v>
      </c>
      <c r="H343" s="1">
        <v>590</v>
      </c>
      <c r="I343" s="83" t="str">
        <f t="shared" si="17"/>
        <v>PK-590</v>
      </c>
      <c r="J343" s="26" t="s">
        <v>7700</v>
      </c>
      <c r="K343" s="26" t="s">
        <v>7703</v>
      </c>
      <c r="N343" s="1">
        <v>1996</v>
      </c>
      <c r="O343">
        <v>2</v>
      </c>
    </row>
    <row r="344" spans="1:16" ht="25.5" x14ac:dyDescent="0.2">
      <c r="A344" s="48" t="str">
        <f t="shared" si="18"/>
        <v>RH-42</v>
      </c>
      <c r="B344">
        <v>42</v>
      </c>
      <c r="C344" s="1">
        <v>2</v>
      </c>
      <c r="D344" s="71" t="str">
        <f>IF(C344=1,K!$I$1,IF(C344=2,K!$I$2,IF(C344=3,K!$I$3,IF(C344=4,K!$I$4,IF(C344=5,K!$I$5,IF(C344=6,K!$I$6,IF(C344=7,K!$I$7)))))))</f>
        <v>Rek/uuendus</v>
      </c>
      <c r="E344" s="84" t="s">
        <v>291</v>
      </c>
      <c r="F344" s="73" t="str">
        <f>LOOKUP(E344,K!$A$1:$B$19)</f>
        <v>Alatskivi vald</v>
      </c>
      <c r="G344" s="26"/>
      <c r="H344" s="1">
        <v>27</v>
      </c>
      <c r="I344" s="83" t="str">
        <f t="shared" si="17"/>
        <v>-27</v>
      </c>
      <c r="J344" s="26" t="s">
        <v>7700</v>
      </c>
      <c r="K344" s="26" t="s">
        <v>7704</v>
      </c>
      <c r="N344" s="1">
        <v>2009</v>
      </c>
      <c r="O344">
        <v>3</v>
      </c>
    </row>
    <row r="345" spans="1:16" ht="25.5" x14ac:dyDescent="0.2">
      <c r="A345" s="48" t="str">
        <f t="shared" si="18"/>
        <v>RH-42</v>
      </c>
      <c r="B345">
        <v>42</v>
      </c>
      <c r="C345" s="1">
        <v>1</v>
      </c>
      <c r="D345" s="71" t="str">
        <f>IF(C345=1,K!$I$1,IF(C345=2,K!$I$2,IF(C345=3,K!$I$3,IF(C345=4,K!$I$4,IF(C345=5,K!$I$5,IF(C345=6,K!$I$6,IF(C345=7,K!$I$7)))))))</f>
        <v>Peakraavide projektid</v>
      </c>
      <c r="E345" s="84" t="s">
        <v>291</v>
      </c>
      <c r="F345" s="73" t="str">
        <f>LOOKUP(E345,K!$A$1:$B$19)</f>
        <v>Alatskivi vald</v>
      </c>
      <c r="G345" s="26" t="s">
        <v>11</v>
      </c>
      <c r="H345" s="1">
        <v>262</v>
      </c>
      <c r="I345" s="83" t="str">
        <f t="shared" si="17"/>
        <v>PP-262</v>
      </c>
      <c r="J345" s="26" t="s">
        <v>7700</v>
      </c>
      <c r="K345" s="26" t="s">
        <v>7705</v>
      </c>
      <c r="N345" s="1">
        <v>1962</v>
      </c>
      <c r="O345">
        <v>12</v>
      </c>
      <c r="P345" t="s">
        <v>7706</v>
      </c>
    </row>
    <row r="346" spans="1:16" ht="38.25" x14ac:dyDescent="0.2">
      <c r="A346" s="48" t="str">
        <f t="shared" si="18"/>
        <v>RH-42</v>
      </c>
      <c r="B346">
        <v>42</v>
      </c>
      <c r="C346" s="1">
        <v>2</v>
      </c>
      <c r="D346" s="71" t="str">
        <f>IF(C346=1,K!$I$1,IF(C346=2,K!$I$2,IF(C346=3,K!$I$3,IF(C346=4,K!$I$4,IF(C346=5,K!$I$5,IF(C346=6,K!$I$6,IF(C346=7,K!$I$7)))))))</f>
        <v>Rek/uuendus</v>
      </c>
      <c r="E346" s="84" t="s">
        <v>291</v>
      </c>
      <c r="F346" s="73" t="str">
        <f>LOOKUP(E346,K!$A$1:$B$19)</f>
        <v>Alatskivi vald</v>
      </c>
      <c r="G346" s="26"/>
      <c r="I346" s="83" t="str">
        <f t="shared" si="17"/>
        <v>-</v>
      </c>
      <c r="J346" s="26" t="s">
        <v>7700</v>
      </c>
      <c r="K346" s="26" t="s">
        <v>7707</v>
      </c>
      <c r="N346" s="1">
        <v>1972</v>
      </c>
      <c r="O346">
        <v>2</v>
      </c>
      <c r="P346">
        <v>-71047</v>
      </c>
    </row>
    <row r="347" spans="1:16" ht="25.5" x14ac:dyDescent="0.2">
      <c r="A347" s="48" t="str">
        <f t="shared" si="18"/>
        <v>RH-43</v>
      </c>
      <c r="B347">
        <v>43</v>
      </c>
      <c r="C347" s="1">
        <v>2</v>
      </c>
      <c r="D347" s="71" t="str">
        <f>IF(C347=1,K!$I$1,IF(C347=2,K!$I$2,IF(C347=3,K!$I$3,IF(C347=4,K!$I$4,IF(C347=5,K!$I$5,IF(C347=6,K!$I$6,IF(C347=7,K!$I$7)))))))</f>
        <v>Rek/uuendus</v>
      </c>
      <c r="E347" s="84" t="s">
        <v>323</v>
      </c>
      <c r="F347" s="73" t="str">
        <f>LOOKUP(E347,K!$A$1:$B$19)</f>
        <v>Nõo vald</v>
      </c>
      <c r="G347" s="26" t="s">
        <v>34</v>
      </c>
      <c r="H347" s="1">
        <v>224</v>
      </c>
      <c r="I347" s="83" t="str">
        <f t="shared" si="17"/>
        <v>PK-224</v>
      </c>
      <c r="J347" s="26" t="s">
        <v>6949</v>
      </c>
      <c r="K347" s="26" t="s">
        <v>6951</v>
      </c>
      <c r="L347" s="9">
        <v>1038300</v>
      </c>
      <c r="N347" s="1">
        <v>1965</v>
      </c>
      <c r="O347">
        <v>4</v>
      </c>
    </row>
    <row r="348" spans="1:16" x14ac:dyDescent="0.2">
      <c r="A348" s="48" t="str">
        <f t="shared" si="18"/>
        <v>RH-43</v>
      </c>
      <c r="B348">
        <v>43</v>
      </c>
      <c r="C348" s="1">
        <v>2</v>
      </c>
      <c r="D348" s="71" t="str">
        <f>IF(C348=1,K!$I$1,IF(C348=2,K!$I$2,IF(C348=3,K!$I$3,IF(C348=4,K!$I$4,IF(C348=5,K!$I$5,IF(C348=6,K!$I$6,IF(C348=7,K!$I$7)))))))</f>
        <v>Rek/uuendus</v>
      </c>
      <c r="E348" s="84" t="s">
        <v>323</v>
      </c>
      <c r="F348" s="73" t="str">
        <f>LOOKUP(E348,K!$A$1:$B$19)</f>
        <v>Nõo vald</v>
      </c>
      <c r="G348" s="26" t="s">
        <v>32</v>
      </c>
      <c r="H348" s="1">
        <v>1699</v>
      </c>
      <c r="I348" s="83" t="str">
        <f t="shared" si="17"/>
        <v>MV-1699</v>
      </c>
      <c r="J348" s="26" t="s">
        <v>6949</v>
      </c>
      <c r="K348" s="26" t="s">
        <v>7711</v>
      </c>
      <c r="L348" s="9">
        <v>1038300</v>
      </c>
      <c r="N348" s="1">
        <v>1987</v>
      </c>
      <c r="O348">
        <v>6</v>
      </c>
    </row>
    <row r="349" spans="1:16" ht="25.5" x14ac:dyDescent="0.2">
      <c r="A349" s="48" t="str">
        <f t="shared" si="18"/>
        <v>RH-43</v>
      </c>
      <c r="B349">
        <v>43</v>
      </c>
      <c r="C349" s="1">
        <v>3</v>
      </c>
      <c r="D349" s="71" t="str">
        <f>IF(C349=1,K!$I$1,IF(C349=2,K!$I$2,IF(C349=3,K!$I$3,IF(C349=4,K!$I$4,IF(C349=5,K!$I$5,IF(C349=6,K!$I$6,IF(C349=7,K!$I$7)))))))</f>
        <v>Ekspluatatsiooni andmise dokument</v>
      </c>
      <c r="E349" s="84" t="s">
        <v>323</v>
      </c>
      <c r="F349" s="73" t="str">
        <f>LOOKUP(E349,K!$A$1:$B$19)</f>
        <v>Nõo vald</v>
      </c>
      <c r="G349" s="26"/>
      <c r="H349" s="1">
        <v>11</v>
      </c>
      <c r="I349" s="83" t="str">
        <f t="shared" si="17"/>
        <v>-11</v>
      </c>
      <c r="J349" s="26" t="s">
        <v>6949</v>
      </c>
      <c r="K349" s="26" t="s">
        <v>7712</v>
      </c>
      <c r="L349" s="9">
        <v>1038300</v>
      </c>
      <c r="N349" s="1">
        <v>1999</v>
      </c>
      <c r="O349">
        <v>1</v>
      </c>
    </row>
    <row r="350" spans="1:16" ht="25.5" x14ac:dyDescent="0.2">
      <c r="A350" s="48" t="str">
        <f t="shared" si="18"/>
        <v>RH-43</v>
      </c>
      <c r="B350">
        <v>43</v>
      </c>
      <c r="C350" s="1">
        <v>5</v>
      </c>
      <c r="D350" s="71" t="str">
        <f>IF(C350=1,K!$I$1,IF(C350=2,K!$I$2,IF(C350=3,K!$I$3,IF(C350=4,K!$I$4,IF(C350=5,K!$I$5,IF(C350=6,K!$I$6,IF(C350=7,K!$I$7)))))))</f>
        <v>Muu projekt</v>
      </c>
      <c r="E350" s="84" t="s">
        <v>323</v>
      </c>
      <c r="F350" s="73" t="str">
        <f>LOOKUP(E350,K!$A$1:$B$19)</f>
        <v>Nõo vald</v>
      </c>
      <c r="G350" s="26" t="s">
        <v>34</v>
      </c>
      <c r="H350" s="1">
        <v>19</v>
      </c>
      <c r="I350" s="83" t="str">
        <f t="shared" si="17"/>
        <v>PK-19</v>
      </c>
      <c r="J350" s="26" t="s">
        <v>6949</v>
      </c>
      <c r="K350" s="26" t="s">
        <v>7713</v>
      </c>
      <c r="L350" s="9">
        <v>1038300</v>
      </c>
      <c r="N350" s="1">
        <v>1956</v>
      </c>
      <c r="O350">
        <v>3</v>
      </c>
    </row>
    <row r="351" spans="1:16" ht="25.5" x14ac:dyDescent="0.2">
      <c r="A351" s="48" t="str">
        <f t="shared" si="18"/>
        <v>RH-43</v>
      </c>
      <c r="B351">
        <v>43</v>
      </c>
      <c r="C351" s="1">
        <v>3</v>
      </c>
      <c r="D351" s="71" t="str">
        <f>IF(C351=1,K!$I$1,IF(C351=2,K!$I$2,IF(C351=3,K!$I$3,IF(C351=4,K!$I$4,IF(C351=5,K!$I$5,IF(C351=6,K!$I$6,IF(C351=7,K!$I$7)))))))</f>
        <v>Ekspluatatsiooni andmise dokument</v>
      </c>
      <c r="E351" s="84" t="s">
        <v>323</v>
      </c>
      <c r="F351" s="73" t="str">
        <f>LOOKUP(E351,K!$A$1:$B$19)</f>
        <v>Nõo vald</v>
      </c>
      <c r="G351" s="26"/>
      <c r="H351" s="1">
        <v>121</v>
      </c>
      <c r="I351" s="83" t="str">
        <f t="shared" si="17"/>
        <v>-121</v>
      </c>
      <c r="J351" s="26" t="s">
        <v>6949</v>
      </c>
      <c r="K351" s="26" t="s">
        <v>7715</v>
      </c>
      <c r="L351" s="9">
        <v>1038300</v>
      </c>
      <c r="N351" s="1">
        <v>1960</v>
      </c>
      <c r="P351" t="s">
        <v>7716</v>
      </c>
    </row>
    <row r="352" spans="1:16" x14ac:dyDescent="0.2">
      <c r="A352" s="48" t="str">
        <f t="shared" si="18"/>
        <v>RH-43</v>
      </c>
      <c r="B352">
        <v>43</v>
      </c>
      <c r="C352" s="1">
        <v>2</v>
      </c>
      <c r="D352" s="71" t="str">
        <f>IF(C352=1,K!$I$1,IF(C352=2,K!$I$2,IF(C352=3,K!$I$3,IF(C352=4,K!$I$4,IF(C352=5,K!$I$5,IF(C352=6,K!$I$6,IF(C352=7,K!$I$7)))))))</f>
        <v>Rek/uuendus</v>
      </c>
      <c r="E352" s="84" t="s">
        <v>323</v>
      </c>
      <c r="F352" s="73" t="str">
        <f>LOOKUP(E352,K!$A$1:$B$19)</f>
        <v>Nõo vald</v>
      </c>
      <c r="G352" s="26" t="s">
        <v>34</v>
      </c>
      <c r="H352" s="1" t="s">
        <v>7714</v>
      </c>
      <c r="I352" s="83" t="str">
        <f t="shared" si="17"/>
        <v>PK-135-I</v>
      </c>
      <c r="J352" s="26" t="s">
        <v>6949</v>
      </c>
      <c r="K352" s="26" t="s">
        <v>7717</v>
      </c>
      <c r="L352" s="9">
        <v>1038300</v>
      </c>
      <c r="N352" s="1">
        <v>1959</v>
      </c>
      <c r="O352">
        <v>13</v>
      </c>
      <c r="P352">
        <v>8487</v>
      </c>
    </row>
    <row r="353" spans="1:16" ht="25.5" x14ac:dyDescent="0.2">
      <c r="A353" s="48" t="str">
        <f t="shared" si="18"/>
        <v>RH-43</v>
      </c>
      <c r="B353">
        <v>43</v>
      </c>
      <c r="C353" s="1">
        <v>2</v>
      </c>
      <c r="D353" s="71" t="str">
        <f>IF(C353=1,K!$I$1,IF(C353=2,K!$I$2,IF(C353=3,K!$I$3,IF(C353=4,K!$I$4,IF(C353=5,K!$I$5,IF(C353=6,K!$I$6,IF(C353=7,K!$I$7)))))))</f>
        <v>Rek/uuendus</v>
      </c>
      <c r="E353" s="84" t="s">
        <v>323</v>
      </c>
      <c r="F353" s="73" t="str">
        <f>LOOKUP(E353,K!$A$1:$B$19)</f>
        <v>Nõo vald</v>
      </c>
      <c r="G353" s="26" t="s">
        <v>34</v>
      </c>
      <c r="H353" s="1">
        <v>224</v>
      </c>
      <c r="I353" s="83" t="str">
        <f t="shared" si="17"/>
        <v>PK-224</v>
      </c>
      <c r="J353" s="26" t="s">
        <v>6949</v>
      </c>
      <c r="K353" s="26" t="s">
        <v>7718</v>
      </c>
      <c r="L353" s="9">
        <v>1038300</v>
      </c>
      <c r="N353" s="1">
        <v>1965</v>
      </c>
      <c r="O353">
        <v>12</v>
      </c>
      <c r="P353" t="s">
        <v>7719</v>
      </c>
    </row>
    <row r="354" spans="1:16" x14ac:dyDescent="0.2">
      <c r="A354" s="48" t="str">
        <f t="shared" si="18"/>
        <v>RH-43</v>
      </c>
      <c r="B354">
        <v>43</v>
      </c>
      <c r="C354" s="1">
        <v>2</v>
      </c>
      <c r="D354" s="71" t="str">
        <f>IF(C354=1,K!$I$1,IF(C354=2,K!$I$2,IF(C354=3,K!$I$3,IF(C354=4,K!$I$4,IF(C354=5,K!$I$5,IF(C354=6,K!$I$6,IF(C354=7,K!$I$7)))))))</f>
        <v>Rek/uuendus</v>
      </c>
      <c r="E354" s="84" t="s">
        <v>323</v>
      </c>
      <c r="F354" s="73" t="str">
        <f>LOOKUP(E354,K!$A$1:$B$19)</f>
        <v>Nõo vald</v>
      </c>
      <c r="G354" s="26" t="s">
        <v>34</v>
      </c>
      <c r="H354" s="1">
        <v>15</v>
      </c>
      <c r="I354" s="83" t="str">
        <f t="shared" si="17"/>
        <v>PK-15</v>
      </c>
      <c r="J354" s="26" t="s">
        <v>6949</v>
      </c>
      <c r="K354" s="26" t="s">
        <v>7710</v>
      </c>
      <c r="L354" s="9">
        <v>1038300</v>
      </c>
      <c r="N354" s="1">
        <v>1947</v>
      </c>
      <c r="O354">
        <v>3</v>
      </c>
    </row>
    <row r="355" spans="1:16" x14ac:dyDescent="0.2">
      <c r="A355" s="48" t="str">
        <f t="shared" si="18"/>
        <v>RH-43</v>
      </c>
      <c r="B355">
        <v>43</v>
      </c>
      <c r="C355" s="1">
        <v>5</v>
      </c>
      <c r="D355" s="71" t="str">
        <f>IF(C355=1,K!$I$1,IF(C355=2,K!$I$2,IF(C355=3,K!$I$3,IF(C355=4,K!$I$4,IF(C355=5,K!$I$5,IF(C355=6,K!$I$6,IF(C355=7,K!$I$7)))))))</f>
        <v>Muu projekt</v>
      </c>
      <c r="E355" s="84" t="s">
        <v>323</v>
      </c>
      <c r="F355" s="73" t="str">
        <f>LOOKUP(E355,K!$A$1:$B$19)</f>
        <v>Nõo vald</v>
      </c>
      <c r="G355" s="26"/>
      <c r="I355" s="83" t="str">
        <f t="shared" si="17"/>
        <v>-</v>
      </c>
      <c r="J355" s="26" t="s">
        <v>6949</v>
      </c>
      <c r="K355" s="26" t="s">
        <v>7708</v>
      </c>
      <c r="L355" s="9">
        <v>1038300</v>
      </c>
      <c r="N355" s="1">
        <v>1960</v>
      </c>
      <c r="O355">
        <v>2</v>
      </c>
      <c r="P355" t="s">
        <v>7709</v>
      </c>
    </row>
    <row r="356" spans="1:16" ht="25.5" x14ac:dyDescent="0.2">
      <c r="A356" s="48" t="str">
        <f t="shared" si="18"/>
        <v>RH-9</v>
      </c>
      <c r="B356">
        <v>9</v>
      </c>
      <c r="C356" s="1">
        <v>1</v>
      </c>
      <c r="D356" s="71" t="str">
        <f>IF(C356=1,K!$I$1,IF(C356=2,K!$I$2,IF(C356=3,K!$I$3,IF(C356=4,K!$I$4,IF(C356=5,K!$I$5,IF(C356=6,K!$I$6,IF(C356=7,K!$I$7)))))))</f>
        <v>Peakraavide projektid</v>
      </c>
      <c r="E356" s="3"/>
      <c r="F356" s="73" t="e">
        <f>LOOKUP(E356,K!$A$1:$B$19)</f>
        <v>#N/A</v>
      </c>
      <c r="G356" s="1" t="s">
        <v>34</v>
      </c>
      <c r="H356" s="1">
        <v>448</v>
      </c>
      <c r="I356" s="83" t="str">
        <f t="shared" si="17"/>
        <v>PK-448</v>
      </c>
      <c r="J356" s="26" t="s">
        <v>6950</v>
      </c>
      <c r="K356" s="1" t="s">
        <v>1590</v>
      </c>
      <c r="L356" s="9">
        <v>1038300</v>
      </c>
      <c r="N356" s="1">
        <v>1977</v>
      </c>
    </row>
    <row r="357" spans="1:16" ht="25.5" x14ac:dyDescent="0.2">
      <c r="A357" s="48" t="str">
        <f t="shared" si="18"/>
        <v>RH-</v>
      </c>
      <c r="B357"/>
      <c r="C357" s="1">
        <v>1</v>
      </c>
      <c r="D357" s="71" t="str">
        <f>IF(C357=1,K!$I$1,IF(C357=2,K!$I$2,IF(C357=3,K!$I$3,IF(C357=4,K!$I$4,IF(C357=5,K!$I$5,IF(C357=6,K!$I$6,IF(C357=7,K!$I$7)))))))</f>
        <v>Peakraavide projektid</v>
      </c>
      <c r="E357" s="84" t="s">
        <v>327</v>
      </c>
      <c r="F357" s="73" t="str">
        <f>LOOKUP(E357,K!$A$1:$B$19)</f>
        <v>Rannu vald</v>
      </c>
      <c r="G357" s="26" t="s">
        <v>34</v>
      </c>
      <c r="H357" s="1">
        <v>287</v>
      </c>
      <c r="I357" s="83" t="str">
        <f t="shared" si="17"/>
        <v>PK-287</v>
      </c>
      <c r="J357" s="26" t="s">
        <v>4126</v>
      </c>
      <c r="K357" s="26" t="s">
        <v>5696</v>
      </c>
      <c r="N357" s="1">
        <v>1968</v>
      </c>
      <c r="O357">
        <v>2</v>
      </c>
    </row>
    <row r="358" spans="1:16" x14ac:dyDescent="0.2">
      <c r="A358" s="48" t="str">
        <f t="shared" si="18"/>
        <v>RH-</v>
      </c>
      <c r="B358"/>
      <c r="C358" s="1">
        <v>1</v>
      </c>
      <c r="D358" s="71" t="str">
        <f>IF(C358=1,K!$I$1,IF(C358=2,K!$I$2,IF(C358=3,K!$I$3,IF(C358=4,K!$I$4,IF(C358=5,K!$I$5,IF(C358=6,K!$I$6,IF(C358=7,K!$I$7)))))))</f>
        <v>Peakraavide projektid</v>
      </c>
      <c r="E358" s="84" t="s">
        <v>327</v>
      </c>
      <c r="F358" s="73" t="str">
        <f>LOOKUP(E358,K!$A$1:$B$19)</f>
        <v>Rannu vald</v>
      </c>
      <c r="G358" s="26" t="s">
        <v>34</v>
      </c>
      <c r="H358" s="1">
        <v>34</v>
      </c>
      <c r="I358" s="83" t="str">
        <f t="shared" si="17"/>
        <v>PK-34</v>
      </c>
      <c r="J358" s="26" t="s">
        <v>4126</v>
      </c>
      <c r="K358" s="26" t="s">
        <v>5697</v>
      </c>
      <c r="N358" s="1">
        <v>1957</v>
      </c>
      <c r="O358">
        <v>1</v>
      </c>
    </row>
    <row r="359" spans="1:16" ht="38.25" x14ac:dyDescent="0.2">
      <c r="A359" s="48" t="str">
        <f t="shared" si="18"/>
        <v>RH-</v>
      </c>
      <c r="B359"/>
      <c r="C359" s="1">
        <v>3</v>
      </c>
      <c r="D359" s="71" t="str">
        <f>IF(C359=1,K!$I$1,IF(C359=2,K!$I$2,IF(C359=3,K!$I$3,IF(C359=4,K!$I$4,IF(C359=5,K!$I$5,IF(C359=6,K!$I$6,IF(C359=7,K!$I$7)))))))</f>
        <v>Ekspluatatsiooni andmise dokument</v>
      </c>
      <c r="E359" s="84" t="s">
        <v>327</v>
      </c>
      <c r="F359" s="73" t="str">
        <f>LOOKUP(E359,K!$A$1:$B$19)</f>
        <v>Rannu vald</v>
      </c>
      <c r="H359" s="1">
        <v>26</v>
      </c>
      <c r="I359" s="83" t="str">
        <f t="shared" si="17"/>
        <v>-26</v>
      </c>
      <c r="J359" s="26" t="s">
        <v>4126</v>
      </c>
      <c r="K359" s="26" t="s">
        <v>5698</v>
      </c>
      <c r="N359" s="1">
        <v>1959</v>
      </c>
      <c r="O359">
        <v>2</v>
      </c>
    </row>
    <row r="360" spans="1:16" ht="25.5" x14ac:dyDescent="0.2">
      <c r="A360" s="48" t="str">
        <f t="shared" si="18"/>
        <v>RH-44</v>
      </c>
      <c r="B360">
        <v>44</v>
      </c>
      <c r="C360" s="1">
        <v>2</v>
      </c>
      <c r="D360" s="71" t="str">
        <f>IF(C360=1,K!$I$1,IF(C360=2,K!$I$2,IF(C360=3,K!$I$3,IF(C360=4,K!$I$4,IF(C360=5,K!$I$5,IF(C360=6,K!$I$6,IF(C360=7,K!$I$7)))))))</f>
        <v>Rek/uuendus</v>
      </c>
      <c r="E360" s="84" t="s">
        <v>328</v>
      </c>
      <c r="F360" s="73" t="str">
        <f>LOOKUP(E360,K!$A$1:$B$19)</f>
        <v>Rõngu vald</v>
      </c>
      <c r="G360" s="1" t="s">
        <v>34</v>
      </c>
      <c r="H360" s="1">
        <v>348</v>
      </c>
      <c r="I360" s="83" t="str">
        <f t="shared" si="17"/>
        <v>PK-348</v>
      </c>
      <c r="J360" s="1" t="s">
        <v>6932</v>
      </c>
      <c r="K360" s="26" t="s">
        <v>6934</v>
      </c>
      <c r="L360" s="138">
        <v>1021800</v>
      </c>
      <c r="N360" s="1">
        <v>1970</v>
      </c>
      <c r="O360">
        <v>6</v>
      </c>
    </row>
    <row r="361" spans="1:16" ht="25.5" x14ac:dyDescent="0.2">
      <c r="A361" s="48" t="str">
        <f t="shared" si="18"/>
        <v>RH-44</v>
      </c>
      <c r="B361">
        <v>44</v>
      </c>
      <c r="C361" s="1">
        <v>2</v>
      </c>
      <c r="D361" s="71" t="str">
        <f>IF(C361=1,K!$I$1,IF(C361=2,K!$I$2,IF(C361=3,K!$I$3,IF(C361=4,K!$I$4,IF(C361=5,K!$I$5,IF(C361=6,K!$I$6,IF(C361=7,K!$I$7)))))))</f>
        <v>Rek/uuendus</v>
      </c>
      <c r="E361" s="3" t="s">
        <v>328</v>
      </c>
      <c r="F361" s="73" t="str">
        <f>LOOKUP(E361,K!$A$1:$B$19)</f>
        <v>Rõngu vald</v>
      </c>
      <c r="G361" s="1" t="s">
        <v>34</v>
      </c>
      <c r="H361" s="1">
        <v>370</v>
      </c>
      <c r="I361" s="83" t="str">
        <f t="shared" si="17"/>
        <v>PK-370</v>
      </c>
      <c r="J361" s="26" t="s">
        <v>6935</v>
      </c>
      <c r="K361" s="1" t="s">
        <v>5897</v>
      </c>
      <c r="L361" s="138">
        <v>1021800</v>
      </c>
      <c r="N361" s="1">
        <v>1971</v>
      </c>
      <c r="O361">
        <v>6</v>
      </c>
      <c r="P361" t="s">
        <v>5898</v>
      </c>
    </row>
    <row r="362" spans="1:16" ht="12" customHeight="1" x14ac:dyDescent="0.2">
      <c r="A362" s="48" t="str">
        <f t="shared" si="18"/>
        <v>RH-44</v>
      </c>
      <c r="B362">
        <v>44</v>
      </c>
      <c r="C362" s="1">
        <v>2</v>
      </c>
      <c r="D362" s="71" t="str">
        <f>IF(C362=1,K!$I$1,IF(C362=2,K!$I$2,IF(C362=3,K!$I$3,IF(C362=4,K!$I$4,IF(C362=5,K!$I$5,IF(C362=6,K!$I$6,IF(C362=7,K!$I$7)))))))</f>
        <v>Rek/uuendus</v>
      </c>
      <c r="E362" s="84" t="s">
        <v>328</v>
      </c>
      <c r="F362" s="73" t="str">
        <f>LOOKUP(E362,K!$A$1:$B$19)</f>
        <v>Rõngu vald</v>
      </c>
      <c r="G362" s="1" t="s">
        <v>34</v>
      </c>
      <c r="H362" s="1">
        <v>74</v>
      </c>
      <c r="I362" s="83" t="str">
        <f t="shared" si="17"/>
        <v>PK-74</v>
      </c>
      <c r="J362" s="26" t="s">
        <v>6935</v>
      </c>
      <c r="K362" s="26" t="s">
        <v>6933</v>
      </c>
      <c r="L362" s="138">
        <v>1021800</v>
      </c>
      <c r="N362" s="1">
        <v>1958</v>
      </c>
      <c r="O362">
        <v>5</v>
      </c>
    </row>
    <row r="363" spans="1:16" ht="25.5" x14ac:dyDescent="0.2">
      <c r="A363" s="48" t="str">
        <f t="shared" si="18"/>
        <v>RH-44</v>
      </c>
      <c r="B363">
        <v>44</v>
      </c>
      <c r="C363" s="1">
        <v>2</v>
      </c>
      <c r="D363" s="71" t="str">
        <f>IF(C363=1,K!$I$1,IF(C363=2,K!$I$2,IF(C363=3,K!$I$3,IF(C363=4,K!$I$4,IF(C363=5,K!$I$5,IF(C363=6,K!$I$6,IF(C363=7,K!$I$7)))))))</f>
        <v>Rek/uuendus</v>
      </c>
      <c r="E363" s="84" t="s">
        <v>328</v>
      </c>
      <c r="F363" s="73" t="str">
        <f>LOOKUP(E363,K!$A$1:$B$19)</f>
        <v>Rõngu vald</v>
      </c>
      <c r="G363" s="26" t="s">
        <v>11</v>
      </c>
      <c r="H363" s="1">
        <v>1585</v>
      </c>
      <c r="I363" s="83" t="str">
        <f t="shared" si="17"/>
        <v>PP-1585</v>
      </c>
      <c r="J363" s="26" t="s">
        <v>6935</v>
      </c>
      <c r="K363" s="26" t="s">
        <v>6936</v>
      </c>
      <c r="L363" s="138">
        <v>1021800</v>
      </c>
      <c r="N363" s="1">
        <v>1988</v>
      </c>
      <c r="O363">
        <v>3</v>
      </c>
    </row>
    <row r="364" spans="1:16" ht="38.25" x14ac:dyDescent="0.2">
      <c r="A364" s="48" t="str">
        <f t="shared" si="18"/>
        <v>RH-44</v>
      </c>
      <c r="B364">
        <v>44</v>
      </c>
      <c r="C364" s="1">
        <v>3</v>
      </c>
      <c r="D364" s="71" t="str">
        <f>IF(C364=1,K!$I$1,IF(C364=2,K!$I$2,IF(C364=3,K!$I$3,IF(C364=4,K!$I$4,IF(C364=5,K!$I$5,IF(C364=6,K!$I$6,IF(C364=7,K!$I$7)))))))</f>
        <v>Ekspluatatsiooni andmise dokument</v>
      </c>
      <c r="E364" s="84" t="s">
        <v>328</v>
      </c>
      <c r="F364" s="73" t="str">
        <f>LOOKUP(E364,K!$A$1:$B$19)</f>
        <v>Rõngu vald</v>
      </c>
      <c r="H364" s="1">
        <v>4</v>
      </c>
      <c r="I364" s="83" t="str">
        <f t="shared" si="17"/>
        <v>-4</v>
      </c>
      <c r="J364" s="26" t="s">
        <v>6935</v>
      </c>
      <c r="K364" s="26" t="s">
        <v>6937</v>
      </c>
      <c r="L364" s="138">
        <v>1021800</v>
      </c>
      <c r="N364" s="1">
        <v>1990</v>
      </c>
      <c r="O364">
        <v>1</v>
      </c>
    </row>
    <row r="365" spans="1:16" ht="25.5" x14ac:dyDescent="0.2">
      <c r="A365" s="48" t="str">
        <f t="shared" si="18"/>
        <v>RH-44</v>
      </c>
      <c r="B365">
        <v>44</v>
      </c>
      <c r="C365" s="1">
        <v>3</v>
      </c>
      <c r="D365" s="71" t="str">
        <f>IF(C365=1,K!$I$1,IF(C365=2,K!$I$2,IF(C365=3,K!$I$3,IF(C365=4,K!$I$4,IF(C365=5,K!$I$5,IF(C365=6,K!$I$6,IF(C365=7,K!$I$7)))))))</f>
        <v>Ekspluatatsiooni andmise dokument</v>
      </c>
      <c r="E365" s="84" t="s">
        <v>328</v>
      </c>
      <c r="F365" s="73" t="str">
        <f>LOOKUP(E365,K!$A$1:$B$19)</f>
        <v>Rõngu vald</v>
      </c>
      <c r="H365" s="1">
        <v>836</v>
      </c>
      <c r="I365" s="83" t="str">
        <f t="shared" si="17"/>
        <v>-836</v>
      </c>
      <c r="J365" s="26" t="s">
        <v>6935</v>
      </c>
      <c r="K365" s="26" t="s">
        <v>6938</v>
      </c>
      <c r="L365" s="138">
        <v>1021800</v>
      </c>
      <c r="N365" s="1">
        <v>1974</v>
      </c>
      <c r="O365">
        <v>2</v>
      </c>
    </row>
    <row r="366" spans="1:16" ht="25.5" x14ac:dyDescent="0.2">
      <c r="A366" s="48" t="str">
        <f t="shared" si="18"/>
        <v>RH-</v>
      </c>
      <c r="B366"/>
      <c r="C366" s="1">
        <v>1</v>
      </c>
      <c r="D366" s="71" t="str">
        <f>IF(C366=1,K!$I$1,IF(C366=2,K!$I$2,IF(C366=3,K!$I$3,IF(C366=4,K!$I$4,IF(C366=5,K!$I$5,IF(C366=6,K!$I$6,IF(C366=7,K!$I$7)))))))</f>
        <v>Peakraavide projektid</v>
      </c>
      <c r="E366" s="3" t="s">
        <v>333</v>
      </c>
      <c r="F366" s="73" t="str">
        <f>LOOKUP(E366,K!$A$1:$B$19)</f>
        <v>Ülenurme vald</v>
      </c>
      <c r="G366" s="1" t="s">
        <v>5420</v>
      </c>
      <c r="H366" s="1">
        <v>875</v>
      </c>
      <c r="I366" s="83" t="str">
        <f t="shared" si="17"/>
        <v>MP-875</v>
      </c>
      <c r="J366" s="1" t="s">
        <v>7822</v>
      </c>
      <c r="K366" s="1" t="s">
        <v>7823</v>
      </c>
      <c r="N366" s="1">
        <v>1955</v>
      </c>
      <c r="O366">
        <v>5</v>
      </c>
      <c r="P366">
        <v>4585</v>
      </c>
    </row>
    <row r="367" spans="1:16" ht="25.5" x14ac:dyDescent="0.2">
      <c r="A367" s="48" t="str">
        <f t="shared" si="18"/>
        <v>RH-45</v>
      </c>
      <c r="B367" s="115">
        <v>45</v>
      </c>
      <c r="C367" s="1">
        <v>1</v>
      </c>
      <c r="D367" s="71" t="str">
        <f>IF(C367=1,K!$I$1,IF(C367=2,K!$I$2,IF(C367=3,K!$I$3,IF(C367=4,K!$I$4,IF(C367=5,K!$I$5,IF(C367=6,K!$I$6,IF(C367=7,K!$I$7)))))))</f>
        <v>Peakraavide projektid</v>
      </c>
      <c r="E367" s="84" t="s">
        <v>333</v>
      </c>
      <c r="F367" s="73" t="str">
        <f>LOOKUP(E367,K!$A$1:$B$19)</f>
        <v>Ülenurme vald</v>
      </c>
      <c r="G367" s="1" t="s">
        <v>11</v>
      </c>
      <c r="H367" s="1">
        <v>950</v>
      </c>
      <c r="I367" s="83" t="str">
        <f t="shared" si="17"/>
        <v>PP-950</v>
      </c>
      <c r="J367" s="1" t="s">
        <v>7788</v>
      </c>
      <c r="K367" s="1" t="s">
        <v>7789</v>
      </c>
      <c r="N367" s="1">
        <v>1972</v>
      </c>
      <c r="O367">
        <v>9</v>
      </c>
      <c r="P367">
        <v>72300</v>
      </c>
    </row>
    <row r="368" spans="1:16" ht="38.25" x14ac:dyDescent="0.2">
      <c r="A368" s="48" t="str">
        <f t="shared" si="18"/>
        <v>RH-45</v>
      </c>
      <c r="B368" s="115">
        <v>45</v>
      </c>
      <c r="C368" s="1">
        <v>4</v>
      </c>
      <c r="D368" s="71" t="str">
        <f>IF(C368=1,K!$I$1,IF(C368=2,K!$I$2,IF(C368=3,K!$I$3,IF(C368=4,K!$I$4,IF(C368=5,K!$I$5,IF(C368=6,K!$I$6,IF(C368=7,K!$I$7)))))))</f>
        <v>Ehitusgeoloogia aruanne</v>
      </c>
      <c r="E368" s="84" t="s">
        <v>333</v>
      </c>
      <c r="F368" s="73" t="str">
        <f>LOOKUP(E368,K!$A$1:$B$19)</f>
        <v>Ülenurme vald</v>
      </c>
      <c r="G368" s="1" t="s">
        <v>11</v>
      </c>
      <c r="H368" s="1">
        <v>968</v>
      </c>
      <c r="I368" s="83" t="str">
        <f t="shared" si="17"/>
        <v>PP-968</v>
      </c>
      <c r="J368" s="1" t="s">
        <v>7788</v>
      </c>
      <c r="K368" s="1" t="s">
        <v>7790</v>
      </c>
      <c r="N368" s="1">
        <v>1977</v>
      </c>
      <c r="O368">
        <v>3</v>
      </c>
      <c r="P368">
        <v>77068</v>
      </c>
    </row>
    <row r="369" spans="1:16" ht="25.5" x14ac:dyDescent="0.2">
      <c r="A369" s="48" t="str">
        <f t="shared" si="18"/>
        <v>RH-45</v>
      </c>
      <c r="B369" s="115">
        <v>45</v>
      </c>
      <c r="C369" s="1">
        <v>1</v>
      </c>
      <c r="D369" s="71" t="str">
        <f>IF(C369=1,K!$I$1,IF(C369=2,K!$I$2,IF(C369=3,K!$I$3,IF(C369=4,K!$I$4,IF(C369=5,K!$I$5,IF(C369=6,K!$I$6,IF(C369=7,K!$I$7)))))))</f>
        <v>Peakraavide projektid</v>
      </c>
      <c r="E369" s="84" t="s">
        <v>333</v>
      </c>
      <c r="F369" s="73" t="str">
        <f>LOOKUP(E369,K!$A$1:$B$19)</f>
        <v>Ülenurme vald</v>
      </c>
      <c r="G369" s="1" t="s">
        <v>11</v>
      </c>
      <c r="H369" s="1">
        <v>968</v>
      </c>
      <c r="I369" s="83" t="str">
        <f t="shared" si="17"/>
        <v>PP-968</v>
      </c>
      <c r="J369" s="1" t="s">
        <v>7788</v>
      </c>
      <c r="K369" s="1" t="s">
        <v>7791</v>
      </c>
      <c r="N369" s="1">
        <v>1972</v>
      </c>
      <c r="O369">
        <v>16</v>
      </c>
      <c r="P369">
        <v>72300</v>
      </c>
    </row>
    <row r="370" spans="1:16" ht="25.5" x14ac:dyDescent="0.2">
      <c r="A370" s="48" t="str">
        <f t="shared" si="18"/>
        <v>RH-45</v>
      </c>
      <c r="B370" s="115">
        <v>45</v>
      </c>
      <c r="C370" s="1">
        <v>1</v>
      </c>
      <c r="D370" s="71" t="str">
        <f>IF(C370=1,K!$I$1,IF(C370=2,K!$I$2,IF(C370=3,K!$I$3,IF(C370=4,K!$I$4,IF(C370=5,K!$I$5,IF(C370=6,K!$I$6,IF(C370=7,K!$I$7)))))))</f>
        <v>Peakraavide projektid</v>
      </c>
      <c r="E370" s="84" t="s">
        <v>333</v>
      </c>
      <c r="F370" s="73" t="str">
        <f>LOOKUP(E370,K!$A$1:$B$19)</f>
        <v>Ülenurme vald</v>
      </c>
      <c r="G370" s="1" t="s">
        <v>11</v>
      </c>
      <c r="H370" s="1" t="s">
        <v>25</v>
      </c>
      <c r="I370" s="83" t="str">
        <f t="shared" si="17"/>
        <v>PP-968A</v>
      </c>
      <c r="J370" s="1" t="s">
        <v>7788</v>
      </c>
      <c r="K370" s="1" t="s">
        <v>7792</v>
      </c>
      <c r="N370" s="1">
        <v>1977</v>
      </c>
      <c r="O370">
        <v>15</v>
      </c>
      <c r="P370">
        <v>77086</v>
      </c>
    </row>
    <row r="371" spans="1:16" ht="38.25" x14ac:dyDescent="0.2">
      <c r="A371" s="48" t="str">
        <f t="shared" si="18"/>
        <v>RH-45</v>
      </c>
      <c r="B371" s="115">
        <v>45</v>
      </c>
      <c r="C371" s="1">
        <v>1</v>
      </c>
      <c r="D371" s="71" t="str">
        <f>IF(C371=1,K!$I$1,IF(C371=2,K!$I$2,IF(C371=3,K!$I$3,IF(C371=4,K!$I$4,IF(C371=5,K!$I$5,IF(C371=6,K!$I$6,IF(C371=7,K!$I$7)))))))</f>
        <v>Peakraavide projektid</v>
      </c>
      <c r="E371" s="84" t="s">
        <v>333</v>
      </c>
      <c r="F371" s="73" t="str">
        <f>LOOKUP(E371,K!$A$1:$B$19)</f>
        <v>Ülenurme vald</v>
      </c>
      <c r="G371" s="1" t="s">
        <v>11</v>
      </c>
      <c r="H371" s="1" t="s">
        <v>26</v>
      </c>
      <c r="I371" s="83" t="str">
        <f t="shared" si="17"/>
        <v>PP-968B</v>
      </c>
      <c r="J371" s="1" t="s">
        <v>7788</v>
      </c>
      <c r="K371" s="1" t="s">
        <v>7793</v>
      </c>
      <c r="N371" s="1">
        <v>1977</v>
      </c>
      <c r="O371">
        <v>4</v>
      </c>
      <c r="P371">
        <v>77086</v>
      </c>
    </row>
    <row r="372" spans="1:16" ht="25.5" x14ac:dyDescent="0.2">
      <c r="A372" s="48" t="str">
        <f t="shared" si="18"/>
        <v>RH-45</v>
      </c>
      <c r="B372" s="115">
        <v>45</v>
      </c>
      <c r="C372" s="1">
        <v>5</v>
      </c>
      <c r="D372" s="71" t="str">
        <f>IF(C372=1,K!$I$1,IF(C372=2,K!$I$2,IF(C372=3,K!$I$3,IF(C372=4,K!$I$4,IF(C372=5,K!$I$5,IF(C372=6,K!$I$6,IF(C372=7,K!$I$7)))))))</f>
        <v>Muu projekt</v>
      </c>
      <c r="E372" s="84" t="s">
        <v>333</v>
      </c>
      <c r="F372" s="73" t="str">
        <f>LOOKUP(E372,K!$A$1:$B$19)</f>
        <v>Ülenurme vald</v>
      </c>
      <c r="I372" s="83" t="str">
        <f t="shared" si="17"/>
        <v>-</v>
      </c>
      <c r="J372" s="1" t="s">
        <v>7788</v>
      </c>
      <c r="K372" s="1" t="s">
        <v>7794</v>
      </c>
      <c r="N372" s="1">
        <v>1977</v>
      </c>
      <c r="O372">
        <v>4</v>
      </c>
      <c r="P372">
        <v>77086</v>
      </c>
    </row>
    <row r="373" spans="1:16" ht="25.5" x14ac:dyDescent="0.2">
      <c r="A373" s="48" t="str">
        <f t="shared" si="18"/>
        <v>RH-45</v>
      </c>
      <c r="B373" s="115">
        <v>45</v>
      </c>
      <c r="C373" s="1">
        <v>5</v>
      </c>
      <c r="D373" s="71" t="str">
        <f>IF(C373=1,K!$I$1,IF(C373=2,K!$I$2,IF(C373=3,K!$I$3,IF(C373=4,K!$I$4,IF(C373=5,K!$I$5,IF(C373=6,K!$I$6,IF(C373=7,K!$I$7)))))))</f>
        <v>Muu projekt</v>
      </c>
      <c r="E373" s="84" t="s">
        <v>333</v>
      </c>
      <c r="F373" s="73" t="str">
        <f>LOOKUP(E373,K!$A$1:$B$19)</f>
        <v>Ülenurme vald</v>
      </c>
      <c r="I373" s="83" t="str">
        <f t="shared" si="17"/>
        <v>-</v>
      </c>
      <c r="J373" s="1" t="s">
        <v>7788</v>
      </c>
      <c r="K373" s="1" t="s">
        <v>7795</v>
      </c>
      <c r="N373" s="1">
        <v>1977</v>
      </c>
      <c r="O373">
        <v>3</v>
      </c>
      <c r="P373">
        <v>77086</v>
      </c>
    </row>
    <row r="374" spans="1:16" ht="25.5" x14ac:dyDescent="0.2">
      <c r="A374" s="48" t="str">
        <f t="shared" si="18"/>
        <v>RH-45</v>
      </c>
      <c r="B374" s="115">
        <v>45</v>
      </c>
      <c r="C374" s="1">
        <v>5</v>
      </c>
      <c r="D374" s="71" t="str">
        <f>IF(C374=1,K!$I$1,IF(C374=2,K!$I$2,IF(C374=3,K!$I$3,IF(C374=4,K!$I$4,IF(C374=5,K!$I$5,IF(C374=6,K!$I$6,IF(C374=7,K!$I$7)))))))</f>
        <v>Muu projekt</v>
      </c>
      <c r="E374" s="84" t="s">
        <v>333</v>
      </c>
      <c r="F374" s="73" t="str">
        <f>LOOKUP(E374,K!$A$1:$B$19)</f>
        <v>Ülenurme vald</v>
      </c>
      <c r="I374" s="83" t="str">
        <f t="shared" si="17"/>
        <v>-</v>
      </c>
      <c r="J374" s="1" t="s">
        <v>7788</v>
      </c>
      <c r="K374" s="1" t="s">
        <v>7796</v>
      </c>
      <c r="N374" s="1">
        <v>1972</v>
      </c>
      <c r="O374">
        <v>6</v>
      </c>
      <c r="P374">
        <v>72300</v>
      </c>
    </row>
    <row r="375" spans="1:16" ht="25.5" x14ac:dyDescent="0.2">
      <c r="A375" s="48" t="str">
        <f t="shared" si="18"/>
        <v>RH-46</v>
      </c>
      <c r="B375" s="115">
        <v>46</v>
      </c>
      <c r="C375" s="1">
        <v>4</v>
      </c>
      <c r="D375" s="71" t="str">
        <f>IF(C375=1,K!$I$1,IF(C375=2,K!$I$2,IF(C375=3,K!$I$3,IF(C375=4,K!$I$4,IF(C375=5,K!$I$5,IF(C375=6,K!$I$6,IF(C375=7,K!$I$7)))))))</f>
        <v>Ehitusgeoloogia aruanne</v>
      </c>
      <c r="E375" s="84" t="s">
        <v>333</v>
      </c>
      <c r="F375" s="73" t="str">
        <f>LOOKUP(E375,K!$A$1:$B$19)</f>
        <v>Ülenurme vald</v>
      </c>
      <c r="G375" s="1" t="s">
        <v>11</v>
      </c>
      <c r="H375" s="1">
        <v>1282</v>
      </c>
      <c r="I375" s="83" t="str">
        <f t="shared" si="17"/>
        <v>PP-1282</v>
      </c>
      <c r="J375" s="1" t="s">
        <v>7797</v>
      </c>
      <c r="K375" s="1" t="s">
        <v>7798</v>
      </c>
      <c r="N375" s="1">
        <v>1987</v>
      </c>
      <c r="O375">
        <v>22</v>
      </c>
      <c r="P375">
        <v>5971</v>
      </c>
    </row>
    <row r="376" spans="1:16" ht="25.5" x14ac:dyDescent="0.2">
      <c r="A376" s="48" t="str">
        <f t="shared" si="18"/>
        <v>RH-46</v>
      </c>
      <c r="B376" s="115">
        <v>46</v>
      </c>
      <c r="C376" s="1">
        <v>4</v>
      </c>
      <c r="D376" s="71" t="str">
        <f>IF(C376=1,K!$I$1,IF(C376=2,K!$I$2,IF(C376=3,K!$I$3,IF(C376=4,K!$I$4,IF(C376=5,K!$I$5,IF(C376=6,K!$I$6,IF(C376=7,K!$I$7)))))))</f>
        <v>Ehitusgeoloogia aruanne</v>
      </c>
      <c r="E376" s="84" t="s">
        <v>333</v>
      </c>
      <c r="F376" s="73" t="str">
        <f>LOOKUP(E376,K!$A$1:$B$19)</f>
        <v>Ülenurme vald</v>
      </c>
      <c r="G376" s="1" t="s">
        <v>3973</v>
      </c>
      <c r="H376" s="1">
        <v>1329</v>
      </c>
      <c r="I376" s="83" t="str">
        <f t="shared" si="17"/>
        <v>EG-1329</v>
      </c>
      <c r="J376" s="1" t="s">
        <v>7797</v>
      </c>
      <c r="K376" s="1" t="s">
        <v>7799</v>
      </c>
      <c r="N376" s="1">
        <v>1987</v>
      </c>
      <c r="O376">
        <v>22</v>
      </c>
      <c r="P376">
        <v>9861</v>
      </c>
    </row>
    <row r="377" spans="1:16" ht="25.5" x14ac:dyDescent="0.2">
      <c r="A377" s="48" t="str">
        <f t="shared" si="18"/>
        <v>RH-46</v>
      </c>
      <c r="B377" s="115">
        <v>46</v>
      </c>
      <c r="C377" s="1">
        <v>4</v>
      </c>
      <c r="D377" s="71" t="str">
        <f>IF(C377=1,K!$I$1,IF(C377=2,K!$I$2,IF(C377=3,K!$I$3,IF(C377=4,K!$I$4,IF(C377=5,K!$I$5,IF(C377=6,K!$I$6,IF(C377=7,K!$I$7)))))))</f>
        <v>Ehitusgeoloogia aruanne</v>
      </c>
      <c r="E377" s="84" t="s">
        <v>333</v>
      </c>
      <c r="F377" s="73" t="str">
        <f>LOOKUP(E377,K!$A$1:$B$19)</f>
        <v>Ülenurme vald</v>
      </c>
      <c r="G377" s="1" t="s">
        <v>11</v>
      </c>
      <c r="H377" s="1">
        <v>1537</v>
      </c>
      <c r="I377" s="83" t="str">
        <f t="shared" si="17"/>
        <v>PP-1537</v>
      </c>
      <c r="J377" s="1" t="s">
        <v>7797</v>
      </c>
      <c r="K377" s="1" t="s">
        <v>7799</v>
      </c>
      <c r="N377" s="1">
        <v>1987</v>
      </c>
      <c r="O377">
        <v>11</v>
      </c>
      <c r="P377">
        <v>9861</v>
      </c>
    </row>
    <row r="378" spans="1:16" ht="38.25" x14ac:dyDescent="0.2">
      <c r="A378" s="48" t="str">
        <f t="shared" si="18"/>
        <v>RH-46</v>
      </c>
      <c r="B378" s="115">
        <v>46</v>
      </c>
      <c r="C378" s="1">
        <v>4</v>
      </c>
      <c r="D378" s="71" t="str">
        <f>IF(C378=1,K!$I$1,IF(C378=2,K!$I$2,IF(C378=3,K!$I$3,IF(C378=4,K!$I$4,IF(C378=5,K!$I$5,IF(C378=6,K!$I$6,IF(C378=7,K!$I$7)))))))</f>
        <v>Ehitusgeoloogia aruanne</v>
      </c>
      <c r="E378" s="84" t="s">
        <v>333</v>
      </c>
      <c r="F378" s="73" t="str">
        <f>LOOKUP(E378,K!$A$1:$B$19)</f>
        <v>Ülenurme vald</v>
      </c>
      <c r="I378" s="83" t="str">
        <f t="shared" si="17"/>
        <v>-</v>
      </c>
      <c r="J378" s="1" t="s">
        <v>7797</v>
      </c>
      <c r="K378" s="1" t="s">
        <v>7800</v>
      </c>
      <c r="N378" s="1">
        <v>1971</v>
      </c>
      <c r="O378">
        <v>34</v>
      </c>
    </row>
    <row r="379" spans="1:16" ht="25.5" x14ac:dyDescent="0.2">
      <c r="A379" s="48" t="str">
        <f t="shared" si="18"/>
        <v>RH-47</v>
      </c>
      <c r="B379" s="115">
        <v>47</v>
      </c>
      <c r="C379" s="1">
        <v>5</v>
      </c>
      <c r="D379" s="71" t="str">
        <f>IF(C379=1,K!$I$1,IF(C379=2,K!$I$2,IF(C379=3,K!$I$3,IF(C379=4,K!$I$4,IF(C379=5,K!$I$5,IF(C379=6,K!$I$6,IF(C379=7,K!$I$7)))))))</f>
        <v>Muu projekt</v>
      </c>
      <c r="E379" s="84" t="s">
        <v>333</v>
      </c>
      <c r="F379" s="73" t="str">
        <f>LOOKUP(E379,K!$A$1:$B$19)</f>
        <v>Ülenurme vald</v>
      </c>
      <c r="G379" s="1" t="s">
        <v>31</v>
      </c>
      <c r="H379" s="1">
        <v>1703</v>
      </c>
      <c r="I379" s="83" t="str">
        <f t="shared" si="17"/>
        <v>P-1703</v>
      </c>
      <c r="J379" s="1" t="s">
        <v>7801</v>
      </c>
      <c r="K379" s="1" t="s">
        <v>7802</v>
      </c>
      <c r="N379" s="1">
        <v>1989</v>
      </c>
      <c r="O379">
        <v>10</v>
      </c>
      <c r="P379" t="s">
        <v>7803</v>
      </c>
    </row>
    <row r="380" spans="1:16" ht="25.5" x14ac:dyDescent="0.2">
      <c r="A380" s="48" t="str">
        <f t="shared" si="18"/>
        <v>RH-47</v>
      </c>
      <c r="B380" s="115">
        <v>47</v>
      </c>
      <c r="C380" s="1">
        <v>1</v>
      </c>
      <c r="D380" s="71" t="str">
        <f>IF(C380=1,K!$I$1,IF(C380=2,K!$I$2,IF(C380=3,K!$I$3,IF(C380=4,K!$I$4,IF(C380=5,K!$I$5,IF(C380=6,K!$I$6,IF(C380=7,K!$I$7)))))))</f>
        <v>Peakraavide projektid</v>
      </c>
      <c r="E380" s="84" t="s">
        <v>333</v>
      </c>
      <c r="F380" s="73" t="str">
        <f>LOOKUP(E380,K!$A$1:$B$19)</f>
        <v>Ülenurme vald</v>
      </c>
      <c r="H380" s="1">
        <v>3030</v>
      </c>
      <c r="I380" s="83" t="str">
        <f t="shared" si="17"/>
        <v>-3030</v>
      </c>
      <c r="J380" s="1" t="s">
        <v>7801</v>
      </c>
      <c r="K380" s="1" t="s">
        <v>7804</v>
      </c>
      <c r="N380" s="1">
        <v>1972</v>
      </c>
      <c r="O380">
        <v>5</v>
      </c>
      <c r="P380" t="s">
        <v>7805</v>
      </c>
    </row>
    <row r="381" spans="1:16" ht="25.5" x14ac:dyDescent="0.2">
      <c r="A381" s="48" t="str">
        <f t="shared" si="18"/>
        <v>RH-47</v>
      </c>
      <c r="B381" s="115">
        <v>47</v>
      </c>
      <c r="C381" s="1">
        <v>2</v>
      </c>
      <c r="D381" s="71" t="str">
        <f>IF(C381=1,K!$I$1,IF(C381=2,K!$I$2,IF(C381=3,K!$I$3,IF(C381=4,K!$I$4,IF(C381=5,K!$I$5,IF(C381=6,K!$I$6,IF(C381=7,K!$I$7)))))))</f>
        <v>Rek/uuendus</v>
      </c>
      <c r="E381" s="84" t="s">
        <v>333</v>
      </c>
      <c r="F381" s="73" t="str">
        <f>LOOKUP(E381,K!$A$1:$B$19)</f>
        <v>Ülenurme vald</v>
      </c>
      <c r="I381" s="83" t="str">
        <f t="shared" ref="I381:I425" si="19">CONCATENATE(G381,"-",H381)</f>
        <v>-</v>
      </c>
      <c r="J381" s="1" t="s">
        <v>7801</v>
      </c>
      <c r="K381" s="1" t="s">
        <v>7806</v>
      </c>
      <c r="N381" s="1">
        <v>1977</v>
      </c>
      <c r="O381">
        <v>5</v>
      </c>
      <c r="P381">
        <v>72300</v>
      </c>
    </row>
    <row r="382" spans="1:16" ht="25.5" x14ac:dyDescent="0.2">
      <c r="A382" s="48" t="str">
        <f t="shared" si="18"/>
        <v>RH-47</v>
      </c>
      <c r="B382" s="115">
        <v>47</v>
      </c>
      <c r="C382" s="1">
        <v>5</v>
      </c>
      <c r="D382" s="71" t="str">
        <f>IF(C382=1,K!$I$1,IF(C382=2,K!$I$2,IF(C382=3,K!$I$3,IF(C382=4,K!$I$4,IF(C382=5,K!$I$5,IF(C382=6,K!$I$6,IF(C382=7,K!$I$7)))))))</f>
        <v>Muu projekt</v>
      </c>
      <c r="E382" s="84" t="s">
        <v>333</v>
      </c>
      <c r="F382" s="73" t="str">
        <f>LOOKUP(E382,K!$A$1:$B$19)</f>
        <v>Ülenurme vald</v>
      </c>
      <c r="H382" s="1">
        <v>3024</v>
      </c>
      <c r="I382" s="83" t="str">
        <f t="shared" si="19"/>
        <v>-3024</v>
      </c>
      <c r="J382" s="1" t="s">
        <v>7801</v>
      </c>
      <c r="K382" s="1" t="s">
        <v>7807</v>
      </c>
      <c r="N382" s="1">
        <v>1972</v>
      </c>
      <c r="O382">
        <v>3</v>
      </c>
      <c r="P382">
        <v>3024</v>
      </c>
    </row>
    <row r="383" spans="1:16" ht="25.5" x14ac:dyDescent="0.2">
      <c r="A383" s="48" t="str">
        <f t="shared" si="18"/>
        <v>RH-47</v>
      </c>
      <c r="B383" s="115">
        <v>47</v>
      </c>
      <c r="C383" s="1">
        <v>5</v>
      </c>
      <c r="D383" s="71" t="str">
        <f>IF(C383=1,K!$I$1,IF(C383=2,K!$I$2,IF(C383=3,K!$I$3,IF(C383=4,K!$I$4,IF(C383=5,K!$I$5,IF(C383=6,K!$I$6,IF(C383=7,K!$I$7)))))))</f>
        <v>Muu projekt</v>
      </c>
      <c r="E383" s="84" t="s">
        <v>333</v>
      </c>
      <c r="F383" s="73" t="str">
        <f>LOOKUP(E383,K!$A$1:$B$19)</f>
        <v>Ülenurme vald</v>
      </c>
      <c r="I383" s="83" t="str">
        <f t="shared" si="19"/>
        <v>-</v>
      </c>
      <c r="J383" s="1" t="s">
        <v>7801</v>
      </c>
      <c r="K383" s="1" t="s">
        <v>988</v>
      </c>
      <c r="N383" s="1">
        <v>1974</v>
      </c>
      <c r="O383">
        <v>6</v>
      </c>
      <c r="P383">
        <v>72300</v>
      </c>
    </row>
    <row r="384" spans="1:16" ht="25.5" x14ac:dyDescent="0.2">
      <c r="A384" s="48" t="str">
        <f t="shared" si="18"/>
        <v>RH-47</v>
      </c>
      <c r="B384" s="115">
        <v>47</v>
      </c>
      <c r="C384" s="1">
        <v>5</v>
      </c>
      <c r="D384" s="71" t="str">
        <f>IF(C384=1,K!$I$1,IF(C384=2,K!$I$2,IF(C384=3,K!$I$3,IF(C384=4,K!$I$4,IF(C384=5,K!$I$5,IF(C384=6,K!$I$6,IF(C384=7,K!$I$7)))))))</f>
        <v>Muu projekt</v>
      </c>
      <c r="E384" s="84" t="s">
        <v>333</v>
      </c>
      <c r="F384" s="73" t="str">
        <f>LOOKUP(E384,K!$A$1:$B$19)</f>
        <v>Ülenurme vald</v>
      </c>
      <c r="I384" s="83" t="str">
        <f t="shared" si="19"/>
        <v>-</v>
      </c>
      <c r="J384" s="1" t="s">
        <v>7801</v>
      </c>
      <c r="K384" s="1" t="s">
        <v>7808</v>
      </c>
      <c r="N384" s="1">
        <v>1972</v>
      </c>
      <c r="O384">
        <v>17</v>
      </c>
      <c r="P384">
        <v>72300</v>
      </c>
    </row>
    <row r="385" spans="1:16" ht="25.5" x14ac:dyDescent="0.2">
      <c r="A385" s="48" t="str">
        <f t="shared" si="18"/>
        <v>RH-47</v>
      </c>
      <c r="B385" s="115">
        <v>47</v>
      </c>
      <c r="C385" s="1">
        <v>5</v>
      </c>
      <c r="D385" s="71" t="str">
        <f>IF(C385=1,K!$I$1,IF(C385=2,K!$I$2,IF(C385=3,K!$I$3,IF(C385=4,K!$I$4,IF(C385=5,K!$I$5,IF(C385=6,K!$I$6,IF(C385=7,K!$I$7)))))))</f>
        <v>Muu projekt</v>
      </c>
      <c r="E385" s="84" t="s">
        <v>333</v>
      </c>
      <c r="F385" s="73" t="str">
        <f>LOOKUP(E385,K!$A$1:$B$19)</f>
        <v>Ülenurme vald</v>
      </c>
      <c r="I385" s="83" t="str">
        <f t="shared" si="19"/>
        <v>-</v>
      </c>
      <c r="J385" s="1" t="s">
        <v>7801</v>
      </c>
      <c r="K385" s="1" t="s">
        <v>7809</v>
      </c>
      <c r="N385" s="1">
        <v>1972</v>
      </c>
      <c r="O385">
        <v>17</v>
      </c>
      <c r="P385">
        <v>72300</v>
      </c>
    </row>
    <row r="386" spans="1:16" ht="25.5" x14ac:dyDescent="0.2">
      <c r="A386" s="48" t="str">
        <f t="shared" si="18"/>
        <v>RH-47</v>
      </c>
      <c r="B386" s="115">
        <v>47</v>
      </c>
      <c r="C386" s="1">
        <v>5</v>
      </c>
      <c r="D386" s="71" t="str">
        <f>IF(C386=1,K!$I$1,IF(C386=2,K!$I$2,IF(C386=3,K!$I$3,IF(C386=4,K!$I$4,IF(C386=5,K!$I$5,IF(C386=6,K!$I$6,IF(C386=7,K!$I$7)))))))</f>
        <v>Muu projekt</v>
      </c>
      <c r="E386" s="84" t="s">
        <v>333</v>
      </c>
      <c r="F386" s="73" t="str">
        <f>LOOKUP(E386,K!$A$1:$B$19)</f>
        <v>Ülenurme vald</v>
      </c>
      <c r="I386" s="83" t="str">
        <f t="shared" si="19"/>
        <v>-</v>
      </c>
      <c r="J386" s="1" t="s">
        <v>7801</v>
      </c>
      <c r="K386" s="1" t="s">
        <v>7810</v>
      </c>
      <c r="N386" s="1">
        <v>1989</v>
      </c>
      <c r="O386">
        <v>10</v>
      </c>
      <c r="P386">
        <v>96881</v>
      </c>
    </row>
    <row r="387" spans="1:16" ht="25.5" x14ac:dyDescent="0.2">
      <c r="A387" s="48" t="str">
        <f t="shared" si="18"/>
        <v>RH-48</v>
      </c>
      <c r="B387" s="115">
        <v>48</v>
      </c>
      <c r="C387" s="1">
        <v>3</v>
      </c>
      <c r="D387" s="71" t="str">
        <f>IF(C387=1,K!$I$1,IF(C387=2,K!$I$2,IF(C387=3,K!$I$3,IF(C387=4,K!$I$4,IF(C387=5,K!$I$5,IF(C387=6,K!$I$6,IF(C387=7,K!$I$7)))))))</f>
        <v>Ekspluatatsiooni andmise dokument</v>
      </c>
      <c r="E387" s="84" t="s">
        <v>333</v>
      </c>
      <c r="F387" s="73" t="str">
        <f>LOOKUP(E387,K!$A$1:$B$19)</f>
        <v>Ülenurme vald</v>
      </c>
      <c r="G387" s="1" t="s">
        <v>5551</v>
      </c>
      <c r="H387" s="1">
        <v>1262</v>
      </c>
      <c r="I387" s="83" t="str">
        <f t="shared" si="19"/>
        <v>TMV-1262</v>
      </c>
      <c r="J387" s="1" t="s">
        <v>7721</v>
      </c>
      <c r="K387" s="1" t="s">
        <v>7720</v>
      </c>
      <c r="N387" s="1">
        <v>1977</v>
      </c>
      <c r="P387">
        <v>77096</v>
      </c>
    </row>
    <row r="388" spans="1:16" ht="38.25" x14ac:dyDescent="0.2">
      <c r="A388" s="48" t="str">
        <f t="shared" si="18"/>
        <v>RH-48</v>
      </c>
      <c r="B388" s="115">
        <v>48</v>
      </c>
      <c r="C388" s="1">
        <v>3</v>
      </c>
      <c r="D388" s="71" t="str">
        <f>IF(C388=1,K!$I$1,IF(C388=2,K!$I$2,IF(C388=3,K!$I$3,IF(C388=4,K!$I$4,IF(C388=5,K!$I$5,IF(C388=6,K!$I$6,IF(C388=7,K!$I$7)))))))</f>
        <v>Ekspluatatsiooni andmise dokument</v>
      </c>
      <c r="E388" s="84" t="s">
        <v>333</v>
      </c>
      <c r="F388" s="73" t="str">
        <f>LOOKUP(E388,K!$A$1:$B$19)</f>
        <v>Ülenurme vald</v>
      </c>
      <c r="G388" s="1" t="s">
        <v>5551</v>
      </c>
      <c r="H388" s="1">
        <v>1263</v>
      </c>
      <c r="I388" s="83" t="str">
        <f t="shared" si="19"/>
        <v>TMV-1263</v>
      </c>
      <c r="J388" s="1" t="s">
        <v>7721</v>
      </c>
      <c r="K388" s="1" t="s">
        <v>7722</v>
      </c>
      <c r="N388" s="1">
        <v>1977</v>
      </c>
      <c r="O388">
        <v>1</v>
      </c>
      <c r="P388" t="s">
        <v>7723</v>
      </c>
    </row>
    <row r="389" spans="1:16" ht="38.25" x14ac:dyDescent="0.2">
      <c r="A389" s="48" t="str">
        <f t="shared" si="18"/>
        <v>RH-48</v>
      </c>
      <c r="B389" s="115">
        <v>48</v>
      </c>
      <c r="C389" s="1">
        <v>3</v>
      </c>
      <c r="D389" s="71" t="str">
        <f>IF(C389=1,K!$I$1,IF(C389=2,K!$I$2,IF(C389=3,K!$I$3,IF(C389=4,K!$I$4,IF(C389=5,K!$I$5,IF(C389=6,K!$I$6,IF(C389=7,K!$I$7)))))))</f>
        <v>Ekspluatatsiooni andmise dokument</v>
      </c>
      <c r="E389" s="84" t="s">
        <v>333</v>
      </c>
      <c r="F389" s="73" t="str">
        <f>LOOKUP(E389,K!$A$1:$B$19)</f>
        <v>Ülenurme vald</v>
      </c>
      <c r="G389" s="1" t="s">
        <v>5551</v>
      </c>
      <c r="H389" s="1">
        <v>1260</v>
      </c>
      <c r="I389" s="83" t="str">
        <f t="shared" si="19"/>
        <v>TMV-1260</v>
      </c>
      <c r="J389" s="1" t="s">
        <v>7721</v>
      </c>
      <c r="K389" s="1" t="s">
        <v>7724</v>
      </c>
      <c r="N389" s="1">
        <v>1977</v>
      </c>
      <c r="O389">
        <v>5</v>
      </c>
      <c r="P389">
        <v>72300</v>
      </c>
    </row>
    <row r="390" spans="1:16" ht="25.5" x14ac:dyDescent="0.2">
      <c r="A390" s="48" t="str">
        <f t="shared" si="18"/>
        <v>RH-48</v>
      </c>
      <c r="B390" s="115">
        <v>48</v>
      </c>
      <c r="C390" s="1">
        <v>3</v>
      </c>
      <c r="D390" s="71" t="str">
        <f>IF(C390=1,K!$I$1,IF(C390=2,K!$I$2,IF(C390=3,K!$I$3,IF(C390=4,K!$I$4,IF(C390=5,K!$I$5,IF(C390=6,K!$I$6,IF(C390=7,K!$I$7)))))))</f>
        <v>Ekspluatatsiooni andmise dokument</v>
      </c>
      <c r="E390" s="84" t="s">
        <v>333</v>
      </c>
      <c r="F390" s="73" t="str">
        <f>LOOKUP(E390,K!$A$1:$B$19)</f>
        <v>Ülenurme vald</v>
      </c>
      <c r="H390" s="1">
        <v>110</v>
      </c>
      <c r="I390" s="83" t="str">
        <f t="shared" si="19"/>
        <v>-110</v>
      </c>
      <c r="J390" s="1" t="s">
        <v>7721</v>
      </c>
      <c r="K390" s="1" t="s">
        <v>7725</v>
      </c>
      <c r="N390" s="1">
        <v>1980</v>
      </c>
      <c r="O390">
        <v>1</v>
      </c>
      <c r="P390">
        <v>77086</v>
      </c>
    </row>
    <row r="391" spans="1:16" ht="25.5" x14ac:dyDescent="0.2">
      <c r="A391" s="48" t="str">
        <f t="shared" si="18"/>
        <v>RH-48</v>
      </c>
      <c r="B391" s="115">
        <v>48</v>
      </c>
      <c r="C391" s="1">
        <v>3</v>
      </c>
      <c r="D391" s="71" t="str">
        <f>IF(C391=1,K!$I$1,IF(C391=2,K!$I$2,IF(C391=3,K!$I$3,IF(C391=4,K!$I$4,IF(C391=5,K!$I$5,IF(C391=6,K!$I$6,IF(C391=7,K!$I$7)))))))</f>
        <v>Ekspluatatsiooni andmise dokument</v>
      </c>
      <c r="E391" s="84" t="s">
        <v>333</v>
      </c>
      <c r="F391" s="73" t="str">
        <f>LOOKUP(E391,K!$A$1:$B$19)</f>
        <v>Ülenurme vald</v>
      </c>
      <c r="H391" s="1">
        <v>1400</v>
      </c>
      <c r="I391" s="83" t="str">
        <f t="shared" si="19"/>
        <v>-1400</v>
      </c>
      <c r="J391" s="1" t="s">
        <v>7721</v>
      </c>
      <c r="K391" s="1" t="s">
        <v>7726</v>
      </c>
      <c r="N391" s="1">
        <v>1978</v>
      </c>
      <c r="O391">
        <v>3</v>
      </c>
      <c r="P391">
        <v>77086</v>
      </c>
    </row>
    <row r="392" spans="1:16" ht="25.5" x14ac:dyDescent="0.2">
      <c r="A392" s="48" t="str">
        <f t="shared" si="18"/>
        <v>RH-48</v>
      </c>
      <c r="B392" s="115">
        <v>48</v>
      </c>
      <c r="C392" s="1">
        <v>3</v>
      </c>
      <c r="D392" s="71" t="str">
        <f>IF(C392=1,K!$I$1,IF(C392=2,K!$I$2,IF(C392=3,K!$I$3,IF(C392=4,K!$I$4,IF(C392=5,K!$I$5,IF(C392=6,K!$I$6,IF(C392=7,K!$I$7)))))))</f>
        <v>Ekspluatatsiooni andmise dokument</v>
      </c>
      <c r="E392" s="84" t="s">
        <v>333</v>
      </c>
      <c r="F392" s="73" t="str">
        <f>LOOKUP(E392,K!$A$1:$B$19)</f>
        <v>Ülenurme vald</v>
      </c>
      <c r="H392" s="1">
        <v>111</v>
      </c>
      <c r="I392" s="83" t="str">
        <f t="shared" si="19"/>
        <v>-111</v>
      </c>
      <c r="J392" s="1" t="s">
        <v>7721</v>
      </c>
      <c r="K392" s="1" t="s">
        <v>7727</v>
      </c>
      <c r="N392" s="1">
        <v>1980</v>
      </c>
      <c r="O392">
        <v>3</v>
      </c>
      <c r="P392">
        <v>77086</v>
      </c>
    </row>
    <row r="393" spans="1:16" ht="25.5" x14ac:dyDescent="0.2">
      <c r="A393" s="48" t="str">
        <f t="shared" si="18"/>
        <v>RH-48</v>
      </c>
      <c r="B393" s="115">
        <v>48</v>
      </c>
      <c r="C393" s="1">
        <v>3</v>
      </c>
      <c r="D393" s="71" t="str">
        <f>IF(C393=1,K!$I$1,IF(C393=2,K!$I$2,IF(C393=3,K!$I$3,IF(C393=4,K!$I$4,IF(C393=5,K!$I$5,IF(C393=6,K!$I$6,IF(C393=7,K!$I$7)))))))</f>
        <v>Ekspluatatsiooni andmise dokument</v>
      </c>
      <c r="E393" s="84" t="s">
        <v>333</v>
      </c>
      <c r="F393" s="73" t="str">
        <f>LOOKUP(E393,K!$A$1:$B$19)</f>
        <v>Ülenurme vald</v>
      </c>
      <c r="H393" s="1">
        <v>1401</v>
      </c>
      <c r="I393" s="83" t="str">
        <f t="shared" si="19"/>
        <v>-1401</v>
      </c>
      <c r="J393" s="1" t="s">
        <v>7721</v>
      </c>
      <c r="K393" s="1" t="s">
        <v>7787</v>
      </c>
      <c r="N393" s="1">
        <v>1978</v>
      </c>
    </row>
    <row r="394" spans="1:16" ht="38.25" x14ac:dyDescent="0.2">
      <c r="A394" s="48" t="str">
        <f t="shared" si="18"/>
        <v>RH-48</v>
      </c>
      <c r="B394" s="115">
        <v>48</v>
      </c>
      <c r="C394" s="1">
        <v>3</v>
      </c>
      <c r="D394" s="71" t="str">
        <f>IF(C394=1,K!$I$1,IF(C394=2,K!$I$2,IF(C394=3,K!$I$3,IF(C394=4,K!$I$4,IF(C394=5,K!$I$5,IF(C394=6,K!$I$6,IF(C394=7,K!$I$7)))))))</f>
        <v>Ekspluatatsiooni andmise dokument</v>
      </c>
      <c r="E394" s="84" t="s">
        <v>333</v>
      </c>
      <c r="F394" s="73" t="str">
        <f>LOOKUP(E394,K!$A$1:$B$19)</f>
        <v>Ülenurme vald</v>
      </c>
      <c r="H394" s="1">
        <v>1261</v>
      </c>
      <c r="I394" s="83" t="str">
        <f t="shared" si="19"/>
        <v>-1261</v>
      </c>
      <c r="J394" s="1" t="s">
        <v>7721</v>
      </c>
      <c r="K394" s="1" t="s">
        <v>7728</v>
      </c>
      <c r="N394" s="1">
        <v>1977</v>
      </c>
      <c r="O394">
        <v>17</v>
      </c>
    </row>
    <row r="395" spans="1:16" ht="25.5" x14ac:dyDescent="0.2">
      <c r="A395" s="48" t="str">
        <f t="shared" si="18"/>
        <v>RH-</v>
      </c>
      <c r="B395"/>
      <c r="C395" s="1">
        <v>1</v>
      </c>
      <c r="D395" s="71" t="str">
        <f>IF(C395=1,K!$I$1,IF(C395=2,K!$I$2,IF(C395=3,K!$I$3,IF(C395=4,K!$I$4,IF(C395=5,K!$I$5,IF(C395=6,K!$I$6,IF(C395=7,K!$I$7)))))))</f>
        <v>Peakraavide projektid</v>
      </c>
      <c r="E395" s="3"/>
      <c r="F395" s="73" t="e">
        <f>LOOKUP(E395,K!$A$1:$B$19)</f>
        <v>#N/A</v>
      </c>
      <c r="G395" s="1" t="s">
        <v>34</v>
      </c>
      <c r="H395" s="1">
        <v>431</v>
      </c>
      <c r="I395" s="83" t="str">
        <f t="shared" si="19"/>
        <v>PK-431</v>
      </c>
      <c r="J395" s="1" t="s">
        <v>1574</v>
      </c>
      <c r="K395" s="1" t="s">
        <v>1573</v>
      </c>
      <c r="N395" s="1">
        <v>1976</v>
      </c>
    </row>
    <row r="396" spans="1:16" x14ac:dyDescent="0.2">
      <c r="A396" s="48" t="str">
        <f t="shared" si="18"/>
        <v>RH-9</v>
      </c>
      <c r="B396">
        <v>9</v>
      </c>
      <c r="C396" s="1">
        <v>1</v>
      </c>
      <c r="D396" s="71" t="str">
        <f>IF(C396=1,K!$I$1,IF(C396=2,K!$I$2,IF(C396=3,K!$I$3,IF(C396=4,K!$I$4,IF(C396=5,K!$I$5,IF(C396=6,K!$I$6,IF(C396=7,K!$I$7)))))))</f>
        <v>Peakraavide projektid</v>
      </c>
      <c r="E396" s="3"/>
      <c r="F396" s="73" t="e">
        <f>LOOKUP(E396,K!$A$1:$B$19)</f>
        <v>#N/A</v>
      </c>
      <c r="G396" s="1" t="s">
        <v>34</v>
      </c>
      <c r="H396" s="1">
        <v>446</v>
      </c>
      <c r="I396" s="83" t="str">
        <f t="shared" si="19"/>
        <v>PK-446</v>
      </c>
      <c r="J396" s="1" t="s">
        <v>1589</v>
      </c>
      <c r="K396" s="1" t="s">
        <v>1588</v>
      </c>
      <c r="N396" s="1">
        <v>1977</v>
      </c>
    </row>
    <row r="397" spans="1:16" ht="38.25" x14ac:dyDescent="0.2">
      <c r="A397" s="48" t="str">
        <f t="shared" si="18"/>
        <v>RH-</v>
      </c>
      <c r="B397"/>
      <c r="C397" s="1">
        <v>1</v>
      </c>
      <c r="D397" s="71" t="str">
        <f>IF(C397=1,K!$I$1,IF(C397=2,K!$I$2,IF(C397=3,K!$I$3,IF(C397=4,K!$I$4,IF(C397=5,K!$I$5,IF(C397=6,K!$I$6,IF(C397=7,K!$I$7)))))))</f>
        <v>Peakraavide projektid</v>
      </c>
      <c r="E397" s="3"/>
      <c r="F397" s="73" t="e">
        <f>LOOKUP(E397,K!$A$1:$B$19)</f>
        <v>#N/A</v>
      </c>
      <c r="G397" s="1" t="s">
        <v>34</v>
      </c>
      <c r="H397" s="1">
        <v>432</v>
      </c>
      <c r="I397" s="83" t="str">
        <f t="shared" si="19"/>
        <v>PK-432</v>
      </c>
      <c r="J397" s="1" t="s">
        <v>1576</v>
      </c>
      <c r="K397" s="1" t="s">
        <v>1575</v>
      </c>
      <c r="N397" s="1">
        <v>1976</v>
      </c>
    </row>
    <row r="398" spans="1:16" x14ac:dyDescent="0.2">
      <c r="A398" s="48" t="str">
        <f t="shared" si="18"/>
        <v>RH-</v>
      </c>
      <c r="B398"/>
      <c r="D398" s="71" t="b">
        <f>IF(C398=1,K!$I$1,IF(C398=2,K!$I$2,IF(C398=3,K!$I$3,IF(C398=4,K!$I$4,IF(C398=5,K!$I$5,IF(C398=6,K!$I$6,IF(C398=7,K!$I$7)))))))</f>
        <v>0</v>
      </c>
      <c r="E398" s="84"/>
      <c r="F398" s="73" t="e">
        <f>LOOKUP(E398,K!$A$1:$B$19)</f>
        <v>#N/A</v>
      </c>
      <c r="I398" s="83" t="str">
        <f t="shared" si="19"/>
        <v>-</v>
      </c>
      <c r="J398" s="26" t="s">
        <v>1018</v>
      </c>
    </row>
    <row r="399" spans="1:16" ht="38.25" x14ac:dyDescent="0.2">
      <c r="A399" s="48" t="str">
        <f t="shared" si="18"/>
        <v>RH-</v>
      </c>
      <c r="B399"/>
      <c r="C399" s="1">
        <v>3</v>
      </c>
      <c r="D399" s="71" t="str">
        <f>IF(C399=1,K!$I$1,IF(C399=2,K!$I$2,IF(C399=3,K!$I$3,IF(C399=4,K!$I$4,IF(C399=5,K!$I$5,IF(C399=6,K!$I$6,IF(C399=7,K!$I$7)))))))</f>
        <v>Ekspluatatsiooni andmise dokument</v>
      </c>
      <c r="E399" s="84" t="s">
        <v>327</v>
      </c>
      <c r="F399" s="73" t="str">
        <f>LOOKUP(E399,K!$A$1:$B$19)</f>
        <v>Rannu vald</v>
      </c>
      <c r="H399" s="1">
        <v>38</v>
      </c>
      <c r="I399" s="83" t="str">
        <f t="shared" si="19"/>
        <v>-38</v>
      </c>
      <c r="J399" s="26" t="s">
        <v>5688</v>
      </c>
      <c r="K399" s="26" t="s">
        <v>5689</v>
      </c>
      <c r="L399" s="88">
        <v>1036100</v>
      </c>
      <c r="N399" s="1">
        <v>1990</v>
      </c>
      <c r="O399">
        <v>1</v>
      </c>
    </row>
    <row r="400" spans="1:16" ht="38.25" x14ac:dyDescent="0.2">
      <c r="A400" s="48" t="str">
        <f t="shared" si="18"/>
        <v>RH-</v>
      </c>
      <c r="B400"/>
      <c r="C400" s="1">
        <v>3</v>
      </c>
      <c r="D400" s="71" t="str">
        <f>IF(C400=1,K!$I$1,IF(C400=2,K!$I$2,IF(C400=3,K!$I$3,IF(C400=4,K!$I$4,IF(C400=5,K!$I$5,IF(C400=6,K!$I$6,IF(C400=7,K!$I$7)))))))</f>
        <v>Ekspluatatsiooni andmise dokument</v>
      </c>
      <c r="E400" s="84" t="s">
        <v>327</v>
      </c>
      <c r="F400" s="73" t="str">
        <f>LOOKUP(E400,K!$A$1:$B$19)</f>
        <v>Rannu vald</v>
      </c>
      <c r="H400" s="1">
        <v>5</v>
      </c>
      <c r="I400" s="83" t="str">
        <f t="shared" si="19"/>
        <v>-5</v>
      </c>
      <c r="J400" s="26" t="s">
        <v>5688</v>
      </c>
      <c r="K400" s="26" t="s">
        <v>5690</v>
      </c>
      <c r="L400" s="88">
        <v>1036100</v>
      </c>
      <c r="N400" s="1">
        <v>1990</v>
      </c>
      <c r="O400">
        <v>1</v>
      </c>
      <c r="P400" s="28" t="s">
        <v>4196</v>
      </c>
    </row>
    <row r="401" spans="1:15" x14ac:dyDescent="0.2">
      <c r="A401" s="48" t="str">
        <f t="shared" ref="A401:A429" si="20">CONCATENATE("RH","-",B401)</f>
        <v>RH-</v>
      </c>
      <c r="B401"/>
      <c r="C401" s="1">
        <v>1</v>
      </c>
      <c r="D401" s="71" t="str">
        <f>IF(C401=1,K!$I$1,IF(C401=2,K!$I$2,IF(C401=3,K!$I$3,IF(C401=4,K!$I$4,IF(C401=5,K!$I$5,IF(C401=6,K!$I$6,IF(C401=7,K!$I$7)))))))</f>
        <v>Peakraavide projektid</v>
      </c>
      <c r="E401" s="84" t="s">
        <v>327</v>
      </c>
      <c r="F401" s="73" t="str">
        <f>LOOKUP(E401,K!$A$1:$B$19)</f>
        <v>Rannu vald</v>
      </c>
      <c r="G401" s="26" t="s">
        <v>34</v>
      </c>
      <c r="H401" s="1">
        <v>264</v>
      </c>
      <c r="I401" s="83" t="str">
        <f t="shared" si="19"/>
        <v>PK-264</v>
      </c>
      <c r="J401" s="26" t="s">
        <v>5688</v>
      </c>
      <c r="K401" s="26" t="s">
        <v>5691</v>
      </c>
      <c r="L401" s="88">
        <v>1036100</v>
      </c>
      <c r="N401" s="1">
        <v>1967</v>
      </c>
      <c r="O401">
        <v>1</v>
      </c>
    </row>
    <row r="402" spans="1:15" ht="25.5" x14ac:dyDescent="0.2">
      <c r="A402" s="48" t="str">
        <f t="shared" si="20"/>
        <v>RH-</v>
      </c>
      <c r="B402"/>
      <c r="C402" s="1">
        <v>1</v>
      </c>
      <c r="D402" s="71" t="str">
        <f>IF(C402=1,K!$I$1,IF(C402=2,K!$I$2,IF(C402=3,K!$I$3,IF(C402=4,K!$I$4,IF(C402=5,K!$I$5,IF(C402=6,K!$I$6,IF(C402=7,K!$I$7)))))))</f>
        <v>Peakraavide projektid</v>
      </c>
      <c r="E402" s="3"/>
      <c r="F402" s="73" t="e">
        <f>LOOKUP(E402,K!$A$1:$B$19)</f>
        <v>#N/A</v>
      </c>
      <c r="G402" s="1" t="s">
        <v>34</v>
      </c>
      <c r="H402" s="1">
        <v>425</v>
      </c>
      <c r="I402" s="83" t="str">
        <f t="shared" si="19"/>
        <v>PK-425</v>
      </c>
      <c r="J402" s="1" t="s">
        <v>1004</v>
      </c>
      <c r="K402" s="1" t="s">
        <v>1567</v>
      </c>
      <c r="N402" s="1">
        <v>1975</v>
      </c>
    </row>
    <row r="403" spans="1:15" x14ac:dyDescent="0.2">
      <c r="A403" s="48" t="str">
        <f t="shared" si="20"/>
        <v>RH-</v>
      </c>
      <c r="B403"/>
      <c r="C403" s="1">
        <v>1</v>
      </c>
      <c r="D403" s="71" t="str">
        <f>IF(C403=1,K!$I$1,IF(C403=2,K!$I$2,IF(C403=3,K!$I$3,IF(C403=4,K!$I$4,IF(C403=5,K!$I$5,IF(C403=6,K!$I$6,IF(C403=7,K!$I$7)))))))</f>
        <v>Peakraavide projektid</v>
      </c>
      <c r="E403" s="3"/>
      <c r="F403" s="73" t="e">
        <f>LOOKUP(E403,K!$A$1:$B$19)</f>
        <v>#N/A</v>
      </c>
      <c r="G403" s="1" t="s">
        <v>34</v>
      </c>
      <c r="H403" s="1">
        <v>436</v>
      </c>
      <c r="I403" s="83" t="str">
        <f t="shared" si="19"/>
        <v>PK-436</v>
      </c>
      <c r="J403" s="1" t="s">
        <v>1581</v>
      </c>
      <c r="K403" s="1" t="s">
        <v>1580</v>
      </c>
      <c r="N403" s="1">
        <v>1976</v>
      </c>
    </row>
    <row r="404" spans="1:15" ht="25.5" x14ac:dyDescent="0.2">
      <c r="A404" s="48" t="str">
        <f t="shared" si="20"/>
        <v>RH-</v>
      </c>
      <c r="B404"/>
      <c r="C404" s="1">
        <v>2</v>
      </c>
      <c r="D404" s="71" t="str">
        <f>IF(C404=1,K!$I$1,IF(C404=2,K!$I$2,IF(C404=3,K!$I$3,IF(C404=4,K!$I$4,IF(C404=5,K!$I$5,IF(C404=6,K!$I$6,IF(C404=7,K!$I$7)))))))</f>
        <v>Rek/uuendus</v>
      </c>
      <c r="E404" s="84" t="s">
        <v>330</v>
      </c>
      <c r="F404" s="73" t="str">
        <f>LOOKUP(E404,K!$A$1:$B$19)</f>
        <v>Tähtvere vald</v>
      </c>
      <c r="G404" s="1" t="s">
        <v>1650</v>
      </c>
      <c r="H404" s="1">
        <v>417</v>
      </c>
      <c r="I404" s="83" t="str">
        <f t="shared" si="19"/>
        <v>MS-417</v>
      </c>
      <c r="J404" s="1" t="s">
        <v>1560</v>
      </c>
      <c r="K404" s="1" t="s">
        <v>1559</v>
      </c>
      <c r="N404" s="1">
        <v>1975</v>
      </c>
    </row>
    <row r="405" spans="1:15" ht="25.5" x14ac:dyDescent="0.2">
      <c r="A405" s="48" t="str">
        <f t="shared" si="20"/>
        <v>RH-</v>
      </c>
      <c r="B405"/>
      <c r="C405" s="1">
        <v>1</v>
      </c>
      <c r="D405" s="71" t="str">
        <f>IF(C405=1,K!$I$1,IF(C405=2,K!$I$2,IF(C405=3,K!$I$3,IF(C405=4,K!$I$4,IF(C405=5,K!$I$5,IF(C405=6,K!$I$6,IF(C405=7,K!$I$7)))))))</f>
        <v>Peakraavide projektid</v>
      </c>
      <c r="E405" s="84" t="s">
        <v>327</v>
      </c>
      <c r="F405" s="73" t="str">
        <f>LOOKUP(E405,K!$A$1:$B$19)</f>
        <v>Rannu vald</v>
      </c>
      <c r="G405" s="26" t="s">
        <v>34</v>
      </c>
      <c r="H405" s="1">
        <v>99</v>
      </c>
      <c r="I405" s="83" t="str">
        <f t="shared" si="19"/>
        <v>PK-99</v>
      </c>
      <c r="J405" s="26" t="s">
        <v>5701</v>
      </c>
      <c r="K405" s="26" t="s">
        <v>5702</v>
      </c>
      <c r="N405" s="1">
        <v>1955</v>
      </c>
      <c r="O405">
        <v>2</v>
      </c>
    </row>
    <row r="406" spans="1:15" ht="25.5" x14ac:dyDescent="0.2">
      <c r="A406" s="48" t="str">
        <f t="shared" si="20"/>
        <v>RH-</v>
      </c>
      <c r="B406"/>
      <c r="C406" s="1">
        <v>1</v>
      </c>
      <c r="D406" s="71" t="str">
        <f>IF(C406=1,K!$I$1,IF(C406=2,K!$I$2,IF(C406=3,K!$I$3,IF(C406=4,K!$I$4,IF(C406=5,K!$I$5,IF(C406=6,K!$I$6,IF(C406=7,K!$I$7)))))))</f>
        <v>Peakraavide projektid</v>
      </c>
      <c r="E406" s="84" t="s">
        <v>327</v>
      </c>
      <c r="F406" s="73" t="str">
        <f>LOOKUP(E406,K!$A$1:$B$19)</f>
        <v>Rannu vald</v>
      </c>
      <c r="I406" s="83" t="str">
        <f t="shared" si="19"/>
        <v>-</v>
      </c>
      <c r="J406" s="26" t="s">
        <v>5703</v>
      </c>
      <c r="K406" s="26" t="s">
        <v>5704</v>
      </c>
      <c r="N406" s="1">
        <v>1957</v>
      </c>
      <c r="O406">
        <v>3</v>
      </c>
    </row>
    <row r="407" spans="1:15" x14ac:dyDescent="0.2">
      <c r="A407" s="48" t="str">
        <f t="shared" si="20"/>
        <v>RH-9</v>
      </c>
      <c r="B407">
        <v>9</v>
      </c>
      <c r="C407" s="1">
        <v>1</v>
      </c>
      <c r="D407" s="71" t="str">
        <f>IF(C407=1,K!$I$1,IF(C407=2,K!$I$2,IF(C407=3,K!$I$3,IF(C407=4,K!$I$4,IF(C407=5,K!$I$5,IF(C407=6,K!$I$6,IF(C407=7,K!$I$7)))))))</f>
        <v>Peakraavide projektid</v>
      </c>
      <c r="E407" s="3"/>
      <c r="F407" s="73" t="e">
        <f>LOOKUP(E407,K!$A$1:$B$19)</f>
        <v>#N/A</v>
      </c>
      <c r="G407" s="1" t="s">
        <v>34</v>
      </c>
      <c r="H407" s="1">
        <v>451</v>
      </c>
      <c r="I407" s="83" t="str">
        <f t="shared" si="19"/>
        <v>PK-451</v>
      </c>
      <c r="J407" s="1" t="s">
        <v>1594</v>
      </c>
      <c r="K407" s="1" t="s">
        <v>1593</v>
      </c>
      <c r="N407" s="1">
        <v>1978</v>
      </c>
    </row>
    <row r="408" spans="1:15" ht="25.5" x14ac:dyDescent="0.2">
      <c r="A408" s="48" t="str">
        <f t="shared" si="20"/>
        <v>RH-9</v>
      </c>
      <c r="B408">
        <v>9</v>
      </c>
      <c r="C408" s="1">
        <v>2</v>
      </c>
      <c r="D408" s="71" t="str">
        <f>IF(C408=1,K!$I$1,IF(C408=2,K!$I$2,IF(C408=3,K!$I$3,IF(C408=4,K!$I$4,IF(C408=5,K!$I$5,IF(C408=6,K!$I$6,IF(C408=7,K!$I$7)))))))</f>
        <v>Rek/uuendus</v>
      </c>
      <c r="E408" s="84" t="s">
        <v>331</v>
      </c>
      <c r="F408" s="73" t="str">
        <f>LOOKUP(E408,K!$A$1:$B$19)</f>
        <v xml:space="preserve">Vara vald </v>
      </c>
      <c r="H408" s="26" t="s">
        <v>5542</v>
      </c>
      <c r="I408" s="83" t="str">
        <f t="shared" si="19"/>
        <v>-932/51</v>
      </c>
      <c r="J408" s="26" t="s">
        <v>7054</v>
      </c>
      <c r="K408" s="26" t="s">
        <v>5543</v>
      </c>
      <c r="L408" s="87">
        <v>1051200</v>
      </c>
      <c r="N408" s="1">
        <v>1955</v>
      </c>
      <c r="O408">
        <v>6</v>
      </c>
    </row>
    <row r="409" spans="1:15" x14ac:dyDescent="0.2">
      <c r="A409" s="48" t="str">
        <f t="shared" si="20"/>
        <v>RH-9</v>
      </c>
      <c r="B409">
        <v>9</v>
      </c>
      <c r="C409" s="1">
        <v>1</v>
      </c>
      <c r="D409" s="71" t="str">
        <f>IF(C409=1,K!$I$1,IF(C409=2,K!$I$2,IF(C409=3,K!$I$3,IF(C409=4,K!$I$4,IF(C409=5,K!$I$5,IF(C409=6,K!$I$6,IF(C409=7,K!$I$7)))))))</f>
        <v>Peakraavide projektid</v>
      </c>
      <c r="E409" s="3"/>
      <c r="F409" s="73" t="e">
        <f>LOOKUP(E409,K!$A$1:$B$19)</f>
        <v>#N/A</v>
      </c>
      <c r="G409" s="1" t="s">
        <v>34</v>
      </c>
      <c r="H409" s="1">
        <v>449</v>
      </c>
      <c r="I409" s="83" t="str">
        <f t="shared" si="19"/>
        <v>PK-449</v>
      </c>
      <c r="K409" s="1" t="s">
        <v>1591</v>
      </c>
      <c r="N409" s="1">
        <v>1977</v>
      </c>
    </row>
    <row r="410" spans="1:15" x14ac:dyDescent="0.2">
      <c r="A410" s="48" t="str">
        <f t="shared" si="20"/>
        <v>RH-</v>
      </c>
      <c r="D410" s="71" t="b">
        <f>IF(C410=1,K!$I$1,IF(C410=2,K!$I$2,IF(C410=3,K!$I$3,IF(C410=4,K!$I$4,IF(C410=5,K!$I$5,IF(C410=6,K!$I$6,IF(C410=7,K!$I$7)))))))</f>
        <v>0</v>
      </c>
      <c r="E410" s="84"/>
      <c r="F410" s="73" t="e">
        <f>LOOKUP(E410,K!$A$1:$B$19)</f>
        <v>#N/A</v>
      </c>
      <c r="I410" s="83" t="str">
        <f t="shared" si="19"/>
        <v>-</v>
      </c>
    </row>
    <row r="411" spans="1:15" x14ac:dyDescent="0.2">
      <c r="A411" s="48" t="str">
        <f t="shared" si="20"/>
        <v>RH-</v>
      </c>
      <c r="D411" s="71" t="b">
        <f>IF(C411=1,K!$I$1,IF(C411=2,K!$I$2,IF(C411=3,K!$I$3,IF(C411=4,K!$I$4,IF(C411=5,K!$I$5,IF(C411=6,K!$I$6,IF(C411=7,K!$I$7)))))))</f>
        <v>0</v>
      </c>
      <c r="E411" s="84"/>
      <c r="F411" s="73" t="e">
        <f>LOOKUP(E411,K!$A$1:$B$19)</f>
        <v>#N/A</v>
      </c>
      <c r="I411" s="83" t="str">
        <f t="shared" si="19"/>
        <v>-</v>
      </c>
    </row>
    <row r="412" spans="1:15" x14ac:dyDescent="0.2">
      <c r="A412" s="48" t="str">
        <f t="shared" si="20"/>
        <v>RH-</v>
      </c>
      <c r="D412" s="71" t="b">
        <f>IF(C412=1,K!$I$1,IF(C412=2,K!$I$2,IF(C412=3,K!$I$3,IF(C412=4,K!$I$4,IF(C412=5,K!$I$5,IF(C412=6,K!$I$6,IF(C412=7,K!$I$7)))))))</f>
        <v>0</v>
      </c>
      <c r="E412" s="84"/>
      <c r="F412" s="73" t="e">
        <f>LOOKUP(E412,K!$A$1:$B$19)</f>
        <v>#N/A</v>
      </c>
      <c r="I412" s="83" t="str">
        <f t="shared" si="19"/>
        <v>-</v>
      </c>
    </row>
    <row r="413" spans="1:15" x14ac:dyDescent="0.2">
      <c r="A413" s="48" t="str">
        <f t="shared" si="20"/>
        <v>RH-</v>
      </c>
      <c r="D413" s="71" t="b">
        <f>IF(C413=1,K!$I$1,IF(C413=2,K!$I$2,IF(C413=3,K!$I$3,IF(C413=4,K!$I$4,IF(C413=5,K!$I$5,IF(C413=6,K!$I$6,IF(C413=7,K!$I$7)))))))</f>
        <v>0</v>
      </c>
      <c r="E413" s="84"/>
      <c r="F413" s="73" t="e">
        <f>LOOKUP(E413,K!$A$1:$B$19)</f>
        <v>#N/A</v>
      </c>
      <c r="I413" s="83" t="str">
        <f t="shared" si="19"/>
        <v>-</v>
      </c>
    </row>
    <row r="414" spans="1:15" x14ac:dyDescent="0.2">
      <c r="A414" s="48" t="str">
        <f t="shared" si="20"/>
        <v>RH-</v>
      </c>
      <c r="D414" s="71" t="b">
        <f>IF(C414=1,K!$I$1,IF(C414=2,K!$I$2,IF(C414=3,K!$I$3,IF(C414=4,K!$I$4,IF(C414=5,K!$I$5,IF(C414=6,K!$I$6,IF(C414=7,K!$I$7)))))))</f>
        <v>0</v>
      </c>
      <c r="E414" s="84"/>
      <c r="F414" s="73" t="e">
        <f>LOOKUP(E414,K!$A$1:$B$19)</f>
        <v>#N/A</v>
      </c>
      <c r="I414" s="83" t="str">
        <f t="shared" si="19"/>
        <v>-</v>
      </c>
    </row>
    <row r="415" spans="1:15" x14ac:dyDescent="0.2">
      <c r="A415" s="48" t="str">
        <f t="shared" si="20"/>
        <v>RH-</v>
      </c>
      <c r="D415" s="71" t="b">
        <f>IF(C415=1,K!$I$1,IF(C415=2,K!$I$2,IF(C415=3,K!$I$3,IF(C415=4,K!$I$4,IF(C415=5,K!$I$5,IF(C415=6,K!$I$6,IF(C415=7,K!$I$7)))))))</f>
        <v>0</v>
      </c>
      <c r="E415" s="84"/>
      <c r="F415" s="73" t="e">
        <f>LOOKUP(E415,K!$A$1:$B$19)</f>
        <v>#N/A</v>
      </c>
      <c r="I415" s="83" t="str">
        <f t="shared" si="19"/>
        <v>-</v>
      </c>
    </row>
    <row r="416" spans="1:15" x14ac:dyDescent="0.2">
      <c r="A416" s="48" t="str">
        <f t="shared" si="20"/>
        <v>RH-</v>
      </c>
      <c r="D416" s="71" t="b">
        <f>IF(C416=1,K!$I$1,IF(C416=2,K!$I$2,IF(C416=3,K!$I$3,IF(C416=4,K!$I$4,IF(C416=5,K!$I$5,IF(C416=6,K!$I$6,IF(C416=7,K!$I$7)))))))</f>
        <v>0</v>
      </c>
      <c r="E416" s="84"/>
      <c r="F416" s="73" t="e">
        <f>LOOKUP(E416,K!$A$1:$B$19)</f>
        <v>#N/A</v>
      </c>
      <c r="I416" s="83" t="str">
        <f t="shared" si="19"/>
        <v>-</v>
      </c>
    </row>
    <row r="417" spans="1:9" x14ac:dyDescent="0.2">
      <c r="A417" s="48" t="str">
        <f t="shared" si="20"/>
        <v>RH-</v>
      </c>
      <c r="D417" s="71" t="b">
        <f>IF(C417=1,K!$I$1,IF(C417=2,K!$I$2,IF(C417=3,K!$I$3,IF(C417=4,K!$I$4,IF(C417=5,K!$I$5,IF(C417=6,K!$I$6,IF(C417=7,K!$I$7)))))))</f>
        <v>0</v>
      </c>
      <c r="E417" s="84"/>
      <c r="F417" s="73" t="e">
        <f>LOOKUP(E417,K!$A$1:$B$19)</f>
        <v>#N/A</v>
      </c>
      <c r="I417" s="83" t="str">
        <f t="shared" si="19"/>
        <v>-</v>
      </c>
    </row>
    <row r="418" spans="1:9" x14ac:dyDescent="0.2">
      <c r="A418" s="48" t="str">
        <f t="shared" si="20"/>
        <v>RH-</v>
      </c>
      <c r="D418" s="71" t="b">
        <f>IF(C418=1,K!$I$1,IF(C418=2,K!$I$2,IF(C418=3,K!$I$3,IF(C418=4,K!$I$4,IF(C418=5,K!$I$5,IF(C418=6,K!$I$6,IF(C418=7,K!$I$7)))))))</f>
        <v>0</v>
      </c>
      <c r="E418" s="84"/>
      <c r="F418" s="73" t="e">
        <f>LOOKUP(E418,K!$A$1:$B$19)</f>
        <v>#N/A</v>
      </c>
      <c r="I418" s="83" t="str">
        <f t="shared" si="19"/>
        <v>-</v>
      </c>
    </row>
    <row r="419" spans="1:9" x14ac:dyDescent="0.2">
      <c r="A419" s="48" t="str">
        <f t="shared" si="20"/>
        <v>RH-</v>
      </c>
      <c r="D419" s="71" t="b">
        <f>IF(C419=1,K!$I$1,IF(C419=2,K!$I$2,IF(C419=3,K!$I$3,IF(C419=4,K!$I$4,IF(C419=5,K!$I$5,IF(C419=6,K!$I$6,IF(C419=7,K!$I$7)))))))</f>
        <v>0</v>
      </c>
      <c r="E419" s="84"/>
      <c r="F419" s="73" t="e">
        <f>LOOKUP(E419,K!$A$1:$B$19)</f>
        <v>#N/A</v>
      </c>
      <c r="I419" s="83" t="str">
        <f t="shared" si="19"/>
        <v>-</v>
      </c>
    </row>
    <row r="420" spans="1:9" x14ac:dyDescent="0.2">
      <c r="A420" s="48" t="str">
        <f t="shared" si="20"/>
        <v>RH-</v>
      </c>
      <c r="D420" s="71" t="b">
        <f>IF(C420=1,K!$I$1,IF(C420=2,K!$I$2,IF(C420=3,K!$I$3,IF(C420=4,K!$I$4,IF(C420=5,K!$I$5,IF(C420=6,K!$I$6,IF(C420=7,K!$I$7)))))))</f>
        <v>0</v>
      </c>
      <c r="E420" s="84"/>
      <c r="F420" s="73" t="e">
        <f>LOOKUP(E420,K!$A$1:$B$19)</f>
        <v>#N/A</v>
      </c>
      <c r="I420" s="83" t="str">
        <f t="shared" si="19"/>
        <v>-</v>
      </c>
    </row>
    <row r="421" spans="1:9" x14ac:dyDescent="0.2">
      <c r="A421" s="48" t="str">
        <f t="shared" si="20"/>
        <v>RH-</v>
      </c>
      <c r="D421" s="71" t="b">
        <f>IF(C421=1,K!$I$1,IF(C421=2,K!$I$2,IF(C421=3,K!$I$3,IF(C421=4,K!$I$4,IF(C421=5,K!$I$5,IF(C421=6,K!$I$6,IF(C421=7,K!$I$7)))))))</f>
        <v>0</v>
      </c>
      <c r="E421" s="84"/>
      <c r="F421" s="73" t="e">
        <f>LOOKUP(E421,K!$A$1:$B$19)</f>
        <v>#N/A</v>
      </c>
      <c r="I421" s="83" t="str">
        <f t="shared" si="19"/>
        <v>-</v>
      </c>
    </row>
    <row r="422" spans="1:9" x14ac:dyDescent="0.2">
      <c r="A422" s="48" t="str">
        <f t="shared" si="20"/>
        <v>RH-</v>
      </c>
      <c r="D422" s="71" t="b">
        <f>IF(C422=1,K!$I$1,IF(C422=2,K!$I$2,IF(C422=3,K!$I$3,IF(C422=4,K!$I$4,IF(C422=5,K!$I$5,IF(C422=6,K!$I$6,IF(C422=7,K!$I$7)))))))</f>
        <v>0</v>
      </c>
      <c r="E422" s="84"/>
      <c r="F422" s="73" t="e">
        <f>LOOKUP(E422,K!$A$1:$B$19)</f>
        <v>#N/A</v>
      </c>
      <c r="I422" s="83" t="str">
        <f t="shared" si="19"/>
        <v>-</v>
      </c>
    </row>
    <row r="423" spans="1:9" x14ac:dyDescent="0.2">
      <c r="A423" s="48" t="str">
        <f t="shared" si="20"/>
        <v>RH-</v>
      </c>
      <c r="D423" s="71" t="b">
        <f>IF(C423=1,K!$I$1,IF(C423=2,K!$I$2,IF(C423=3,K!$I$3,IF(C423=4,K!$I$4,IF(C423=5,K!$I$5,IF(C423=6,K!$I$6,IF(C423=7,K!$I$7)))))))</f>
        <v>0</v>
      </c>
      <c r="E423" s="84"/>
      <c r="F423" s="73" t="e">
        <f>LOOKUP(E423,K!$A$1:$B$19)</f>
        <v>#N/A</v>
      </c>
      <c r="I423" s="83" t="str">
        <f t="shared" si="19"/>
        <v>-</v>
      </c>
    </row>
    <row r="424" spans="1:9" x14ac:dyDescent="0.2">
      <c r="A424" s="48" t="str">
        <f t="shared" si="20"/>
        <v>RH-</v>
      </c>
      <c r="D424" s="71" t="b">
        <f>IF(C424=1,K!$I$1,IF(C424=2,K!$I$2,IF(C424=3,K!$I$3,IF(C424=4,K!$I$4,IF(C424=5,K!$I$5,IF(C424=6,K!$I$6,IF(C424=7,K!$I$7)))))))</f>
        <v>0</v>
      </c>
      <c r="E424" s="84"/>
      <c r="F424" s="73" t="e">
        <f>LOOKUP(E424,K!$A$1:$B$19)</f>
        <v>#N/A</v>
      </c>
      <c r="I424" s="83" t="str">
        <f t="shared" si="19"/>
        <v>-</v>
      </c>
    </row>
    <row r="425" spans="1:9" x14ac:dyDescent="0.2">
      <c r="A425" s="48" t="str">
        <f t="shared" si="20"/>
        <v>RH-</v>
      </c>
      <c r="D425" s="71" t="b">
        <f>IF(C425=1,K!$I$1,IF(C425=2,K!$I$2,IF(C425=3,K!$I$3,IF(C425=4,K!$I$4,IF(C425=5,K!$I$5,IF(C425=6,K!$I$6,IF(C425=7,K!$I$7)))))))</f>
        <v>0</v>
      </c>
      <c r="E425" s="84"/>
      <c r="F425" s="73" t="e">
        <f>LOOKUP(E425,K!$A$1:$B$19)</f>
        <v>#N/A</v>
      </c>
      <c r="I425" s="83" t="str">
        <f t="shared" si="19"/>
        <v>-</v>
      </c>
    </row>
    <row r="426" spans="1:9" x14ac:dyDescent="0.2">
      <c r="A426" s="48" t="str">
        <f t="shared" si="20"/>
        <v>RH-</v>
      </c>
      <c r="D426" s="71" t="b">
        <f>IF(C426=1,K!$I$1,IF(C426=2,K!$I$2,IF(C426=3,K!$I$3,IF(C426=4,K!$I$4,IF(C426=5,K!$I$5,IF(C426=6,K!$I$6,IF(C426=7,K!$I$7)))))))</f>
        <v>0</v>
      </c>
      <c r="F426" s="73" t="e">
        <f>LOOKUP(E426,K!$A$1:$B$19)</f>
        <v>#N/A</v>
      </c>
    </row>
    <row r="427" spans="1:9" x14ac:dyDescent="0.2">
      <c r="A427" s="48" t="str">
        <f t="shared" si="20"/>
        <v>RH-</v>
      </c>
      <c r="D427" s="71" t="b">
        <f>IF(C427=1,K!$I$1,IF(C427=2,K!$I$2,IF(C427=3,K!$I$3,IF(C427=4,K!$I$4,IF(C427=5,K!$I$5,IF(C427=6,K!$I$6,IF(C427=7,K!$I$7)))))))</f>
        <v>0</v>
      </c>
      <c r="F427" s="73" t="e">
        <f>LOOKUP(E427,K!$A$1:$B$19)</f>
        <v>#N/A</v>
      </c>
    </row>
    <row r="428" spans="1:9" x14ac:dyDescent="0.2">
      <c r="A428" s="48" t="str">
        <f t="shared" si="20"/>
        <v>RH-</v>
      </c>
      <c r="F428" s="73" t="e">
        <f>LOOKUP(E428,K!$A$1:$B$19)</f>
        <v>#N/A</v>
      </c>
    </row>
    <row r="429" spans="1:9" x14ac:dyDescent="0.2">
      <c r="A429" s="48" t="str">
        <f t="shared" si="20"/>
        <v>RH-</v>
      </c>
      <c r="F429" s="73" t="e">
        <f>LOOKUP(E429,K!$A$1:$B$19)</f>
        <v>#N/A</v>
      </c>
    </row>
  </sheetData>
  <protectedRanges>
    <protectedRange sqref="P1" name="Range1"/>
    <protectedRange sqref="F2:F429" name="Range1_1"/>
    <protectedRange sqref="D2:D427" name="Range1_2"/>
  </protectedRanges>
  <autoFilter ref="A1:Q429" xr:uid="{00000000-0001-0000-0200-000000000000}"/>
  <customSheetViews>
    <customSheetView guid="{81A41EBF-5CB5-429E-880C-625FE6C4441B}" showAutoFilter="1">
      <pane ySplit="1" topLeftCell="A78" activePane="bottomLeft" state="frozen"/>
      <selection pane="bottomLeft" activeCell="I83" sqref="I83"/>
      <pageMargins left="0.75" right="0.75" top="1" bottom="1" header="0.5" footer="0.5"/>
      <pageSetup orientation="landscape" r:id="rId1"/>
      <headerFooter alignWithMargins="0"/>
      <autoFilter ref="A1:Q429" xr:uid="{00000000-0001-0000-0200-000000000000}"/>
    </customSheetView>
    <customSheetView guid="{ADABCF32-AA29-4B35-BC61-1998F9EC2C31}" showAutoFilter="1">
      <pane ySplit="1" topLeftCell="A405" activePane="bottomLeft" state="frozen"/>
      <selection pane="bottomLeft" activeCell="D408" sqref="D408"/>
      <pageMargins left="0.75" right="0.75" top="1" bottom="1" header="0.5" footer="0.5"/>
      <pageSetup orientation="landscape" r:id="rId2"/>
      <headerFooter alignWithMargins="0"/>
      <autoFilter ref="A1:P429" xr:uid="{C2757BA1-4F5C-4AF9-9382-9AF16B26C405}"/>
    </customSheetView>
    <customSheetView guid="{D6215542-BE3C-497D-B112-ED0868C7C4A1}" showAutoFilter="1">
      <pane ySplit="1" topLeftCell="A14" activePane="bottomLeft" state="frozen"/>
      <selection pane="bottomLeft" activeCell="B118" sqref="B118"/>
      <pageMargins left="0.75" right="0.75" top="1" bottom="1" header="0.5" footer="0.5"/>
      <pageSetup orientation="landscape" r:id="rId3"/>
      <headerFooter alignWithMargins="0"/>
      <autoFilter ref="A1:P429" xr:uid="{D0097806-7BD9-404C-AE55-6BBD54C70FEE}"/>
    </customSheetView>
    <customSheetView guid="{4AA38914-A4C2-4C8E-B886-E17541AD55EE}" showPageBreaks="1" showAutoFilter="1">
      <pane ySplit="1" topLeftCell="A417" activePane="bottomLeft" state="frozen"/>
      <selection pane="bottomLeft" activeCell="G429" sqref="G429"/>
      <pageMargins left="0.75" right="0.75" top="1" bottom="1" header="0.5" footer="0.5"/>
      <pageSetup orientation="landscape" r:id="rId4"/>
      <headerFooter alignWithMargins="0"/>
      <autoFilter ref="A1:P425" xr:uid="{918A4672-29E7-47CC-A64A-2D9E5D6A6669}"/>
    </customSheetView>
    <customSheetView guid="{D44435E1-131B-4184-851A-F774B6A45829}" showAutoFilter="1">
      <pane ySplit="1" topLeftCell="A14" activePane="bottomLeft" state="frozen"/>
      <selection pane="bottomLeft" activeCell="B118" sqref="B118"/>
      <pageMargins left="0.75" right="0.75" top="1" bottom="1" header="0.5" footer="0.5"/>
      <pageSetup orientation="landscape" r:id="rId5"/>
      <headerFooter alignWithMargins="0"/>
      <autoFilter ref="A1:P424" xr:uid="{4559D72C-014C-4E3A-9FB9-7D7BF032B5CE}"/>
    </customSheetView>
    <customSheetView guid="{AFE32E29-5B59-42D5-BED2-4F5676355C6D}" filter="1" showAutoFilter="1" topLeftCell="D1">
      <pane ySplit="1" topLeftCell="A43" activePane="bottomLeft" state="frozen"/>
      <selection pane="bottomLeft" activeCell="D57" sqref="A57:XFD57"/>
      <pageMargins left="0.75" right="0.75" top="1" bottom="1" header="0.5" footer="0.5"/>
      <pageSetup orientation="landscape" r:id="rId6"/>
      <headerFooter alignWithMargins="0"/>
      <autoFilter ref="C1:P310" xr:uid="{997A4936-5C77-433A-BD68-FA686E4C8FD7}">
        <filterColumn colId="4">
          <filters>
            <filter val="PP"/>
          </filters>
        </filterColumn>
      </autoFilter>
    </customSheetView>
    <customSheetView guid="{99EF4846-B5D7-4269-B209-456FD0B7BDEB}" showPageBreaks="1" showAutoFilter="1">
      <pane ySplit="1" topLeftCell="A2" activePane="bottomLeft" state="frozen"/>
      <selection pane="bottomLeft" sqref="A1:N1"/>
      <pageMargins left="0.75" right="0.75" top="1" bottom="1" header="0.5" footer="0.5"/>
      <pageSetup orientation="landscape" r:id="rId7"/>
      <headerFooter alignWithMargins="0"/>
      <autoFilter ref="A1:N291" xr:uid="{2E1DAC5D-31A9-454B-A420-2785BD5C1357}"/>
    </customSheetView>
    <customSheetView guid="{BB8B3FE5-B752-4F75-A09C-C823B1B6DE32}">
      <pane ySplit="1" topLeftCell="A2" activePane="bottomLeft" state="frozen"/>
      <selection pane="bottomLeft" activeCell="D271" sqref="D271"/>
      <pageMargins left="0.75" right="0.75" top="1" bottom="1" header="0.5" footer="0.5"/>
      <pageSetup orientation="landscape" r:id="rId8"/>
      <headerFooter alignWithMargins="0"/>
    </customSheetView>
    <customSheetView guid="{40D60A85-7669-480E-9355-427D41D82BB3}" showPageBreaks="1">
      <pane ySplit="1" topLeftCell="A17" activePane="bottomLeft" state="frozen"/>
      <selection pane="bottomLeft" activeCell="D271" sqref="D271"/>
      <pageMargins left="0.75" right="0.75" top="1" bottom="1" header="0.5" footer="0.5"/>
      <pageSetup orientation="landscape" r:id="rId9"/>
      <headerFooter alignWithMargins="0"/>
    </customSheetView>
    <customSheetView guid="{1D25759A-EAB2-465C-9221-6D5B54958627}" filter="1" showAutoFilter="1" topLeftCell="C1">
      <pane ySplit="2" topLeftCell="A245" activePane="bottomLeft" state="frozen"/>
      <selection pane="bottomLeft" activeCell="B29" sqref="B29"/>
      <pageMargins left="0.75" right="0.75" top="1" bottom="1" header="0.5" footer="0.5"/>
      <pageSetup orientation="landscape" r:id="rId10"/>
      <headerFooter alignWithMargins="0"/>
      <autoFilter ref="A1:P329" xr:uid="{C99640FD-375D-4D41-B247-08C050D78C0F}">
        <filterColumn colId="6">
          <filters>
            <filter val="PK"/>
          </filters>
        </filterColumn>
      </autoFilter>
    </customSheetView>
    <customSheetView guid="{ED69B871-2D14-4C1A-AA58-E5103A17B53C}" showAutoFilter="1" topLeftCell="F1">
      <pane ySplit="1" topLeftCell="A80" activePane="bottomLeft" state="frozen"/>
      <selection pane="bottomLeft" activeCell="Q15" sqref="Q15"/>
      <pageMargins left="0.75" right="0.75" top="1" bottom="1" header="0.5" footer="0.5"/>
      <pageSetup orientation="landscape" r:id="rId11"/>
      <headerFooter alignWithMargins="0"/>
      <autoFilter ref="A1:P329" xr:uid="{E89C287B-A4D8-4560-9373-B4EB462529FC}"/>
    </customSheetView>
    <customSheetView guid="{AC409C71-102D-4D39-B9D1-CE9BC6EAB079}" filter="1" showAutoFilter="1">
      <selection activeCell="P374" sqref="P374"/>
      <pageMargins left="0.75" right="0.75" top="1" bottom="1" header="0.5" footer="0.5"/>
      <pageSetup orientation="landscape" r:id="rId12"/>
      <headerFooter alignWithMargins="0"/>
      <autoFilter ref="A1:P402" xr:uid="{DDE3FBF8-3858-4B86-A62B-4C661206148D}">
        <filterColumn colId="9">
          <filters>
            <filter val="Porijõgi IV"/>
          </filters>
        </filterColumn>
      </autoFilter>
    </customSheetView>
  </customSheetViews>
  <phoneticPr fontId="0" type="noConversion"/>
  <pageMargins left="0.75" right="0.75" top="1" bottom="1" header="0.5" footer="0.5"/>
  <pageSetup orientation="landscape" r:id="rId13"/>
  <headerFooter alignWithMargins="0"/>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81"/>
  <sheetViews>
    <sheetView zoomScaleNormal="100" workbookViewId="0">
      <pane xSplit="1" ySplit="1" topLeftCell="B2" activePane="bottomRight" state="frozen"/>
      <selection pane="topRight" activeCell="B1" sqref="B1"/>
      <selection pane="bottomLeft" activeCell="A2" sqref="A2"/>
      <selection pane="bottomRight" activeCell="M21" sqref="M21"/>
    </sheetView>
  </sheetViews>
  <sheetFormatPr defaultRowHeight="12.75" x14ac:dyDescent="0.2"/>
  <cols>
    <col min="1" max="1" width="9.140625" style="48"/>
    <col min="3" max="3" width="61.85546875" customWidth="1"/>
    <col min="4" max="4" width="29.5703125" customWidth="1"/>
    <col min="5" max="5" width="15" customWidth="1"/>
    <col min="6" max="6" width="8" bestFit="1" customWidth="1"/>
    <col min="7" max="7" width="7.42578125" bestFit="1" customWidth="1"/>
    <col min="8" max="8" width="18.85546875" customWidth="1"/>
    <col min="9" max="9" width="23.7109375" customWidth="1"/>
    <col min="10" max="10" width="23.42578125" customWidth="1"/>
    <col min="12" max="12" width="26.42578125" bestFit="1" customWidth="1"/>
  </cols>
  <sheetData>
    <row r="1" spans="1:12" ht="36.75" customHeight="1" thickBot="1" x14ac:dyDescent="0.25">
      <c r="A1" s="118" t="s">
        <v>5773</v>
      </c>
      <c r="B1" s="117" t="s">
        <v>6093</v>
      </c>
      <c r="C1" s="116" t="s">
        <v>5769</v>
      </c>
      <c r="D1" s="116" t="s">
        <v>5770</v>
      </c>
      <c r="E1" s="116" t="s">
        <v>5771</v>
      </c>
      <c r="F1" s="116" t="s">
        <v>5772</v>
      </c>
      <c r="G1" s="116" t="s">
        <v>5773</v>
      </c>
      <c r="H1" s="116" t="s">
        <v>5774</v>
      </c>
      <c r="I1" s="116" t="s">
        <v>5775</v>
      </c>
      <c r="J1" s="116" t="s">
        <v>5776</v>
      </c>
      <c r="K1" s="116" t="s">
        <v>5777</v>
      </c>
      <c r="L1" s="116" t="s">
        <v>5778</v>
      </c>
    </row>
    <row r="2" spans="1:12" ht="13.5" thickTop="1" x14ac:dyDescent="0.2">
      <c r="A2" s="48" t="str">
        <f>CONCATENATE("M","-",G2)</f>
        <v>M-1</v>
      </c>
      <c r="B2">
        <v>1</v>
      </c>
      <c r="C2" t="s">
        <v>5779</v>
      </c>
      <c r="G2" s="113">
        <v>1</v>
      </c>
      <c r="H2" t="s">
        <v>5780</v>
      </c>
    </row>
    <row r="3" spans="1:12" x14ac:dyDescent="0.2">
      <c r="A3" s="48" t="str">
        <f t="shared" ref="A3:A66" si="0">CONCATENATE("M","-",G3)</f>
        <v>M-1</v>
      </c>
      <c r="B3">
        <v>2</v>
      </c>
      <c r="C3" t="s">
        <v>5781</v>
      </c>
      <c r="E3">
        <v>10781</v>
      </c>
      <c r="G3" s="113">
        <v>1</v>
      </c>
      <c r="H3" t="s">
        <v>5782</v>
      </c>
      <c r="K3">
        <v>1978</v>
      </c>
    </row>
    <row r="4" spans="1:12" x14ac:dyDescent="0.2">
      <c r="A4" s="48" t="str">
        <f t="shared" si="0"/>
        <v>M-1</v>
      </c>
      <c r="B4">
        <v>3</v>
      </c>
      <c r="C4" t="s">
        <v>5783</v>
      </c>
      <c r="E4">
        <v>10781</v>
      </c>
      <c r="F4" t="s">
        <v>5784</v>
      </c>
      <c r="G4" s="113">
        <v>1</v>
      </c>
      <c r="H4" t="s">
        <v>5782</v>
      </c>
      <c r="K4">
        <v>1979</v>
      </c>
    </row>
    <row r="5" spans="1:12" x14ac:dyDescent="0.2">
      <c r="A5" s="48" t="str">
        <f t="shared" si="0"/>
        <v>M-2</v>
      </c>
      <c r="B5">
        <v>4</v>
      </c>
      <c r="C5" t="s">
        <v>5785</v>
      </c>
      <c r="E5">
        <v>73239</v>
      </c>
      <c r="G5" s="113">
        <v>2</v>
      </c>
      <c r="H5" t="s">
        <v>5782</v>
      </c>
      <c r="K5">
        <v>1974</v>
      </c>
    </row>
    <row r="6" spans="1:12" x14ac:dyDescent="0.2">
      <c r="A6" s="48" t="str">
        <f t="shared" si="0"/>
        <v>M-3</v>
      </c>
      <c r="B6">
        <v>5</v>
      </c>
      <c r="C6" t="s">
        <v>5786</v>
      </c>
      <c r="D6" t="s">
        <v>5787</v>
      </c>
      <c r="E6">
        <v>1269831</v>
      </c>
      <c r="F6">
        <v>1143</v>
      </c>
      <c r="G6" s="113">
        <v>3</v>
      </c>
      <c r="H6" t="s">
        <v>5780</v>
      </c>
      <c r="I6" t="s">
        <v>5788</v>
      </c>
      <c r="K6">
        <v>1983</v>
      </c>
      <c r="L6" t="s">
        <v>5789</v>
      </c>
    </row>
    <row r="7" spans="1:12" x14ac:dyDescent="0.2">
      <c r="A7" s="48" t="str">
        <f t="shared" si="0"/>
        <v>M-3</v>
      </c>
      <c r="B7">
        <v>6</v>
      </c>
      <c r="C7" t="s">
        <v>5790</v>
      </c>
      <c r="D7" t="s">
        <v>5787</v>
      </c>
      <c r="E7">
        <v>1269831</v>
      </c>
      <c r="F7">
        <v>1143</v>
      </c>
      <c r="G7" s="113">
        <v>3</v>
      </c>
      <c r="H7" t="s">
        <v>5780</v>
      </c>
      <c r="I7" t="s">
        <v>5788</v>
      </c>
      <c r="K7">
        <v>1984</v>
      </c>
      <c r="L7" t="s">
        <v>5789</v>
      </c>
    </row>
    <row r="8" spans="1:12" x14ac:dyDescent="0.2">
      <c r="A8" s="48" t="str">
        <f t="shared" si="0"/>
        <v>M-3</v>
      </c>
      <c r="B8">
        <v>7</v>
      </c>
      <c r="C8" t="s">
        <v>5791</v>
      </c>
      <c r="D8" t="s">
        <v>5792</v>
      </c>
      <c r="E8">
        <v>1269851</v>
      </c>
      <c r="F8">
        <v>1206</v>
      </c>
      <c r="G8" s="113">
        <v>3</v>
      </c>
      <c r="H8" t="s">
        <v>5780</v>
      </c>
      <c r="I8" t="s">
        <v>5788</v>
      </c>
      <c r="K8">
        <v>1986</v>
      </c>
    </row>
    <row r="9" spans="1:12" x14ac:dyDescent="0.2">
      <c r="A9" s="48" t="str">
        <f t="shared" si="0"/>
        <v>M-4</v>
      </c>
      <c r="B9">
        <v>8</v>
      </c>
      <c r="C9" t="s">
        <v>5793</v>
      </c>
      <c r="D9" t="s">
        <v>5794</v>
      </c>
      <c r="E9">
        <v>1269881</v>
      </c>
      <c r="F9">
        <v>1319</v>
      </c>
      <c r="G9" s="113">
        <v>4</v>
      </c>
      <c r="H9" t="s">
        <v>5780</v>
      </c>
      <c r="I9" t="s">
        <v>5788</v>
      </c>
      <c r="K9">
        <v>1988</v>
      </c>
    </row>
    <row r="10" spans="1:12" x14ac:dyDescent="0.2">
      <c r="A10" s="48" t="str">
        <f t="shared" si="0"/>
        <v>M-4</v>
      </c>
      <c r="B10">
        <v>9</v>
      </c>
      <c r="C10" t="s">
        <v>5795</v>
      </c>
      <c r="D10" t="s">
        <v>5794</v>
      </c>
      <c r="E10">
        <v>1269881</v>
      </c>
      <c r="F10">
        <v>1319</v>
      </c>
      <c r="G10" s="113">
        <v>4</v>
      </c>
      <c r="H10" t="s">
        <v>5780</v>
      </c>
      <c r="I10" t="s">
        <v>5788</v>
      </c>
      <c r="K10">
        <v>1989</v>
      </c>
    </row>
    <row r="11" spans="1:12" x14ac:dyDescent="0.2">
      <c r="A11" s="48" t="str">
        <f t="shared" si="0"/>
        <v>M-4</v>
      </c>
      <c r="B11">
        <v>10</v>
      </c>
      <c r="C11" t="s">
        <v>5796</v>
      </c>
      <c r="D11" t="s">
        <v>5797</v>
      </c>
      <c r="E11">
        <v>1269882</v>
      </c>
      <c r="F11">
        <v>1327</v>
      </c>
      <c r="G11" s="113">
        <v>4</v>
      </c>
      <c r="H11" t="s">
        <v>5780</v>
      </c>
      <c r="I11" t="s">
        <v>5788</v>
      </c>
      <c r="K11">
        <v>1988</v>
      </c>
    </row>
    <row r="12" spans="1:12" x14ac:dyDescent="0.2">
      <c r="A12" s="48" t="str">
        <f t="shared" si="0"/>
        <v>M-4</v>
      </c>
      <c r="B12">
        <v>11</v>
      </c>
      <c r="C12" t="s">
        <v>5798</v>
      </c>
      <c r="D12" t="s">
        <v>5797</v>
      </c>
      <c r="E12">
        <v>1269882</v>
      </c>
      <c r="F12">
        <v>1327</v>
      </c>
      <c r="G12" s="113">
        <v>4</v>
      </c>
      <c r="H12" t="s">
        <v>5780</v>
      </c>
      <c r="I12" t="s">
        <v>5788</v>
      </c>
      <c r="K12">
        <v>1989</v>
      </c>
    </row>
    <row r="13" spans="1:12" x14ac:dyDescent="0.2">
      <c r="A13" s="48" t="str">
        <f t="shared" si="0"/>
        <v>M-5</v>
      </c>
      <c r="B13">
        <v>12</v>
      </c>
      <c r="C13" t="s">
        <v>5799</v>
      </c>
      <c r="E13">
        <v>77140</v>
      </c>
      <c r="G13" s="113">
        <v>5</v>
      </c>
      <c r="H13" t="s">
        <v>2976</v>
      </c>
      <c r="I13" t="s">
        <v>1861</v>
      </c>
      <c r="K13">
        <v>1978</v>
      </c>
      <c r="L13" t="s">
        <v>5800</v>
      </c>
    </row>
    <row r="14" spans="1:12" x14ac:dyDescent="0.2">
      <c r="A14" s="48" t="str">
        <f t="shared" si="0"/>
        <v>M-6</v>
      </c>
      <c r="B14">
        <v>13</v>
      </c>
      <c r="C14" t="s">
        <v>5801</v>
      </c>
      <c r="D14" t="s">
        <v>5802</v>
      </c>
      <c r="E14">
        <v>1280861</v>
      </c>
      <c r="G14" s="113">
        <v>6</v>
      </c>
      <c r="H14" t="s">
        <v>2976</v>
      </c>
      <c r="I14" t="s">
        <v>5803</v>
      </c>
      <c r="K14">
        <v>1987</v>
      </c>
    </row>
    <row r="15" spans="1:12" x14ac:dyDescent="0.2">
      <c r="A15" s="48" t="str">
        <f t="shared" si="0"/>
        <v>M-7</v>
      </c>
      <c r="B15">
        <v>14</v>
      </c>
      <c r="C15" t="s">
        <v>5804</v>
      </c>
      <c r="D15" t="s">
        <v>5805</v>
      </c>
      <c r="E15">
        <v>1278781</v>
      </c>
      <c r="G15" s="113">
        <v>7</v>
      </c>
      <c r="H15" t="s">
        <v>2976</v>
      </c>
      <c r="I15" t="s">
        <v>5806</v>
      </c>
      <c r="K15">
        <v>1979</v>
      </c>
    </row>
    <row r="16" spans="1:12" x14ac:dyDescent="0.2">
      <c r="A16" s="48" t="str">
        <f t="shared" si="0"/>
        <v>M-7</v>
      </c>
      <c r="B16">
        <v>15</v>
      </c>
      <c r="C16" t="s">
        <v>5807</v>
      </c>
      <c r="E16">
        <v>1278861</v>
      </c>
      <c r="F16">
        <v>1217</v>
      </c>
      <c r="G16" s="113">
        <v>7</v>
      </c>
      <c r="H16" t="s">
        <v>2976</v>
      </c>
      <c r="I16" t="s">
        <v>5808</v>
      </c>
      <c r="J16" t="s">
        <v>5809</v>
      </c>
      <c r="K16">
        <v>1986</v>
      </c>
    </row>
    <row r="17" spans="1:11" ht="25.5" x14ac:dyDescent="0.2">
      <c r="A17" s="48" t="str">
        <f t="shared" si="0"/>
        <v>M-7</v>
      </c>
      <c r="B17">
        <v>16</v>
      </c>
      <c r="C17" s="30" t="s">
        <v>5810</v>
      </c>
      <c r="F17">
        <v>4074</v>
      </c>
      <c r="G17" s="113">
        <v>7</v>
      </c>
      <c r="H17" t="s">
        <v>2976</v>
      </c>
      <c r="I17" t="s">
        <v>5806</v>
      </c>
      <c r="K17">
        <v>1981</v>
      </c>
    </row>
    <row r="18" spans="1:11" x14ac:dyDescent="0.2">
      <c r="A18" s="48" t="str">
        <f t="shared" si="0"/>
        <v>M-7</v>
      </c>
      <c r="B18">
        <v>17</v>
      </c>
      <c r="C18" t="s">
        <v>5811</v>
      </c>
      <c r="E18">
        <v>1278811</v>
      </c>
      <c r="F18">
        <v>1039</v>
      </c>
      <c r="G18" s="113">
        <v>7</v>
      </c>
      <c r="H18" t="s">
        <v>2976</v>
      </c>
      <c r="I18" t="s">
        <v>5806</v>
      </c>
      <c r="K18">
        <v>1982</v>
      </c>
    </row>
    <row r="19" spans="1:11" x14ac:dyDescent="0.2">
      <c r="A19" s="48" t="str">
        <f t="shared" si="0"/>
        <v>M-8</v>
      </c>
      <c r="B19">
        <v>18</v>
      </c>
      <c r="C19" t="s">
        <v>5812</v>
      </c>
      <c r="D19" t="s">
        <v>5813</v>
      </c>
      <c r="G19" s="113">
        <v>8</v>
      </c>
      <c r="H19" t="s">
        <v>2976</v>
      </c>
      <c r="I19" t="s">
        <v>5814</v>
      </c>
      <c r="J19" t="s">
        <v>5813</v>
      </c>
      <c r="K19">
        <v>1974</v>
      </c>
    </row>
    <row r="20" spans="1:11" x14ac:dyDescent="0.2">
      <c r="A20" s="48" t="str">
        <f t="shared" si="0"/>
        <v>M-8</v>
      </c>
      <c r="B20">
        <v>19</v>
      </c>
      <c r="C20" t="s">
        <v>5815</v>
      </c>
      <c r="D20" t="s">
        <v>5816</v>
      </c>
      <c r="E20">
        <v>77141</v>
      </c>
      <c r="G20" s="113">
        <v>8</v>
      </c>
      <c r="H20" t="s">
        <v>2976</v>
      </c>
      <c r="I20" t="s">
        <v>5814</v>
      </c>
      <c r="K20">
        <v>1978</v>
      </c>
    </row>
    <row r="21" spans="1:11" x14ac:dyDescent="0.2">
      <c r="A21" s="48" t="str">
        <f t="shared" si="0"/>
        <v>M-8</v>
      </c>
      <c r="B21">
        <v>20</v>
      </c>
      <c r="C21" t="s">
        <v>5817</v>
      </c>
      <c r="D21" t="s">
        <v>5818</v>
      </c>
      <c r="E21">
        <v>76177</v>
      </c>
      <c r="G21" s="113">
        <v>8</v>
      </c>
      <c r="H21" t="s">
        <v>2976</v>
      </c>
      <c r="I21" t="s">
        <v>1861</v>
      </c>
      <c r="K21">
        <v>1977</v>
      </c>
    </row>
    <row r="22" spans="1:11" x14ac:dyDescent="0.2">
      <c r="A22" s="48" t="str">
        <f t="shared" si="0"/>
        <v>M-8</v>
      </c>
      <c r="B22">
        <v>21</v>
      </c>
      <c r="C22" t="s">
        <v>5819</v>
      </c>
      <c r="D22" t="s">
        <v>5818</v>
      </c>
      <c r="F22">
        <v>711</v>
      </c>
      <c r="G22" s="113">
        <v>8</v>
      </c>
      <c r="H22" t="s">
        <v>2976</v>
      </c>
      <c r="I22" t="s">
        <v>1861</v>
      </c>
      <c r="K22">
        <v>1976</v>
      </c>
    </row>
    <row r="23" spans="1:11" x14ac:dyDescent="0.2">
      <c r="A23" s="48" t="str">
        <f t="shared" si="0"/>
        <v>M-9</v>
      </c>
      <c r="B23">
        <v>22</v>
      </c>
      <c r="C23" t="s">
        <v>5820</v>
      </c>
      <c r="D23" t="s">
        <v>5821</v>
      </c>
      <c r="E23">
        <v>70488</v>
      </c>
      <c r="F23">
        <v>482</v>
      </c>
      <c r="G23" s="113">
        <v>9</v>
      </c>
      <c r="H23" t="s">
        <v>5780</v>
      </c>
      <c r="I23" t="s">
        <v>5822</v>
      </c>
      <c r="K23">
        <v>1971</v>
      </c>
    </row>
    <row r="24" spans="1:11" x14ac:dyDescent="0.2">
      <c r="A24" s="48" t="str">
        <f t="shared" si="0"/>
        <v>M-9</v>
      </c>
      <c r="B24">
        <v>23</v>
      </c>
      <c r="C24" t="s">
        <v>5823</v>
      </c>
      <c r="D24" t="s">
        <v>5824</v>
      </c>
      <c r="E24">
        <v>71248</v>
      </c>
      <c r="G24" s="113">
        <v>9</v>
      </c>
      <c r="H24" t="s">
        <v>5780</v>
      </c>
      <c r="I24" t="s">
        <v>5822</v>
      </c>
      <c r="K24">
        <v>1972</v>
      </c>
    </row>
    <row r="25" spans="1:11" x14ac:dyDescent="0.2">
      <c r="A25" s="48" t="str">
        <f t="shared" si="0"/>
        <v>M-10</v>
      </c>
      <c r="B25">
        <v>24</v>
      </c>
      <c r="C25" t="s">
        <v>5825</v>
      </c>
      <c r="D25" t="s">
        <v>5826</v>
      </c>
      <c r="G25" s="113">
        <v>10</v>
      </c>
      <c r="H25" t="s">
        <v>5780</v>
      </c>
      <c r="I25" t="s">
        <v>5822</v>
      </c>
      <c r="K25">
        <v>2004</v>
      </c>
    </row>
    <row r="26" spans="1:11" x14ac:dyDescent="0.2">
      <c r="A26" s="48" t="str">
        <f t="shared" si="0"/>
        <v>M-10</v>
      </c>
      <c r="B26">
        <v>25</v>
      </c>
      <c r="C26" t="s">
        <v>5827</v>
      </c>
      <c r="D26" t="s">
        <v>5828</v>
      </c>
      <c r="G26" s="113">
        <v>10</v>
      </c>
      <c r="H26" t="s">
        <v>5780</v>
      </c>
      <c r="I26" t="s">
        <v>5822</v>
      </c>
      <c r="K26">
        <v>1967</v>
      </c>
    </row>
    <row r="27" spans="1:11" x14ac:dyDescent="0.2">
      <c r="A27" s="48" t="str">
        <f t="shared" si="0"/>
        <v>M-11</v>
      </c>
      <c r="B27">
        <v>26</v>
      </c>
      <c r="C27" t="s">
        <v>5829</v>
      </c>
      <c r="D27" t="s">
        <v>5830</v>
      </c>
      <c r="E27">
        <v>76205</v>
      </c>
      <c r="G27" s="113">
        <v>11</v>
      </c>
      <c r="H27" t="s">
        <v>5780</v>
      </c>
      <c r="I27" t="s">
        <v>5822</v>
      </c>
      <c r="K27">
        <v>1977</v>
      </c>
    </row>
    <row r="28" spans="1:11" x14ac:dyDescent="0.2">
      <c r="A28" s="48" t="str">
        <f t="shared" si="0"/>
        <v>M-11</v>
      </c>
      <c r="B28">
        <v>27</v>
      </c>
      <c r="C28" t="s">
        <v>5829</v>
      </c>
      <c r="D28" t="s">
        <v>5830</v>
      </c>
      <c r="E28">
        <v>76205</v>
      </c>
      <c r="F28">
        <v>732</v>
      </c>
      <c r="G28" s="113">
        <v>11</v>
      </c>
      <c r="H28" t="s">
        <v>5780</v>
      </c>
      <c r="I28" t="s">
        <v>5822</v>
      </c>
      <c r="K28">
        <v>1977</v>
      </c>
    </row>
    <row r="29" spans="1:11" x14ac:dyDescent="0.2">
      <c r="A29" s="48" t="str">
        <f t="shared" si="0"/>
        <v>M-12</v>
      </c>
      <c r="B29">
        <v>28</v>
      </c>
      <c r="C29" t="s">
        <v>5831</v>
      </c>
      <c r="D29" t="s">
        <v>5832</v>
      </c>
      <c r="E29">
        <v>75282</v>
      </c>
      <c r="F29">
        <v>3478</v>
      </c>
      <c r="G29" s="113">
        <v>12</v>
      </c>
      <c r="H29" t="s">
        <v>5780</v>
      </c>
      <c r="I29" t="s">
        <v>5833</v>
      </c>
      <c r="K29">
        <v>1986</v>
      </c>
    </row>
    <row r="30" spans="1:11" x14ac:dyDescent="0.2">
      <c r="A30" s="48" t="str">
        <f t="shared" si="0"/>
        <v>M-12</v>
      </c>
      <c r="B30">
        <v>29</v>
      </c>
      <c r="C30" t="s">
        <v>5834</v>
      </c>
      <c r="D30" t="s">
        <v>5835</v>
      </c>
      <c r="F30">
        <v>1175</v>
      </c>
      <c r="G30" s="113">
        <v>12</v>
      </c>
      <c r="H30" t="s">
        <v>5780</v>
      </c>
      <c r="I30" t="s">
        <v>5836</v>
      </c>
      <c r="K30">
        <v>1984</v>
      </c>
    </row>
    <row r="31" spans="1:11" x14ac:dyDescent="0.2">
      <c r="A31" s="48" t="str">
        <f t="shared" si="0"/>
        <v>M-12</v>
      </c>
      <c r="B31">
        <v>30</v>
      </c>
      <c r="C31" t="s">
        <v>5837</v>
      </c>
      <c r="D31" t="s">
        <v>5835</v>
      </c>
      <c r="E31">
        <v>1272841</v>
      </c>
      <c r="F31">
        <v>1175</v>
      </c>
      <c r="G31" s="113">
        <v>12</v>
      </c>
      <c r="H31" t="s">
        <v>5780</v>
      </c>
      <c r="I31" t="s">
        <v>5838</v>
      </c>
      <c r="K31">
        <v>1985</v>
      </c>
    </row>
    <row r="32" spans="1:11" x14ac:dyDescent="0.2">
      <c r="A32" s="48" t="str">
        <f t="shared" si="0"/>
        <v>M-13</v>
      </c>
      <c r="B32">
        <v>31</v>
      </c>
      <c r="C32" t="s">
        <v>5839</v>
      </c>
      <c r="D32" t="s">
        <v>5840</v>
      </c>
      <c r="E32">
        <v>12072921</v>
      </c>
      <c r="F32">
        <v>1441</v>
      </c>
      <c r="G32" s="113">
        <v>13</v>
      </c>
      <c r="H32" t="s">
        <v>5780</v>
      </c>
      <c r="I32" t="s">
        <v>5838</v>
      </c>
      <c r="K32">
        <v>1993</v>
      </c>
    </row>
    <row r="33" spans="1:11" x14ac:dyDescent="0.2">
      <c r="A33" s="48" t="str">
        <f t="shared" si="0"/>
        <v>M-13</v>
      </c>
      <c r="B33">
        <v>32</v>
      </c>
      <c r="C33" t="s">
        <v>5841</v>
      </c>
      <c r="D33" t="s">
        <v>5840</v>
      </c>
      <c r="E33">
        <v>12072921</v>
      </c>
      <c r="G33" s="113">
        <v>13</v>
      </c>
      <c r="H33" t="s">
        <v>5780</v>
      </c>
      <c r="I33" t="s">
        <v>5838</v>
      </c>
      <c r="K33">
        <v>1992</v>
      </c>
    </row>
    <row r="34" spans="1:11" x14ac:dyDescent="0.2">
      <c r="A34" s="48" t="str">
        <f t="shared" si="0"/>
        <v>M-13</v>
      </c>
      <c r="B34">
        <v>33</v>
      </c>
      <c r="C34" t="s">
        <v>5842</v>
      </c>
      <c r="D34" t="s">
        <v>5843</v>
      </c>
      <c r="E34">
        <v>71247</v>
      </c>
      <c r="G34" s="113">
        <v>13</v>
      </c>
      <c r="H34" t="s">
        <v>5780</v>
      </c>
      <c r="I34" t="s">
        <v>5838</v>
      </c>
      <c r="K34">
        <v>1972</v>
      </c>
    </row>
    <row r="35" spans="1:11" x14ac:dyDescent="0.2">
      <c r="A35" s="48" t="str">
        <f t="shared" si="0"/>
        <v>M-14</v>
      </c>
      <c r="B35">
        <v>34</v>
      </c>
      <c r="C35" t="s">
        <v>5844</v>
      </c>
      <c r="D35" t="s">
        <v>5845</v>
      </c>
      <c r="E35">
        <v>1277811</v>
      </c>
      <c r="F35">
        <v>1069</v>
      </c>
      <c r="G35" s="113">
        <v>14</v>
      </c>
      <c r="H35" t="s">
        <v>5780</v>
      </c>
      <c r="I35" t="s">
        <v>5838</v>
      </c>
      <c r="K35">
        <v>1982</v>
      </c>
    </row>
    <row r="36" spans="1:11" x14ac:dyDescent="0.2">
      <c r="A36" s="48" t="str">
        <f t="shared" si="0"/>
        <v>M-14</v>
      </c>
      <c r="B36">
        <v>35</v>
      </c>
      <c r="C36" t="s">
        <v>5846</v>
      </c>
      <c r="D36" t="s">
        <v>5847</v>
      </c>
      <c r="F36" t="s">
        <v>5848</v>
      </c>
      <c r="G36" s="113">
        <v>14</v>
      </c>
      <c r="H36" t="s">
        <v>5780</v>
      </c>
      <c r="I36" t="s">
        <v>5838</v>
      </c>
      <c r="K36">
        <v>1988</v>
      </c>
    </row>
    <row r="37" spans="1:11" x14ac:dyDescent="0.2">
      <c r="A37" s="48" t="str">
        <f t="shared" si="0"/>
        <v>M-14</v>
      </c>
      <c r="B37">
        <v>36</v>
      </c>
      <c r="C37" t="s">
        <v>5849</v>
      </c>
      <c r="D37" t="s">
        <v>5847</v>
      </c>
      <c r="E37">
        <v>1272881</v>
      </c>
      <c r="F37">
        <v>1321</v>
      </c>
      <c r="G37" s="113">
        <v>14</v>
      </c>
      <c r="H37" t="s">
        <v>5780</v>
      </c>
      <c r="I37" t="s">
        <v>5838</v>
      </c>
      <c r="K37">
        <v>1989</v>
      </c>
    </row>
    <row r="38" spans="1:11" x14ac:dyDescent="0.2">
      <c r="A38" s="48" t="str">
        <f t="shared" si="0"/>
        <v>M-15</v>
      </c>
      <c r="B38">
        <v>37</v>
      </c>
      <c r="C38" t="s">
        <v>5850</v>
      </c>
      <c r="D38" t="s">
        <v>5851</v>
      </c>
      <c r="F38">
        <v>3865</v>
      </c>
      <c r="G38" s="113">
        <v>15</v>
      </c>
      <c r="H38" t="s">
        <v>5780</v>
      </c>
      <c r="I38" t="s">
        <v>5852</v>
      </c>
      <c r="K38">
        <v>1979</v>
      </c>
    </row>
    <row r="39" spans="1:11" x14ac:dyDescent="0.2">
      <c r="A39" s="48" t="str">
        <f t="shared" si="0"/>
        <v>M-15</v>
      </c>
      <c r="B39">
        <v>38</v>
      </c>
      <c r="C39" t="s">
        <v>5853</v>
      </c>
      <c r="D39" t="s">
        <v>5851</v>
      </c>
      <c r="E39">
        <v>1274791</v>
      </c>
      <c r="F39" t="s">
        <v>5854</v>
      </c>
      <c r="G39" s="113">
        <v>15</v>
      </c>
      <c r="H39" t="s">
        <v>5780</v>
      </c>
      <c r="I39" t="s">
        <v>5852</v>
      </c>
      <c r="K39">
        <v>1981</v>
      </c>
    </row>
    <row r="40" spans="1:11" x14ac:dyDescent="0.2">
      <c r="A40" s="48" t="str">
        <f t="shared" si="0"/>
        <v>M-15</v>
      </c>
      <c r="B40">
        <v>39</v>
      </c>
      <c r="C40" t="s">
        <v>5855</v>
      </c>
      <c r="D40" t="s">
        <v>5851</v>
      </c>
      <c r="E40">
        <v>1274791</v>
      </c>
      <c r="F40" t="s">
        <v>5854</v>
      </c>
      <c r="G40" s="113">
        <v>15</v>
      </c>
      <c r="H40" t="s">
        <v>5780</v>
      </c>
      <c r="I40" t="s">
        <v>5852</v>
      </c>
      <c r="K40">
        <v>1981</v>
      </c>
    </row>
    <row r="41" spans="1:11" x14ac:dyDescent="0.2">
      <c r="A41" s="48" t="str">
        <f t="shared" si="0"/>
        <v>M-15</v>
      </c>
      <c r="B41">
        <v>40</v>
      </c>
      <c r="C41" t="s">
        <v>5856</v>
      </c>
      <c r="D41" t="s">
        <v>5857</v>
      </c>
      <c r="G41" s="113">
        <v>15</v>
      </c>
      <c r="H41" t="s">
        <v>5780</v>
      </c>
      <c r="I41" t="s">
        <v>5858</v>
      </c>
      <c r="K41">
        <v>1968</v>
      </c>
    </row>
    <row r="42" spans="1:11" x14ac:dyDescent="0.2">
      <c r="A42" s="48" t="str">
        <f t="shared" si="0"/>
        <v>M-16</v>
      </c>
      <c r="B42">
        <v>41</v>
      </c>
      <c r="C42" t="s">
        <v>5859</v>
      </c>
      <c r="D42" t="s">
        <v>5860</v>
      </c>
      <c r="E42">
        <v>1271851</v>
      </c>
      <c r="F42">
        <v>1219</v>
      </c>
      <c r="G42" s="113">
        <v>16</v>
      </c>
      <c r="H42" t="s">
        <v>5780</v>
      </c>
      <c r="I42" t="s">
        <v>5858</v>
      </c>
      <c r="K42">
        <v>1987</v>
      </c>
    </row>
    <row r="43" spans="1:11" x14ac:dyDescent="0.2">
      <c r="A43" s="48" t="str">
        <f t="shared" si="0"/>
        <v>M-16</v>
      </c>
      <c r="B43">
        <v>42</v>
      </c>
      <c r="C43" t="s">
        <v>5861</v>
      </c>
      <c r="D43" t="s">
        <v>5860</v>
      </c>
      <c r="E43">
        <v>1271851</v>
      </c>
      <c r="F43">
        <v>1219</v>
      </c>
      <c r="G43" s="113">
        <v>16</v>
      </c>
      <c r="H43" t="s">
        <v>5780</v>
      </c>
      <c r="I43" t="s">
        <v>5858</v>
      </c>
      <c r="K43">
        <v>1986</v>
      </c>
    </row>
    <row r="44" spans="1:11" x14ac:dyDescent="0.2">
      <c r="A44" s="48" t="str">
        <f t="shared" si="0"/>
        <v>M-17</v>
      </c>
      <c r="B44">
        <v>43</v>
      </c>
      <c r="C44" t="s">
        <v>5862</v>
      </c>
      <c r="D44" t="s">
        <v>5863</v>
      </c>
      <c r="G44" s="113">
        <v>17</v>
      </c>
      <c r="H44" t="s">
        <v>5864</v>
      </c>
      <c r="I44" t="s">
        <v>2047</v>
      </c>
      <c r="K44">
        <v>1969</v>
      </c>
    </row>
    <row r="45" spans="1:11" x14ac:dyDescent="0.2">
      <c r="A45" s="48" t="str">
        <f t="shared" si="0"/>
        <v>M-17</v>
      </c>
      <c r="B45">
        <v>44</v>
      </c>
      <c r="C45" t="s">
        <v>5865</v>
      </c>
      <c r="D45" t="s">
        <v>5866</v>
      </c>
      <c r="E45">
        <v>872871</v>
      </c>
      <c r="G45" s="113">
        <v>17</v>
      </c>
      <c r="H45" t="s">
        <v>5864</v>
      </c>
      <c r="I45" t="s">
        <v>2047</v>
      </c>
      <c r="K45">
        <v>1988</v>
      </c>
    </row>
    <row r="46" spans="1:11" x14ac:dyDescent="0.2">
      <c r="A46" s="48" t="str">
        <f t="shared" si="0"/>
        <v>M-17</v>
      </c>
      <c r="B46">
        <v>45</v>
      </c>
      <c r="C46" t="s">
        <v>5867</v>
      </c>
      <c r="D46" t="s">
        <v>5868</v>
      </c>
      <c r="G46" s="113">
        <v>17</v>
      </c>
      <c r="H46" t="s">
        <v>5864</v>
      </c>
      <c r="I46" t="s">
        <v>2047</v>
      </c>
      <c r="K46">
        <v>1961</v>
      </c>
    </row>
    <row r="47" spans="1:11" x14ac:dyDescent="0.2">
      <c r="A47" s="48" t="str">
        <f t="shared" si="0"/>
        <v>M-18</v>
      </c>
      <c r="B47">
        <v>46</v>
      </c>
      <c r="C47" t="s">
        <v>5869</v>
      </c>
      <c r="D47" t="s">
        <v>5870</v>
      </c>
      <c r="G47" s="113">
        <v>18</v>
      </c>
      <c r="H47" t="s">
        <v>5864</v>
      </c>
      <c r="I47" t="s">
        <v>2047</v>
      </c>
      <c r="K47">
        <v>1971</v>
      </c>
    </row>
    <row r="48" spans="1:11" x14ac:dyDescent="0.2">
      <c r="A48" s="48" t="str">
        <f t="shared" si="0"/>
        <v>M-19</v>
      </c>
      <c r="B48">
        <v>47</v>
      </c>
      <c r="C48" t="s">
        <v>5871</v>
      </c>
      <c r="D48" t="s">
        <v>5872</v>
      </c>
      <c r="G48" s="113">
        <v>19</v>
      </c>
      <c r="H48" t="s">
        <v>5873</v>
      </c>
      <c r="I48" t="s">
        <v>5780</v>
      </c>
      <c r="K48">
        <v>2003</v>
      </c>
    </row>
    <row r="49" spans="1:11" x14ac:dyDescent="0.2">
      <c r="A49" s="48" t="str">
        <f t="shared" si="0"/>
        <v>M-19</v>
      </c>
      <c r="B49">
        <v>48</v>
      </c>
      <c r="C49" t="s">
        <v>5874</v>
      </c>
      <c r="D49" t="s">
        <v>5875</v>
      </c>
      <c r="E49">
        <v>1280811</v>
      </c>
      <c r="F49">
        <v>1040</v>
      </c>
      <c r="G49" s="113">
        <v>19</v>
      </c>
      <c r="H49" t="s">
        <v>2976</v>
      </c>
      <c r="I49" t="s">
        <v>1861</v>
      </c>
      <c r="K49">
        <v>1982</v>
      </c>
    </row>
    <row r="50" spans="1:11" x14ac:dyDescent="0.2">
      <c r="A50" s="48" t="str">
        <f t="shared" si="0"/>
        <v>M-19</v>
      </c>
      <c r="B50">
        <v>49</v>
      </c>
      <c r="C50" t="s">
        <v>5876</v>
      </c>
      <c r="D50" t="s">
        <v>5875</v>
      </c>
      <c r="E50">
        <v>1280811</v>
      </c>
      <c r="F50">
        <v>1040</v>
      </c>
      <c r="G50" s="113">
        <v>19</v>
      </c>
      <c r="H50" t="s">
        <v>2976</v>
      </c>
      <c r="I50" t="s">
        <v>1861</v>
      </c>
      <c r="K50">
        <v>1981</v>
      </c>
    </row>
    <row r="51" spans="1:11" x14ac:dyDescent="0.2">
      <c r="A51" s="48" t="str">
        <f t="shared" si="0"/>
        <v>M-20</v>
      </c>
      <c r="B51">
        <v>50</v>
      </c>
      <c r="C51" t="s">
        <v>5877</v>
      </c>
      <c r="D51" t="s">
        <v>5878</v>
      </c>
      <c r="E51">
        <v>1281791</v>
      </c>
      <c r="G51" s="113">
        <v>20</v>
      </c>
      <c r="H51" t="s">
        <v>2976</v>
      </c>
      <c r="I51" t="s">
        <v>5814</v>
      </c>
      <c r="K51">
        <v>1981</v>
      </c>
    </row>
    <row r="52" spans="1:11" x14ac:dyDescent="0.2">
      <c r="A52" s="48" t="str">
        <f t="shared" si="0"/>
        <v>M-20</v>
      </c>
      <c r="B52">
        <v>51</v>
      </c>
      <c r="C52" t="s">
        <v>5879</v>
      </c>
      <c r="D52" t="s">
        <v>5878</v>
      </c>
      <c r="E52">
        <v>1281791</v>
      </c>
      <c r="F52">
        <v>850</v>
      </c>
      <c r="G52" s="113">
        <v>20</v>
      </c>
      <c r="H52" t="s">
        <v>2976</v>
      </c>
      <c r="I52" t="s">
        <v>5814</v>
      </c>
      <c r="K52">
        <v>1980</v>
      </c>
    </row>
    <row r="53" spans="1:11" x14ac:dyDescent="0.2">
      <c r="A53" s="48" t="str">
        <f t="shared" si="0"/>
        <v>M-20</v>
      </c>
      <c r="B53">
        <v>52</v>
      </c>
      <c r="C53" t="s">
        <v>5880</v>
      </c>
      <c r="D53" t="s">
        <v>5878</v>
      </c>
      <c r="E53">
        <v>1281791</v>
      </c>
      <c r="F53">
        <v>850</v>
      </c>
      <c r="G53" s="113">
        <v>20</v>
      </c>
      <c r="H53" t="s">
        <v>2976</v>
      </c>
      <c r="I53" t="s">
        <v>5814</v>
      </c>
      <c r="K53">
        <v>1981</v>
      </c>
    </row>
    <row r="54" spans="1:11" x14ac:dyDescent="0.2">
      <c r="A54" s="48" t="str">
        <f t="shared" si="0"/>
        <v>M-21</v>
      </c>
      <c r="B54">
        <v>53</v>
      </c>
      <c r="C54" t="s">
        <v>5881</v>
      </c>
      <c r="D54" t="s">
        <v>5882</v>
      </c>
      <c r="E54">
        <v>76203</v>
      </c>
      <c r="F54">
        <v>731</v>
      </c>
      <c r="G54" s="113">
        <v>21</v>
      </c>
      <c r="H54" t="s">
        <v>5780</v>
      </c>
      <c r="I54" t="s">
        <v>5788</v>
      </c>
      <c r="K54">
        <v>1977</v>
      </c>
    </row>
    <row r="55" spans="1:11" x14ac:dyDescent="0.2">
      <c r="A55" s="48" t="str">
        <f t="shared" si="0"/>
        <v>M-21</v>
      </c>
      <c r="B55">
        <v>54</v>
      </c>
      <c r="C55" t="s">
        <v>5883</v>
      </c>
      <c r="D55" t="s">
        <v>5882</v>
      </c>
      <c r="F55">
        <v>3570</v>
      </c>
      <c r="G55" s="113">
        <v>21</v>
      </c>
      <c r="H55" t="s">
        <v>5780</v>
      </c>
      <c r="I55" t="s">
        <v>5788</v>
      </c>
      <c r="K55">
        <v>1976</v>
      </c>
    </row>
    <row r="56" spans="1:11" x14ac:dyDescent="0.2">
      <c r="A56" s="48" t="str">
        <f t="shared" si="0"/>
        <v>M-22</v>
      </c>
      <c r="B56">
        <v>55</v>
      </c>
      <c r="C56" t="s">
        <v>5884</v>
      </c>
      <c r="D56" t="s">
        <v>5885</v>
      </c>
      <c r="G56" s="113">
        <v>22</v>
      </c>
      <c r="H56" t="s">
        <v>5780</v>
      </c>
      <c r="I56" t="s">
        <v>4000</v>
      </c>
      <c r="K56">
        <v>1967</v>
      </c>
    </row>
    <row r="57" spans="1:11" x14ac:dyDescent="0.2">
      <c r="A57" s="48" t="str">
        <f t="shared" si="0"/>
        <v>M-23</v>
      </c>
      <c r="B57">
        <v>56</v>
      </c>
      <c r="C57" t="s">
        <v>5886</v>
      </c>
      <c r="D57" t="s">
        <v>5887</v>
      </c>
      <c r="E57">
        <v>1228881</v>
      </c>
      <c r="F57" t="s">
        <v>5888</v>
      </c>
      <c r="G57" s="113">
        <v>23</v>
      </c>
      <c r="H57" t="s">
        <v>5780</v>
      </c>
      <c r="K57">
        <v>1988</v>
      </c>
    </row>
    <row r="58" spans="1:11" x14ac:dyDescent="0.2">
      <c r="A58" s="48" t="str">
        <f t="shared" si="0"/>
        <v>M-24</v>
      </c>
      <c r="B58">
        <v>57</v>
      </c>
      <c r="C58" t="s">
        <v>5889</v>
      </c>
      <c r="D58" t="s">
        <v>5890</v>
      </c>
      <c r="E58">
        <v>74124</v>
      </c>
      <c r="G58" s="113">
        <v>24</v>
      </c>
      <c r="H58" t="s">
        <v>2976</v>
      </c>
      <c r="I58" t="s">
        <v>5814</v>
      </c>
      <c r="K58">
        <v>1975</v>
      </c>
    </row>
    <row r="59" spans="1:11" x14ac:dyDescent="0.2">
      <c r="A59" s="48" t="str">
        <f t="shared" si="0"/>
        <v>M-25</v>
      </c>
      <c r="B59">
        <v>58</v>
      </c>
      <c r="C59" t="s">
        <v>5891</v>
      </c>
      <c r="D59" t="s">
        <v>5892</v>
      </c>
      <c r="E59">
        <v>75257</v>
      </c>
      <c r="G59" s="113">
        <v>25</v>
      </c>
      <c r="H59" t="s">
        <v>2976</v>
      </c>
      <c r="I59" t="s">
        <v>5893</v>
      </c>
      <c r="K59">
        <v>1975</v>
      </c>
    </row>
    <row r="60" spans="1:11" x14ac:dyDescent="0.2">
      <c r="A60" s="48" t="str">
        <f t="shared" si="0"/>
        <v>M-25</v>
      </c>
      <c r="B60">
        <v>59</v>
      </c>
      <c r="C60" t="s">
        <v>5894</v>
      </c>
      <c r="D60" t="s">
        <v>5892</v>
      </c>
      <c r="E60">
        <v>75257</v>
      </c>
      <c r="G60" s="113">
        <v>25</v>
      </c>
      <c r="H60" t="s">
        <v>2976</v>
      </c>
      <c r="I60" t="s">
        <v>5893</v>
      </c>
      <c r="K60">
        <v>1976</v>
      </c>
    </row>
    <row r="61" spans="1:11" x14ac:dyDescent="0.2">
      <c r="A61" s="48" t="str">
        <f t="shared" si="0"/>
        <v>M-26</v>
      </c>
      <c r="B61">
        <v>60</v>
      </c>
      <c r="C61" t="s">
        <v>5895</v>
      </c>
      <c r="D61" t="s">
        <v>5896</v>
      </c>
      <c r="E61">
        <v>76178</v>
      </c>
      <c r="G61" s="113">
        <v>26</v>
      </c>
      <c r="H61" t="s">
        <v>2976</v>
      </c>
      <c r="I61" t="s">
        <v>5814</v>
      </c>
      <c r="K61">
        <v>1976</v>
      </c>
    </row>
    <row r="62" spans="1:11" x14ac:dyDescent="0.2">
      <c r="A62" s="48" t="str">
        <f t="shared" si="0"/>
        <v>M-26</v>
      </c>
      <c r="B62">
        <v>61</v>
      </c>
      <c r="C62" t="s">
        <v>5897</v>
      </c>
      <c r="D62" t="s">
        <v>3356</v>
      </c>
      <c r="F62" t="s">
        <v>5898</v>
      </c>
      <c r="G62" s="113">
        <v>26</v>
      </c>
      <c r="K62">
        <v>1971</v>
      </c>
    </row>
    <row r="63" spans="1:11" x14ac:dyDescent="0.2">
      <c r="A63" s="48" t="str">
        <f t="shared" si="0"/>
        <v>M-8A</v>
      </c>
      <c r="B63">
        <v>62</v>
      </c>
      <c r="C63" t="s">
        <v>5899</v>
      </c>
      <c r="D63" t="s">
        <v>5900</v>
      </c>
      <c r="E63">
        <v>1281871</v>
      </c>
      <c r="F63">
        <v>1264</v>
      </c>
      <c r="G63" s="113" t="s">
        <v>5901</v>
      </c>
      <c r="H63" t="s">
        <v>2976</v>
      </c>
      <c r="I63" t="s">
        <v>5814</v>
      </c>
      <c r="K63">
        <v>1988</v>
      </c>
    </row>
    <row r="64" spans="1:11" x14ac:dyDescent="0.2">
      <c r="A64" s="48" t="str">
        <f t="shared" si="0"/>
        <v>M-27</v>
      </c>
      <c r="B64">
        <v>63</v>
      </c>
      <c r="C64" t="s">
        <v>5902</v>
      </c>
      <c r="D64" t="s">
        <v>5903</v>
      </c>
      <c r="E64">
        <v>12074901</v>
      </c>
      <c r="F64">
        <v>1412</v>
      </c>
      <c r="G64" s="113">
        <v>27</v>
      </c>
      <c r="H64" t="s">
        <v>5780</v>
      </c>
      <c r="I64" t="s">
        <v>5852</v>
      </c>
      <c r="K64">
        <v>1991</v>
      </c>
    </row>
    <row r="65" spans="1:13" x14ac:dyDescent="0.2">
      <c r="A65" s="48" t="str">
        <f t="shared" si="0"/>
        <v>M-27</v>
      </c>
      <c r="B65">
        <v>64</v>
      </c>
      <c r="C65" t="s">
        <v>5904</v>
      </c>
      <c r="D65" t="s">
        <v>5903</v>
      </c>
      <c r="F65">
        <v>1412</v>
      </c>
      <c r="G65" s="113">
        <v>27</v>
      </c>
      <c r="H65" t="s">
        <v>5780</v>
      </c>
      <c r="I65" t="s">
        <v>5852</v>
      </c>
      <c r="K65">
        <v>1990</v>
      </c>
    </row>
    <row r="66" spans="1:13" x14ac:dyDescent="0.2">
      <c r="A66" s="48" t="str">
        <f t="shared" si="0"/>
        <v>M-27</v>
      </c>
      <c r="B66">
        <v>65</v>
      </c>
      <c r="C66" t="s">
        <v>5905</v>
      </c>
      <c r="D66" t="s">
        <v>5906</v>
      </c>
      <c r="E66">
        <v>1274841</v>
      </c>
      <c r="F66">
        <v>1176</v>
      </c>
      <c r="G66" s="113">
        <v>27</v>
      </c>
      <c r="H66" t="s">
        <v>5780</v>
      </c>
      <c r="I66" t="s">
        <v>5852</v>
      </c>
      <c r="K66">
        <v>1985</v>
      </c>
    </row>
    <row r="67" spans="1:13" x14ac:dyDescent="0.2">
      <c r="A67" s="48" t="str">
        <f t="shared" ref="A67:A130" si="1">CONCATENATE("M","-",G67)</f>
        <v>M-27</v>
      </c>
      <c r="B67">
        <v>66</v>
      </c>
      <c r="C67" t="s">
        <v>5907</v>
      </c>
      <c r="D67" t="s">
        <v>5908</v>
      </c>
      <c r="E67">
        <v>1274851</v>
      </c>
      <c r="F67">
        <v>1207</v>
      </c>
      <c r="G67" s="113">
        <v>27</v>
      </c>
      <c r="H67" t="s">
        <v>5780</v>
      </c>
      <c r="I67" t="s">
        <v>5852</v>
      </c>
      <c r="K67">
        <v>1986</v>
      </c>
    </row>
    <row r="68" spans="1:13" x14ac:dyDescent="0.2">
      <c r="A68" s="48" t="str">
        <f t="shared" si="1"/>
        <v>M-28</v>
      </c>
      <c r="B68">
        <v>67</v>
      </c>
      <c r="C68" t="s">
        <v>5909</v>
      </c>
      <c r="F68">
        <v>13</v>
      </c>
      <c r="G68" s="113">
        <v>28</v>
      </c>
      <c r="H68" t="s">
        <v>5780</v>
      </c>
      <c r="I68" t="s">
        <v>5838</v>
      </c>
      <c r="K68">
        <v>1959</v>
      </c>
    </row>
    <row r="69" spans="1:13" x14ac:dyDescent="0.2">
      <c r="A69" s="48" t="str">
        <f t="shared" si="1"/>
        <v>M-28</v>
      </c>
      <c r="B69">
        <v>68</v>
      </c>
      <c r="C69" t="s">
        <v>5910</v>
      </c>
      <c r="D69" t="s">
        <v>5911</v>
      </c>
      <c r="E69">
        <v>12072901</v>
      </c>
      <c r="F69">
        <v>1406</v>
      </c>
      <c r="G69" s="113">
        <v>28</v>
      </c>
      <c r="H69" t="s">
        <v>5780</v>
      </c>
      <c r="I69" t="s">
        <v>5838</v>
      </c>
      <c r="K69">
        <v>1991</v>
      </c>
    </row>
    <row r="70" spans="1:13" x14ac:dyDescent="0.2">
      <c r="A70" s="48" t="str">
        <f t="shared" si="1"/>
        <v>M-28</v>
      </c>
      <c r="B70">
        <v>69</v>
      </c>
      <c r="C70" t="s">
        <v>5912</v>
      </c>
      <c r="D70" t="s">
        <v>5911</v>
      </c>
      <c r="F70">
        <v>1406</v>
      </c>
      <c r="G70" s="113">
        <v>28</v>
      </c>
      <c r="H70" t="s">
        <v>5780</v>
      </c>
      <c r="I70" t="s">
        <v>5838</v>
      </c>
      <c r="K70">
        <v>1990</v>
      </c>
    </row>
    <row r="71" spans="1:13" x14ac:dyDescent="0.2">
      <c r="A71" s="48" t="str">
        <f t="shared" si="1"/>
        <v>M-29</v>
      </c>
      <c r="B71">
        <v>70</v>
      </c>
      <c r="C71" s="144" t="s">
        <v>5913</v>
      </c>
      <c r="D71" t="s">
        <v>5914</v>
      </c>
      <c r="E71">
        <v>75274</v>
      </c>
      <c r="G71" s="113">
        <v>29</v>
      </c>
      <c r="H71" t="s">
        <v>5780</v>
      </c>
      <c r="I71" t="s">
        <v>5915</v>
      </c>
      <c r="K71">
        <v>1976</v>
      </c>
      <c r="M71" s="144" t="s">
        <v>7010</v>
      </c>
    </row>
    <row r="72" spans="1:13" x14ac:dyDescent="0.2">
      <c r="A72" s="48" t="str">
        <f t="shared" si="1"/>
        <v>M-29</v>
      </c>
      <c r="B72">
        <v>71</v>
      </c>
      <c r="C72" t="s">
        <v>5916</v>
      </c>
      <c r="D72" t="s">
        <v>5917</v>
      </c>
      <c r="G72" s="113">
        <v>29</v>
      </c>
      <c r="H72" t="s">
        <v>5780</v>
      </c>
      <c r="I72" t="s">
        <v>5918</v>
      </c>
      <c r="J72" t="s">
        <v>5919</v>
      </c>
      <c r="K72">
        <v>1960</v>
      </c>
    </row>
    <row r="73" spans="1:13" x14ac:dyDescent="0.2">
      <c r="A73" s="48" t="str">
        <f t="shared" si="1"/>
        <v>M-30</v>
      </c>
      <c r="B73">
        <v>72</v>
      </c>
      <c r="C73" t="s">
        <v>5920</v>
      </c>
      <c r="D73" t="s">
        <v>5921</v>
      </c>
      <c r="F73" t="s">
        <v>5922</v>
      </c>
      <c r="G73" s="113">
        <v>30</v>
      </c>
      <c r="K73">
        <v>1962</v>
      </c>
    </row>
    <row r="74" spans="1:13" x14ac:dyDescent="0.2">
      <c r="A74" s="48" t="str">
        <f t="shared" si="1"/>
        <v>M-30</v>
      </c>
      <c r="B74">
        <v>73</v>
      </c>
      <c r="C74" t="s">
        <v>5923</v>
      </c>
      <c r="D74" t="s">
        <v>5921</v>
      </c>
      <c r="F74">
        <v>34</v>
      </c>
      <c r="G74" s="113">
        <v>30</v>
      </c>
      <c r="K74">
        <v>1963</v>
      </c>
    </row>
    <row r="75" spans="1:13" x14ac:dyDescent="0.2">
      <c r="A75" s="48" t="str">
        <f t="shared" si="1"/>
        <v>M-30</v>
      </c>
      <c r="B75">
        <v>74</v>
      </c>
      <c r="C75" t="s">
        <v>5924</v>
      </c>
      <c r="D75" t="s">
        <v>5921</v>
      </c>
      <c r="F75">
        <v>21</v>
      </c>
      <c r="G75" s="113">
        <v>30</v>
      </c>
      <c r="K75">
        <v>1964</v>
      </c>
    </row>
    <row r="76" spans="1:13" x14ac:dyDescent="0.2">
      <c r="A76" s="48" t="str">
        <f t="shared" si="1"/>
        <v>M-30</v>
      </c>
      <c r="B76">
        <v>75</v>
      </c>
      <c r="C76" t="s">
        <v>5925</v>
      </c>
      <c r="D76" t="s">
        <v>5921</v>
      </c>
      <c r="F76">
        <v>76</v>
      </c>
      <c r="G76" s="113">
        <v>30</v>
      </c>
      <c r="K76">
        <v>1970</v>
      </c>
    </row>
    <row r="77" spans="1:13" x14ac:dyDescent="0.2">
      <c r="A77" s="48" t="str">
        <f t="shared" si="1"/>
        <v>M-30</v>
      </c>
      <c r="B77">
        <v>76</v>
      </c>
      <c r="C77" t="s">
        <v>5926</v>
      </c>
      <c r="D77" t="s">
        <v>5921</v>
      </c>
      <c r="F77" t="s">
        <v>5927</v>
      </c>
      <c r="G77" s="113">
        <v>30</v>
      </c>
      <c r="K77">
        <v>1982</v>
      </c>
    </row>
    <row r="78" spans="1:13" x14ac:dyDescent="0.2">
      <c r="A78" s="48" t="str">
        <f t="shared" si="1"/>
        <v>M-30</v>
      </c>
      <c r="B78">
        <v>77</v>
      </c>
      <c r="C78" t="s">
        <v>5928</v>
      </c>
      <c r="D78" t="s">
        <v>5921</v>
      </c>
      <c r="F78">
        <v>35</v>
      </c>
      <c r="G78" s="113">
        <v>30</v>
      </c>
      <c r="K78">
        <v>1990</v>
      </c>
    </row>
    <row r="79" spans="1:13" x14ac:dyDescent="0.2">
      <c r="A79" s="48" t="str">
        <f t="shared" si="1"/>
        <v>M-30</v>
      </c>
      <c r="B79">
        <v>78</v>
      </c>
      <c r="C79" t="s">
        <v>5929</v>
      </c>
      <c r="E79" t="s">
        <v>5930</v>
      </c>
      <c r="F79">
        <v>1105</v>
      </c>
      <c r="G79" s="113">
        <v>30</v>
      </c>
      <c r="H79" t="s">
        <v>5931</v>
      </c>
      <c r="K79">
        <v>1984</v>
      </c>
    </row>
    <row r="80" spans="1:13" x14ac:dyDescent="0.2">
      <c r="A80" s="48" t="str">
        <f t="shared" si="1"/>
        <v>M-31</v>
      </c>
      <c r="B80">
        <v>79</v>
      </c>
      <c r="C80" t="s">
        <v>5932</v>
      </c>
      <c r="D80" t="s">
        <v>5933</v>
      </c>
      <c r="E80" s="114" t="s">
        <v>5934</v>
      </c>
      <c r="G80" s="113">
        <v>31</v>
      </c>
      <c r="I80" t="s">
        <v>5935</v>
      </c>
      <c r="K80">
        <v>2005</v>
      </c>
    </row>
    <row r="81" spans="1:12" x14ac:dyDescent="0.2">
      <c r="A81" s="48" t="str">
        <f t="shared" si="1"/>
        <v>M-31</v>
      </c>
      <c r="B81">
        <v>80</v>
      </c>
      <c r="C81" t="s">
        <v>5936</v>
      </c>
      <c r="D81" t="s">
        <v>5933</v>
      </c>
      <c r="E81" t="s">
        <v>5934</v>
      </c>
      <c r="G81" s="113">
        <v>31</v>
      </c>
      <c r="I81" t="s">
        <v>5935</v>
      </c>
      <c r="K81">
        <v>2005</v>
      </c>
    </row>
    <row r="82" spans="1:12" x14ac:dyDescent="0.2">
      <c r="A82" s="48" t="str">
        <f t="shared" si="1"/>
        <v>M-31</v>
      </c>
      <c r="B82">
        <v>81</v>
      </c>
      <c r="C82" t="s">
        <v>5937</v>
      </c>
      <c r="D82" t="s">
        <v>5933</v>
      </c>
      <c r="E82">
        <v>74144</v>
      </c>
      <c r="G82" s="113">
        <v>31</v>
      </c>
      <c r="H82" t="s">
        <v>5780</v>
      </c>
      <c r="I82" t="s">
        <v>5938</v>
      </c>
      <c r="K82">
        <v>1975</v>
      </c>
    </row>
    <row r="83" spans="1:12" x14ac:dyDescent="0.2">
      <c r="A83" s="48" t="str">
        <f t="shared" si="1"/>
        <v>M-32</v>
      </c>
      <c r="B83">
        <v>82</v>
      </c>
      <c r="C83" t="s">
        <v>5939</v>
      </c>
      <c r="D83" t="s">
        <v>5940</v>
      </c>
      <c r="E83">
        <v>1276891</v>
      </c>
      <c r="F83">
        <v>1369</v>
      </c>
      <c r="G83" s="113">
        <v>32</v>
      </c>
      <c r="H83" t="s">
        <v>5780</v>
      </c>
      <c r="I83" t="s">
        <v>5935</v>
      </c>
      <c r="K83">
        <v>1989</v>
      </c>
    </row>
    <row r="84" spans="1:12" x14ac:dyDescent="0.2">
      <c r="A84" s="48" t="str">
        <f t="shared" si="1"/>
        <v>M-32</v>
      </c>
      <c r="B84">
        <v>83</v>
      </c>
      <c r="C84" t="s">
        <v>5941</v>
      </c>
      <c r="D84" t="s">
        <v>5940</v>
      </c>
      <c r="E84">
        <v>12076891</v>
      </c>
      <c r="F84">
        <v>1369</v>
      </c>
      <c r="G84" s="113">
        <v>32</v>
      </c>
      <c r="H84" t="s">
        <v>5780</v>
      </c>
      <c r="I84" t="s">
        <v>5935</v>
      </c>
      <c r="K84">
        <v>1990</v>
      </c>
    </row>
    <row r="85" spans="1:12" x14ac:dyDescent="0.2">
      <c r="A85" s="48" t="str">
        <f t="shared" si="1"/>
        <v>M-33</v>
      </c>
      <c r="B85">
        <v>84</v>
      </c>
      <c r="C85" t="s">
        <v>5942</v>
      </c>
      <c r="D85" t="s">
        <v>5943</v>
      </c>
      <c r="G85" s="113">
        <v>33</v>
      </c>
      <c r="H85" t="s">
        <v>5780</v>
      </c>
      <c r="I85" t="s">
        <v>5858</v>
      </c>
    </row>
    <row r="86" spans="1:12" x14ac:dyDescent="0.2">
      <c r="A86" s="48" t="str">
        <f t="shared" si="1"/>
        <v>M-33</v>
      </c>
      <c r="B86">
        <v>85</v>
      </c>
      <c r="C86" t="s">
        <v>5944</v>
      </c>
      <c r="D86" t="s">
        <v>5943</v>
      </c>
      <c r="G86" s="113">
        <v>33</v>
      </c>
      <c r="H86" t="s">
        <v>5780</v>
      </c>
      <c r="I86" t="s">
        <v>5858</v>
      </c>
      <c r="K86">
        <v>1975</v>
      </c>
      <c r="L86" t="s">
        <v>5945</v>
      </c>
    </row>
    <row r="87" spans="1:12" x14ac:dyDescent="0.2">
      <c r="A87" s="48" t="str">
        <f t="shared" si="1"/>
        <v>M-33</v>
      </c>
      <c r="B87">
        <v>86</v>
      </c>
      <c r="C87" t="s">
        <v>5946</v>
      </c>
      <c r="D87" t="s">
        <v>5943</v>
      </c>
      <c r="E87">
        <v>74145</v>
      </c>
      <c r="G87" s="113">
        <v>33</v>
      </c>
      <c r="H87" t="s">
        <v>5780</v>
      </c>
      <c r="I87" t="s">
        <v>5858</v>
      </c>
      <c r="K87">
        <v>1975</v>
      </c>
      <c r="L87" t="s">
        <v>5947</v>
      </c>
    </row>
    <row r="88" spans="1:12" x14ac:dyDescent="0.2">
      <c r="A88" s="48" t="str">
        <f t="shared" si="1"/>
        <v>M-34</v>
      </c>
      <c r="B88">
        <v>87</v>
      </c>
      <c r="C88" t="s">
        <v>5948</v>
      </c>
      <c r="D88" t="s">
        <v>5949</v>
      </c>
      <c r="E88">
        <v>1270871</v>
      </c>
      <c r="F88">
        <v>1284</v>
      </c>
      <c r="G88" s="113">
        <v>34</v>
      </c>
      <c r="H88" t="s">
        <v>5780</v>
      </c>
      <c r="I88" t="s">
        <v>5938</v>
      </c>
      <c r="K88">
        <v>1988</v>
      </c>
    </row>
    <row r="89" spans="1:12" x14ac:dyDescent="0.2">
      <c r="A89" s="48" t="str">
        <f t="shared" si="1"/>
        <v>M-34</v>
      </c>
      <c r="B89">
        <v>88</v>
      </c>
      <c r="C89" t="s">
        <v>5950</v>
      </c>
      <c r="D89" t="s">
        <v>5949</v>
      </c>
      <c r="E89">
        <v>1270871</v>
      </c>
      <c r="F89" t="s">
        <v>5951</v>
      </c>
      <c r="G89" s="113">
        <v>34</v>
      </c>
      <c r="H89" t="s">
        <v>5780</v>
      </c>
      <c r="I89" t="s">
        <v>5938</v>
      </c>
      <c r="K89">
        <v>1988</v>
      </c>
    </row>
    <row r="90" spans="1:12" x14ac:dyDescent="0.2">
      <c r="A90" s="48" t="str">
        <f t="shared" si="1"/>
        <v>M-35</v>
      </c>
      <c r="B90">
        <v>89</v>
      </c>
      <c r="C90" t="s">
        <v>5952</v>
      </c>
      <c r="D90" t="s">
        <v>5953</v>
      </c>
      <c r="E90">
        <v>77170</v>
      </c>
      <c r="F90" t="s">
        <v>5954</v>
      </c>
      <c r="G90" s="113">
        <v>35</v>
      </c>
      <c r="H90" t="s">
        <v>5780</v>
      </c>
      <c r="I90" t="s">
        <v>5935</v>
      </c>
      <c r="K90">
        <v>1978</v>
      </c>
    </row>
    <row r="91" spans="1:12" x14ac:dyDescent="0.2">
      <c r="A91" s="48" t="str">
        <f t="shared" si="1"/>
        <v>M-35</v>
      </c>
      <c r="B91">
        <v>90</v>
      </c>
      <c r="C91" t="s">
        <v>5955</v>
      </c>
      <c r="D91" t="s">
        <v>5953</v>
      </c>
      <c r="E91">
        <v>77170</v>
      </c>
      <c r="F91" t="s">
        <v>5956</v>
      </c>
      <c r="G91" s="113">
        <v>35</v>
      </c>
      <c r="H91" t="s">
        <v>5780</v>
      </c>
      <c r="I91" t="s">
        <v>5935</v>
      </c>
      <c r="K91">
        <v>1977</v>
      </c>
    </row>
    <row r="92" spans="1:12" x14ac:dyDescent="0.2">
      <c r="A92" s="48" t="str">
        <f t="shared" si="1"/>
        <v>M-36</v>
      </c>
      <c r="B92">
        <v>91</v>
      </c>
      <c r="C92" t="s">
        <v>5957</v>
      </c>
      <c r="D92" t="s">
        <v>5958</v>
      </c>
      <c r="E92">
        <v>12071901</v>
      </c>
      <c r="G92" s="113">
        <v>36</v>
      </c>
      <c r="H92" t="s">
        <v>5780</v>
      </c>
      <c r="I92" t="s">
        <v>5858</v>
      </c>
      <c r="K92">
        <v>1991</v>
      </c>
    </row>
    <row r="93" spans="1:12" x14ac:dyDescent="0.2">
      <c r="A93" s="48" t="str">
        <f t="shared" si="1"/>
        <v>M-37</v>
      </c>
      <c r="B93">
        <v>92</v>
      </c>
      <c r="C93" t="s">
        <v>5959</v>
      </c>
      <c r="D93" t="s">
        <v>5960</v>
      </c>
      <c r="E93" t="s">
        <v>5961</v>
      </c>
      <c r="F93">
        <v>1414</v>
      </c>
      <c r="G93" s="113">
        <v>37</v>
      </c>
      <c r="H93" t="s">
        <v>5780</v>
      </c>
      <c r="I93" t="s">
        <v>5938</v>
      </c>
      <c r="K93">
        <v>1990</v>
      </c>
    </row>
    <row r="94" spans="1:12" x14ac:dyDescent="0.2">
      <c r="A94" s="48" t="str">
        <f t="shared" si="1"/>
        <v>M-37</v>
      </c>
      <c r="B94">
        <v>93</v>
      </c>
      <c r="C94" t="s">
        <v>5962</v>
      </c>
      <c r="D94" t="s">
        <v>5960</v>
      </c>
      <c r="E94">
        <v>1270801</v>
      </c>
      <c r="F94">
        <v>890</v>
      </c>
      <c r="G94" s="113">
        <v>37</v>
      </c>
      <c r="H94" t="s">
        <v>5780</v>
      </c>
      <c r="I94" t="s">
        <v>5938</v>
      </c>
      <c r="K94">
        <v>1990</v>
      </c>
    </row>
    <row r="95" spans="1:12" x14ac:dyDescent="0.2">
      <c r="A95" s="48" t="str">
        <f t="shared" si="1"/>
        <v>M-37</v>
      </c>
      <c r="B95">
        <v>94</v>
      </c>
      <c r="C95" t="s">
        <v>5963</v>
      </c>
      <c r="D95" t="s">
        <v>5960</v>
      </c>
      <c r="E95">
        <v>72295</v>
      </c>
      <c r="G95" s="113">
        <v>37</v>
      </c>
      <c r="H95" t="s">
        <v>5780</v>
      </c>
      <c r="I95" t="s">
        <v>5938</v>
      </c>
      <c r="K95">
        <v>1973</v>
      </c>
    </row>
    <row r="96" spans="1:12" x14ac:dyDescent="0.2">
      <c r="A96" s="48" t="str">
        <f t="shared" si="1"/>
        <v>M-38</v>
      </c>
      <c r="B96">
        <v>95</v>
      </c>
      <c r="C96" t="s">
        <v>5964</v>
      </c>
      <c r="D96" t="s">
        <v>5965</v>
      </c>
      <c r="E96">
        <v>1276811</v>
      </c>
      <c r="F96">
        <v>1087</v>
      </c>
      <c r="G96" s="113">
        <v>38</v>
      </c>
      <c r="H96" t="s">
        <v>5780</v>
      </c>
      <c r="I96" t="s">
        <v>5935</v>
      </c>
      <c r="K96">
        <v>1983</v>
      </c>
    </row>
    <row r="97" spans="1:11" x14ac:dyDescent="0.2">
      <c r="A97" s="48" t="str">
        <f t="shared" si="1"/>
        <v>M-38</v>
      </c>
      <c r="B97">
        <v>96</v>
      </c>
      <c r="C97" t="s">
        <v>5966</v>
      </c>
      <c r="D97" t="s">
        <v>5965</v>
      </c>
      <c r="E97">
        <v>1276811</v>
      </c>
      <c r="F97" t="s">
        <v>5967</v>
      </c>
      <c r="G97" s="113">
        <v>38</v>
      </c>
      <c r="H97" t="s">
        <v>5780</v>
      </c>
      <c r="I97" t="s">
        <v>5935</v>
      </c>
      <c r="K97">
        <v>1982</v>
      </c>
    </row>
    <row r="98" spans="1:11" x14ac:dyDescent="0.2">
      <c r="A98" s="48" t="str">
        <f t="shared" si="1"/>
        <v>M-39</v>
      </c>
      <c r="B98">
        <v>97</v>
      </c>
      <c r="C98" t="s">
        <v>5968</v>
      </c>
      <c r="D98" t="s">
        <v>5969</v>
      </c>
      <c r="G98" s="113">
        <v>39</v>
      </c>
      <c r="H98" t="s">
        <v>5780</v>
      </c>
      <c r="I98" t="s">
        <v>5970</v>
      </c>
      <c r="K98">
        <v>1958</v>
      </c>
    </row>
    <row r="99" spans="1:11" x14ac:dyDescent="0.2">
      <c r="A99" s="48" t="str">
        <f t="shared" si="1"/>
        <v>M-39</v>
      </c>
      <c r="B99">
        <v>98</v>
      </c>
      <c r="C99" t="s">
        <v>5971</v>
      </c>
      <c r="D99" t="s">
        <v>5969</v>
      </c>
      <c r="G99" s="113">
        <v>39</v>
      </c>
      <c r="H99" t="s">
        <v>5780</v>
      </c>
      <c r="I99" t="s">
        <v>5972</v>
      </c>
      <c r="K99">
        <v>1959</v>
      </c>
    </row>
    <row r="100" spans="1:11" x14ac:dyDescent="0.2">
      <c r="A100" s="48" t="str">
        <f t="shared" si="1"/>
        <v>M-40</v>
      </c>
      <c r="B100">
        <v>99</v>
      </c>
      <c r="C100" t="s">
        <v>5973</v>
      </c>
      <c r="D100" t="s">
        <v>5974</v>
      </c>
      <c r="E100">
        <v>1276871</v>
      </c>
      <c r="F100">
        <v>1280</v>
      </c>
      <c r="G100" s="113">
        <v>40</v>
      </c>
      <c r="H100" t="s">
        <v>5780</v>
      </c>
      <c r="I100" t="s">
        <v>5935</v>
      </c>
      <c r="K100">
        <v>1988</v>
      </c>
    </row>
    <row r="101" spans="1:11" x14ac:dyDescent="0.2">
      <c r="A101" s="48" t="str">
        <f t="shared" si="1"/>
        <v>M-40</v>
      </c>
      <c r="B101">
        <v>100</v>
      </c>
      <c r="C101" t="s">
        <v>5975</v>
      </c>
      <c r="D101" t="s">
        <v>5974</v>
      </c>
      <c r="E101">
        <v>1276871</v>
      </c>
      <c r="F101" t="s">
        <v>5976</v>
      </c>
      <c r="G101" s="113">
        <v>40</v>
      </c>
      <c r="H101" t="s">
        <v>5780</v>
      </c>
      <c r="I101" t="s">
        <v>5935</v>
      </c>
      <c r="K101">
        <v>1987</v>
      </c>
    </row>
    <row r="102" spans="1:11" x14ac:dyDescent="0.2">
      <c r="A102" s="48" t="str">
        <f t="shared" si="1"/>
        <v>M-41</v>
      </c>
      <c r="B102">
        <v>101</v>
      </c>
      <c r="C102" t="s">
        <v>5977</v>
      </c>
      <c r="D102" t="s">
        <v>5978</v>
      </c>
      <c r="E102">
        <v>72296</v>
      </c>
      <c r="G102" s="113">
        <v>41</v>
      </c>
      <c r="H102" t="s">
        <v>5780</v>
      </c>
      <c r="I102" t="s">
        <v>5935</v>
      </c>
      <c r="K102">
        <v>1973</v>
      </c>
    </row>
    <row r="103" spans="1:11" x14ac:dyDescent="0.2">
      <c r="A103" s="48" t="str">
        <f t="shared" si="1"/>
        <v>M-41</v>
      </c>
      <c r="B103">
        <v>102</v>
      </c>
      <c r="C103" t="s">
        <v>5979</v>
      </c>
      <c r="D103" t="s">
        <v>5978</v>
      </c>
      <c r="E103">
        <v>72296</v>
      </c>
      <c r="G103" s="113">
        <v>41</v>
      </c>
      <c r="H103" t="s">
        <v>5780</v>
      </c>
      <c r="I103" t="s">
        <v>5935</v>
      </c>
      <c r="K103">
        <v>1973</v>
      </c>
    </row>
    <row r="104" spans="1:11" x14ac:dyDescent="0.2">
      <c r="A104" s="48" t="str">
        <f t="shared" si="1"/>
        <v>M-41</v>
      </c>
      <c r="B104">
        <v>103</v>
      </c>
      <c r="C104" t="s">
        <v>5980</v>
      </c>
      <c r="D104" t="s">
        <v>5981</v>
      </c>
      <c r="E104">
        <v>1207091</v>
      </c>
      <c r="F104">
        <v>1391</v>
      </c>
      <c r="G104" s="113">
        <v>41</v>
      </c>
      <c r="H104" t="s">
        <v>5780</v>
      </c>
      <c r="I104" t="s">
        <v>5938</v>
      </c>
      <c r="K104">
        <v>1991</v>
      </c>
    </row>
    <row r="105" spans="1:11" x14ac:dyDescent="0.2">
      <c r="A105" s="48" t="str">
        <f t="shared" si="1"/>
        <v>M-41</v>
      </c>
      <c r="B105">
        <v>104</v>
      </c>
      <c r="C105" t="s">
        <v>5982</v>
      </c>
      <c r="D105" t="s">
        <v>5981</v>
      </c>
      <c r="E105">
        <v>12070901</v>
      </c>
      <c r="G105" s="113">
        <v>41</v>
      </c>
      <c r="H105" t="s">
        <v>5780</v>
      </c>
      <c r="I105" t="s">
        <v>5938</v>
      </c>
      <c r="K105">
        <v>1990</v>
      </c>
    </row>
    <row r="106" spans="1:11" x14ac:dyDescent="0.2">
      <c r="A106" s="48" t="str">
        <f t="shared" si="1"/>
        <v>M-42</v>
      </c>
      <c r="B106">
        <v>105</v>
      </c>
      <c r="C106" t="s">
        <v>5983</v>
      </c>
      <c r="D106" t="s">
        <v>5984</v>
      </c>
      <c r="E106">
        <v>70013</v>
      </c>
      <c r="G106" s="113">
        <v>42</v>
      </c>
      <c r="H106" t="s">
        <v>5985</v>
      </c>
      <c r="I106" t="s">
        <v>5986</v>
      </c>
      <c r="K106">
        <v>1970</v>
      </c>
    </row>
    <row r="107" spans="1:11" x14ac:dyDescent="0.2">
      <c r="A107" s="48" t="str">
        <f t="shared" si="1"/>
        <v>M-42</v>
      </c>
      <c r="B107">
        <v>106</v>
      </c>
      <c r="C107" t="s">
        <v>5987</v>
      </c>
      <c r="D107" t="s">
        <v>5984</v>
      </c>
      <c r="E107">
        <v>70013</v>
      </c>
      <c r="G107" s="113">
        <v>42</v>
      </c>
      <c r="H107" t="s">
        <v>5985</v>
      </c>
      <c r="I107" t="s">
        <v>5986</v>
      </c>
      <c r="K107">
        <v>1970</v>
      </c>
    </row>
    <row r="108" spans="1:11" x14ac:dyDescent="0.2">
      <c r="A108" s="48" t="str">
        <f t="shared" si="1"/>
        <v>M-42</v>
      </c>
      <c r="B108">
        <v>107</v>
      </c>
      <c r="C108" t="s">
        <v>5988</v>
      </c>
      <c r="D108" t="s">
        <v>5984</v>
      </c>
      <c r="G108" s="113">
        <v>42</v>
      </c>
      <c r="H108" t="s">
        <v>5989</v>
      </c>
      <c r="I108" t="s">
        <v>5986</v>
      </c>
      <c r="K108">
        <v>1969</v>
      </c>
    </row>
    <row r="109" spans="1:11" x14ac:dyDescent="0.2">
      <c r="A109" s="48" t="str">
        <f t="shared" si="1"/>
        <v>M-43</v>
      </c>
      <c r="B109">
        <v>108</v>
      </c>
      <c r="C109" t="s">
        <v>5990</v>
      </c>
      <c r="D109" t="s">
        <v>5984</v>
      </c>
      <c r="E109">
        <v>70467</v>
      </c>
      <c r="G109" s="113">
        <v>43</v>
      </c>
      <c r="H109" t="s">
        <v>5991</v>
      </c>
      <c r="I109" t="s">
        <v>5986</v>
      </c>
      <c r="K109">
        <v>1971</v>
      </c>
    </row>
    <row r="110" spans="1:11" x14ac:dyDescent="0.2">
      <c r="A110" s="48" t="str">
        <f t="shared" si="1"/>
        <v>M-43</v>
      </c>
      <c r="B110">
        <v>109</v>
      </c>
      <c r="C110" t="s">
        <v>5992</v>
      </c>
      <c r="D110" t="s">
        <v>5984</v>
      </c>
      <c r="E110">
        <v>70467</v>
      </c>
      <c r="G110" s="113">
        <v>43</v>
      </c>
      <c r="H110" t="s">
        <v>5991</v>
      </c>
      <c r="I110" t="s">
        <v>5986</v>
      </c>
      <c r="K110">
        <v>1971</v>
      </c>
    </row>
    <row r="111" spans="1:11" x14ac:dyDescent="0.2">
      <c r="A111" s="48" t="str">
        <f t="shared" si="1"/>
        <v>M-43</v>
      </c>
      <c r="B111">
        <v>110</v>
      </c>
      <c r="C111" t="s">
        <v>5993</v>
      </c>
      <c r="D111" t="s">
        <v>5984</v>
      </c>
      <c r="G111" s="113">
        <v>43</v>
      </c>
      <c r="H111" t="s">
        <v>2976</v>
      </c>
      <c r="I111" t="s">
        <v>5986</v>
      </c>
      <c r="K111">
        <v>1973</v>
      </c>
    </row>
    <row r="112" spans="1:11" x14ac:dyDescent="0.2">
      <c r="A112" s="48" t="str">
        <f t="shared" si="1"/>
        <v>M-44</v>
      </c>
      <c r="B112">
        <v>111</v>
      </c>
      <c r="C112" t="s">
        <v>5994</v>
      </c>
      <c r="D112" t="s">
        <v>5995</v>
      </c>
      <c r="E112">
        <v>72270</v>
      </c>
      <c r="G112" s="113">
        <v>44</v>
      </c>
      <c r="H112" t="s">
        <v>2976</v>
      </c>
      <c r="I112" t="s">
        <v>5858</v>
      </c>
      <c r="K112">
        <v>1973</v>
      </c>
    </row>
    <row r="113" spans="1:11" x14ac:dyDescent="0.2">
      <c r="A113" s="48" t="str">
        <f t="shared" si="1"/>
        <v>M-44</v>
      </c>
      <c r="B113">
        <v>112</v>
      </c>
      <c r="C113" t="s">
        <v>5996</v>
      </c>
      <c r="D113" t="s">
        <v>5997</v>
      </c>
      <c r="E113">
        <v>73147</v>
      </c>
      <c r="G113" s="113">
        <v>44</v>
      </c>
      <c r="H113" t="s">
        <v>5998</v>
      </c>
      <c r="K113">
        <v>1974</v>
      </c>
    </row>
    <row r="114" spans="1:11" x14ac:dyDescent="0.2">
      <c r="A114" s="48" t="str">
        <f t="shared" si="1"/>
        <v>M-44</v>
      </c>
      <c r="B114">
        <v>113</v>
      </c>
      <c r="C114" t="s">
        <v>5999</v>
      </c>
      <c r="D114" t="s">
        <v>6000</v>
      </c>
      <c r="E114">
        <v>74137</v>
      </c>
      <c r="G114" s="113">
        <v>44</v>
      </c>
      <c r="H114" t="s">
        <v>5998</v>
      </c>
      <c r="I114" t="s">
        <v>6001</v>
      </c>
      <c r="K114">
        <v>1975</v>
      </c>
    </row>
    <row r="115" spans="1:11" x14ac:dyDescent="0.2">
      <c r="A115" s="48" t="str">
        <f t="shared" si="1"/>
        <v>M-44</v>
      </c>
      <c r="B115">
        <v>114</v>
      </c>
      <c r="C115" t="s">
        <v>6002</v>
      </c>
      <c r="D115" t="s">
        <v>6003</v>
      </c>
      <c r="E115" t="s">
        <v>6004</v>
      </c>
      <c r="G115" s="113">
        <v>44</v>
      </c>
      <c r="I115" t="s">
        <v>5780</v>
      </c>
      <c r="K115">
        <v>2006</v>
      </c>
    </row>
    <row r="116" spans="1:11" x14ac:dyDescent="0.2">
      <c r="A116" s="48" t="str">
        <f t="shared" si="1"/>
        <v>M-45</v>
      </c>
      <c r="B116">
        <v>115</v>
      </c>
      <c r="C116" t="s">
        <v>6005</v>
      </c>
      <c r="D116" t="s">
        <v>6006</v>
      </c>
      <c r="E116">
        <v>75256</v>
      </c>
      <c r="F116">
        <v>3402</v>
      </c>
      <c r="G116" s="113">
        <v>45</v>
      </c>
      <c r="H116" t="s">
        <v>2976</v>
      </c>
      <c r="I116" t="s">
        <v>5806</v>
      </c>
      <c r="K116">
        <v>1975</v>
      </c>
    </row>
    <row r="117" spans="1:11" x14ac:dyDescent="0.2">
      <c r="A117" s="48" t="str">
        <f t="shared" si="1"/>
        <v>M-45</v>
      </c>
      <c r="B117">
        <v>116</v>
      </c>
      <c r="C117" t="s">
        <v>6007</v>
      </c>
      <c r="D117" t="s">
        <v>6008</v>
      </c>
      <c r="E117" t="s">
        <v>6009</v>
      </c>
      <c r="G117" s="113">
        <v>45</v>
      </c>
      <c r="H117" t="s">
        <v>2976</v>
      </c>
      <c r="I117" t="s">
        <v>6010</v>
      </c>
      <c r="K117">
        <v>1976</v>
      </c>
    </row>
    <row r="118" spans="1:11" x14ac:dyDescent="0.2">
      <c r="A118" s="48" t="str">
        <f t="shared" si="1"/>
        <v>M-45</v>
      </c>
      <c r="B118">
        <v>117</v>
      </c>
      <c r="C118" t="s">
        <v>6011</v>
      </c>
      <c r="D118" t="s">
        <v>6006</v>
      </c>
      <c r="E118" t="s">
        <v>6012</v>
      </c>
      <c r="G118" s="113">
        <v>45</v>
      </c>
      <c r="H118" t="s">
        <v>2976</v>
      </c>
      <c r="I118" t="s">
        <v>5806</v>
      </c>
      <c r="K118">
        <v>1976</v>
      </c>
    </row>
    <row r="119" spans="1:11" x14ac:dyDescent="0.2">
      <c r="A119" s="48" t="str">
        <f t="shared" si="1"/>
        <v>M-45</v>
      </c>
      <c r="B119">
        <v>118</v>
      </c>
      <c r="C119" t="s">
        <v>6013</v>
      </c>
      <c r="E119">
        <v>75256</v>
      </c>
      <c r="G119" s="113">
        <v>45</v>
      </c>
      <c r="H119" t="s">
        <v>2976</v>
      </c>
      <c r="I119" t="s">
        <v>6014</v>
      </c>
      <c r="K119">
        <v>1976</v>
      </c>
    </row>
    <row r="120" spans="1:11" x14ac:dyDescent="0.2">
      <c r="A120" s="48" t="str">
        <f t="shared" si="1"/>
        <v>M-46</v>
      </c>
      <c r="B120">
        <v>119</v>
      </c>
      <c r="C120" t="s">
        <v>6015</v>
      </c>
      <c r="F120">
        <v>1270</v>
      </c>
      <c r="G120" s="113">
        <v>46</v>
      </c>
      <c r="H120" t="s">
        <v>5780</v>
      </c>
      <c r="I120" t="s">
        <v>6016</v>
      </c>
      <c r="K120">
        <v>1987</v>
      </c>
    </row>
    <row r="121" spans="1:11" x14ac:dyDescent="0.2">
      <c r="A121" s="48" t="str">
        <f t="shared" si="1"/>
        <v>M-46</v>
      </c>
      <c r="B121">
        <v>120</v>
      </c>
      <c r="C121" t="s">
        <v>6017</v>
      </c>
      <c r="F121">
        <v>1220</v>
      </c>
      <c r="G121" s="113">
        <v>46</v>
      </c>
      <c r="H121" t="s">
        <v>5780</v>
      </c>
      <c r="I121" t="s">
        <v>6018</v>
      </c>
      <c r="K121">
        <v>1986</v>
      </c>
    </row>
    <row r="122" spans="1:11" x14ac:dyDescent="0.2">
      <c r="A122" s="48" t="str">
        <f t="shared" si="1"/>
        <v>M-46</v>
      </c>
      <c r="B122">
        <v>121</v>
      </c>
      <c r="C122" t="s">
        <v>6019</v>
      </c>
      <c r="E122">
        <v>1275869</v>
      </c>
      <c r="F122">
        <v>1220</v>
      </c>
      <c r="G122" s="113">
        <v>46</v>
      </c>
      <c r="H122" t="s">
        <v>5780</v>
      </c>
      <c r="I122" t="s">
        <v>6018</v>
      </c>
      <c r="K122">
        <v>1987</v>
      </c>
    </row>
    <row r="123" spans="1:11" x14ac:dyDescent="0.2">
      <c r="A123" s="48" t="str">
        <f t="shared" si="1"/>
        <v>M-46</v>
      </c>
      <c r="B123">
        <v>122</v>
      </c>
      <c r="C123" t="s">
        <v>6020</v>
      </c>
      <c r="E123">
        <v>1273879</v>
      </c>
      <c r="F123">
        <v>1270</v>
      </c>
      <c r="G123" s="113">
        <v>46</v>
      </c>
      <c r="H123" t="s">
        <v>5780</v>
      </c>
      <c r="I123" t="s">
        <v>6016</v>
      </c>
      <c r="K123">
        <v>1988</v>
      </c>
    </row>
    <row r="124" spans="1:11" x14ac:dyDescent="0.2">
      <c r="A124" s="48" t="str">
        <f t="shared" si="1"/>
        <v>M-47</v>
      </c>
      <c r="B124">
        <v>123</v>
      </c>
      <c r="C124" t="s">
        <v>6021</v>
      </c>
      <c r="E124">
        <v>1281819</v>
      </c>
      <c r="F124">
        <v>1041</v>
      </c>
      <c r="G124" s="113">
        <v>47</v>
      </c>
      <c r="H124" t="s">
        <v>2976</v>
      </c>
      <c r="I124" t="s">
        <v>5814</v>
      </c>
      <c r="K124">
        <v>1982</v>
      </c>
    </row>
    <row r="125" spans="1:11" x14ac:dyDescent="0.2">
      <c r="A125" s="48" t="str">
        <f t="shared" si="1"/>
        <v>M-47</v>
      </c>
      <c r="B125">
        <v>124</v>
      </c>
      <c r="C125" t="s">
        <v>6022</v>
      </c>
      <c r="E125">
        <v>1281819</v>
      </c>
      <c r="F125">
        <v>1041</v>
      </c>
      <c r="G125" s="113">
        <v>47</v>
      </c>
      <c r="H125" t="s">
        <v>2976</v>
      </c>
      <c r="I125" t="s">
        <v>5814</v>
      </c>
      <c r="K125">
        <v>1982</v>
      </c>
    </row>
    <row r="126" spans="1:11" x14ac:dyDescent="0.2">
      <c r="A126" s="48" t="str">
        <f t="shared" si="1"/>
        <v>M-47</v>
      </c>
      <c r="B126">
        <v>125</v>
      </c>
      <c r="C126" t="s">
        <v>6023</v>
      </c>
      <c r="G126" s="113">
        <v>47</v>
      </c>
      <c r="H126" t="s">
        <v>2976</v>
      </c>
      <c r="I126" t="s">
        <v>5814</v>
      </c>
      <c r="K126">
        <v>1980</v>
      </c>
    </row>
    <row r="127" spans="1:11" x14ac:dyDescent="0.2">
      <c r="A127" s="48" t="str">
        <f t="shared" si="1"/>
        <v>M-47</v>
      </c>
      <c r="B127">
        <v>126</v>
      </c>
      <c r="C127" t="s">
        <v>6024</v>
      </c>
      <c r="E127">
        <v>1269829</v>
      </c>
      <c r="F127">
        <v>1106</v>
      </c>
      <c r="G127" s="113">
        <v>47</v>
      </c>
      <c r="H127" t="s">
        <v>5780</v>
      </c>
      <c r="I127" t="s">
        <v>6025</v>
      </c>
      <c r="K127">
        <v>1983</v>
      </c>
    </row>
    <row r="128" spans="1:11" x14ac:dyDescent="0.2">
      <c r="A128" s="48" t="str">
        <f t="shared" si="1"/>
        <v>M-47</v>
      </c>
      <c r="B128">
        <v>127</v>
      </c>
      <c r="C128" t="s">
        <v>6024</v>
      </c>
      <c r="E128">
        <v>1269829</v>
      </c>
      <c r="F128">
        <v>1106</v>
      </c>
      <c r="G128" s="113">
        <v>47</v>
      </c>
      <c r="H128" t="s">
        <v>5780</v>
      </c>
      <c r="I128" t="s">
        <v>6025</v>
      </c>
      <c r="K128">
        <v>1983</v>
      </c>
    </row>
    <row r="129" spans="1:12" x14ac:dyDescent="0.2">
      <c r="A129" s="48" t="str">
        <f t="shared" si="1"/>
        <v>M-48</v>
      </c>
      <c r="B129">
        <v>128</v>
      </c>
      <c r="C129" t="s">
        <v>6026</v>
      </c>
      <c r="E129">
        <v>1281799</v>
      </c>
      <c r="F129">
        <v>852</v>
      </c>
      <c r="G129" s="113">
        <v>48</v>
      </c>
      <c r="H129" t="s">
        <v>2976</v>
      </c>
      <c r="I129" t="s">
        <v>5814</v>
      </c>
      <c r="K129">
        <v>1980</v>
      </c>
    </row>
    <row r="130" spans="1:12" x14ac:dyDescent="0.2">
      <c r="A130" s="48" t="str">
        <f t="shared" si="1"/>
        <v>M-48</v>
      </c>
      <c r="B130">
        <v>129</v>
      </c>
      <c r="C130" t="s">
        <v>6027</v>
      </c>
      <c r="E130">
        <v>1281799</v>
      </c>
      <c r="F130">
        <v>852</v>
      </c>
      <c r="G130" s="113">
        <v>48</v>
      </c>
      <c r="H130" t="s">
        <v>2976</v>
      </c>
      <c r="I130" t="s">
        <v>5814</v>
      </c>
      <c r="K130">
        <v>1979</v>
      </c>
    </row>
    <row r="131" spans="1:12" x14ac:dyDescent="0.2">
      <c r="A131" s="48" t="str">
        <f t="shared" ref="A131:A181" si="2">CONCATENATE("M","-",G131)</f>
        <v>M-48</v>
      </c>
      <c r="B131">
        <v>130</v>
      </c>
      <c r="C131" t="s">
        <v>6028</v>
      </c>
      <c r="E131">
        <v>77142</v>
      </c>
      <c r="F131">
        <v>753</v>
      </c>
      <c r="G131" s="113">
        <v>48</v>
      </c>
      <c r="H131" t="s">
        <v>2976</v>
      </c>
      <c r="I131" t="s">
        <v>6014</v>
      </c>
      <c r="K131">
        <v>1977</v>
      </c>
    </row>
    <row r="132" spans="1:12" x14ac:dyDescent="0.2">
      <c r="A132" s="48" t="str">
        <f t="shared" si="2"/>
        <v>M-49</v>
      </c>
      <c r="B132">
        <v>131</v>
      </c>
      <c r="C132" t="s">
        <v>6029</v>
      </c>
      <c r="G132" s="113">
        <v>49</v>
      </c>
    </row>
    <row r="133" spans="1:12" x14ac:dyDescent="0.2">
      <c r="A133" s="48" t="str">
        <f t="shared" si="2"/>
        <v>M-49</v>
      </c>
      <c r="B133">
        <v>132</v>
      </c>
      <c r="C133" t="s">
        <v>6030</v>
      </c>
      <c r="G133" s="113">
        <v>49</v>
      </c>
      <c r="H133" t="s">
        <v>5780</v>
      </c>
      <c r="I133" t="s">
        <v>5918</v>
      </c>
    </row>
    <row r="134" spans="1:12" x14ac:dyDescent="0.2">
      <c r="A134" s="48" t="str">
        <f t="shared" si="2"/>
        <v>M-50</v>
      </c>
      <c r="B134">
        <v>133</v>
      </c>
      <c r="C134" t="s">
        <v>6031</v>
      </c>
      <c r="G134" s="113">
        <v>50</v>
      </c>
      <c r="H134" t="s">
        <v>5780</v>
      </c>
      <c r="I134" t="s">
        <v>5852</v>
      </c>
    </row>
    <row r="135" spans="1:12" x14ac:dyDescent="0.2">
      <c r="A135" s="48" t="str">
        <f t="shared" si="2"/>
        <v>M-50</v>
      </c>
      <c r="B135">
        <v>134</v>
      </c>
      <c r="C135" t="s">
        <v>6032</v>
      </c>
      <c r="G135" s="113">
        <v>50</v>
      </c>
      <c r="H135" t="s">
        <v>5780</v>
      </c>
      <c r="I135" t="s">
        <v>5822</v>
      </c>
    </row>
    <row r="136" spans="1:12" x14ac:dyDescent="0.2">
      <c r="A136" s="48" t="str">
        <f t="shared" si="2"/>
        <v>M-50</v>
      </c>
      <c r="B136">
        <v>135</v>
      </c>
      <c r="C136" t="s">
        <v>6033</v>
      </c>
      <c r="G136" s="113">
        <v>50</v>
      </c>
      <c r="H136" t="s">
        <v>5780</v>
      </c>
      <c r="I136" t="s">
        <v>5838</v>
      </c>
    </row>
    <row r="137" spans="1:12" x14ac:dyDescent="0.2">
      <c r="A137" s="48" t="str">
        <f t="shared" si="2"/>
        <v>M-50</v>
      </c>
      <c r="B137">
        <v>136</v>
      </c>
      <c r="C137" t="s">
        <v>6034</v>
      </c>
      <c r="G137" s="113">
        <v>50</v>
      </c>
      <c r="H137" t="s">
        <v>5780</v>
      </c>
      <c r="I137" t="s">
        <v>5858</v>
      </c>
    </row>
    <row r="138" spans="1:12" x14ac:dyDescent="0.2">
      <c r="A138" s="48" t="str">
        <f t="shared" si="2"/>
        <v>M-51</v>
      </c>
      <c r="B138">
        <v>137</v>
      </c>
      <c r="C138" t="s">
        <v>6035</v>
      </c>
      <c r="G138" s="113">
        <v>51</v>
      </c>
      <c r="H138" t="s">
        <v>5780</v>
      </c>
      <c r="I138" t="s">
        <v>5935</v>
      </c>
    </row>
    <row r="139" spans="1:12" x14ac:dyDescent="0.2">
      <c r="A139" s="48" t="str">
        <f t="shared" si="2"/>
        <v>M-51</v>
      </c>
      <c r="B139">
        <v>138</v>
      </c>
      <c r="C139" t="s">
        <v>6036</v>
      </c>
      <c r="G139" s="113">
        <v>51</v>
      </c>
      <c r="H139" t="s">
        <v>5780</v>
      </c>
      <c r="I139" t="s">
        <v>5788</v>
      </c>
    </row>
    <row r="140" spans="1:12" x14ac:dyDescent="0.2">
      <c r="A140" s="48" t="str">
        <f t="shared" si="2"/>
        <v>M-51</v>
      </c>
      <c r="B140">
        <v>139</v>
      </c>
      <c r="C140" t="s">
        <v>6037</v>
      </c>
      <c r="G140" s="113">
        <v>51</v>
      </c>
      <c r="H140" t="s">
        <v>5780</v>
      </c>
      <c r="I140" t="s">
        <v>6038</v>
      </c>
    </row>
    <row r="141" spans="1:12" x14ac:dyDescent="0.2">
      <c r="A141" s="48" t="str">
        <f t="shared" si="2"/>
        <v>M-52</v>
      </c>
      <c r="B141">
        <v>140</v>
      </c>
      <c r="C141" t="s">
        <v>6039</v>
      </c>
      <c r="G141" s="113">
        <v>52</v>
      </c>
      <c r="H141" t="s">
        <v>5780</v>
      </c>
      <c r="I141" t="s">
        <v>6010</v>
      </c>
    </row>
    <row r="142" spans="1:12" x14ac:dyDescent="0.2">
      <c r="A142" s="48" t="str">
        <f t="shared" si="2"/>
        <v>M-52</v>
      </c>
      <c r="B142">
        <v>141</v>
      </c>
      <c r="C142" t="s">
        <v>6040</v>
      </c>
      <c r="G142" s="113">
        <v>52</v>
      </c>
      <c r="H142" t="s">
        <v>5780</v>
      </c>
      <c r="I142" t="s">
        <v>5814</v>
      </c>
    </row>
    <row r="143" spans="1:12" x14ac:dyDescent="0.2">
      <c r="A143" s="48" t="str">
        <f t="shared" si="2"/>
        <v>M-52</v>
      </c>
      <c r="B143">
        <v>142</v>
      </c>
      <c r="C143" t="s">
        <v>6041</v>
      </c>
      <c r="G143" s="113">
        <v>52</v>
      </c>
      <c r="H143" t="s">
        <v>5780</v>
      </c>
      <c r="I143" t="s">
        <v>6042</v>
      </c>
      <c r="L143" t="s">
        <v>6043</v>
      </c>
    </row>
    <row r="144" spans="1:12" x14ac:dyDescent="0.2">
      <c r="A144" s="48" t="str">
        <f t="shared" si="2"/>
        <v>M-53</v>
      </c>
      <c r="B144">
        <v>143</v>
      </c>
      <c r="C144" t="s">
        <v>6044</v>
      </c>
      <c r="G144" s="113">
        <v>53</v>
      </c>
      <c r="H144" t="s">
        <v>2976</v>
      </c>
      <c r="I144" t="s">
        <v>5986</v>
      </c>
      <c r="L144" t="s">
        <v>6045</v>
      </c>
    </row>
    <row r="145" spans="1:12" x14ac:dyDescent="0.2">
      <c r="A145" s="48" t="str">
        <f t="shared" si="2"/>
        <v>M-54</v>
      </c>
      <c r="B145">
        <v>144</v>
      </c>
      <c r="C145" t="s">
        <v>6046</v>
      </c>
      <c r="G145" s="113">
        <v>54</v>
      </c>
      <c r="H145" t="s">
        <v>5780</v>
      </c>
      <c r="I145" t="s">
        <v>6047</v>
      </c>
    </row>
    <row r="146" spans="1:12" x14ac:dyDescent="0.2">
      <c r="A146" s="48" t="str">
        <f t="shared" si="2"/>
        <v>M-54</v>
      </c>
      <c r="B146">
        <v>145</v>
      </c>
      <c r="C146" t="s">
        <v>6048</v>
      </c>
      <c r="G146" s="113">
        <v>54</v>
      </c>
      <c r="H146" t="s">
        <v>5780</v>
      </c>
      <c r="I146" t="s">
        <v>4561</v>
      </c>
    </row>
    <row r="147" spans="1:12" x14ac:dyDescent="0.2">
      <c r="A147" s="48" t="str">
        <f t="shared" si="2"/>
        <v>M-55</v>
      </c>
      <c r="B147">
        <v>146</v>
      </c>
      <c r="C147" t="s">
        <v>6049</v>
      </c>
      <c r="G147" s="113">
        <v>55</v>
      </c>
      <c r="H147" t="s">
        <v>6050</v>
      </c>
      <c r="I147" t="s">
        <v>5814</v>
      </c>
    </row>
    <row r="148" spans="1:12" x14ac:dyDescent="0.2">
      <c r="A148" s="48" t="str">
        <f t="shared" si="2"/>
        <v>M-55</v>
      </c>
      <c r="B148">
        <v>147</v>
      </c>
      <c r="C148" t="s">
        <v>6051</v>
      </c>
      <c r="G148" s="113">
        <v>55</v>
      </c>
    </row>
    <row r="149" spans="1:12" x14ac:dyDescent="0.2">
      <c r="A149" s="48" t="str">
        <f t="shared" si="2"/>
        <v>M-56</v>
      </c>
      <c r="B149">
        <v>148</v>
      </c>
      <c r="C149" t="s">
        <v>6052</v>
      </c>
      <c r="D149" t="s">
        <v>6053</v>
      </c>
      <c r="E149">
        <v>12070911</v>
      </c>
      <c r="F149">
        <v>1434</v>
      </c>
      <c r="G149" s="113">
        <v>56</v>
      </c>
      <c r="H149" t="s">
        <v>5780</v>
      </c>
      <c r="I149" t="s">
        <v>5938</v>
      </c>
      <c r="K149">
        <v>1992</v>
      </c>
    </row>
    <row r="150" spans="1:12" x14ac:dyDescent="0.2">
      <c r="A150" s="48" t="str">
        <f t="shared" si="2"/>
        <v>M-56</v>
      </c>
      <c r="B150">
        <v>149</v>
      </c>
      <c r="C150" t="s">
        <v>6054</v>
      </c>
      <c r="D150" t="s">
        <v>6053</v>
      </c>
      <c r="E150">
        <v>12070911</v>
      </c>
      <c r="F150" t="s">
        <v>6055</v>
      </c>
      <c r="G150" s="113">
        <v>56</v>
      </c>
      <c r="H150" t="s">
        <v>5780</v>
      </c>
      <c r="I150" t="s">
        <v>5938</v>
      </c>
      <c r="K150">
        <v>1991</v>
      </c>
    </row>
    <row r="151" spans="1:12" x14ac:dyDescent="0.2">
      <c r="A151" s="48" t="str">
        <f t="shared" si="2"/>
        <v>M-56</v>
      </c>
      <c r="B151">
        <v>150</v>
      </c>
      <c r="C151" t="s">
        <v>6056</v>
      </c>
      <c r="E151">
        <v>480781</v>
      </c>
      <c r="F151">
        <v>828</v>
      </c>
      <c r="G151" s="113">
        <v>56</v>
      </c>
      <c r="H151" t="s">
        <v>5780</v>
      </c>
      <c r="I151" t="s">
        <v>5938</v>
      </c>
      <c r="K151">
        <v>1978</v>
      </c>
    </row>
    <row r="152" spans="1:12" x14ac:dyDescent="0.2">
      <c r="A152" s="48" t="str">
        <f t="shared" si="2"/>
        <v>M-57</v>
      </c>
      <c r="B152">
        <v>151</v>
      </c>
      <c r="C152" t="s">
        <v>6057</v>
      </c>
      <c r="G152" s="113">
        <v>57</v>
      </c>
      <c r="I152" t="s">
        <v>6058</v>
      </c>
      <c r="K152">
        <v>1994</v>
      </c>
    </row>
    <row r="153" spans="1:12" x14ac:dyDescent="0.2">
      <c r="A153" s="48" t="str">
        <f t="shared" si="2"/>
        <v>M-57</v>
      </c>
      <c r="B153">
        <v>152</v>
      </c>
      <c r="C153" t="s">
        <v>6059</v>
      </c>
      <c r="E153">
        <v>73150</v>
      </c>
      <c r="G153" s="113">
        <v>57</v>
      </c>
      <c r="H153" t="s">
        <v>5864</v>
      </c>
      <c r="I153" t="s">
        <v>2047</v>
      </c>
      <c r="K153">
        <v>1974</v>
      </c>
    </row>
    <row r="154" spans="1:12" x14ac:dyDescent="0.2">
      <c r="A154" s="48" t="str">
        <f t="shared" si="2"/>
        <v>M-57</v>
      </c>
      <c r="B154">
        <v>153</v>
      </c>
      <c r="C154" t="s">
        <v>6060</v>
      </c>
      <c r="G154" s="113">
        <v>57</v>
      </c>
      <c r="H154" t="s">
        <v>2976</v>
      </c>
      <c r="I154" t="s">
        <v>5986</v>
      </c>
      <c r="K154">
        <v>1966</v>
      </c>
    </row>
    <row r="155" spans="1:12" x14ac:dyDescent="0.2">
      <c r="A155" s="48" t="str">
        <f t="shared" si="2"/>
        <v>M-57</v>
      </c>
      <c r="B155">
        <v>154</v>
      </c>
      <c r="C155" t="s">
        <v>6061</v>
      </c>
      <c r="E155">
        <v>72269</v>
      </c>
      <c r="G155" s="113">
        <v>57</v>
      </c>
      <c r="H155" t="s">
        <v>2976</v>
      </c>
      <c r="I155" t="s">
        <v>5986</v>
      </c>
      <c r="K155">
        <v>1973</v>
      </c>
    </row>
    <row r="156" spans="1:12" x14ac:dyDescent="0.2">
      <c r="A156" s="48" t="str">
        <f t="shared" si="2"/>
        <v>M-58</v>
      </c>
      <c r="B156">
        <v>155</v>
      </c>
      <c r="C156" t="s">
        <v>6062</v>
      </c>
      <c r="E156">
        <v>76176</v>
      </c>
      <c r="G156" s="113">
        <v>58</v>
      </c>
      <c r="H156" t="s">
        <v>2976</v>
      </c>
      <c r="I156" t="s">
        <v>5986</v>
      </c>
      <c r="K156">
        <v>1976</v>
      </c>
    </row>
    <row r="157" spans="1:12" x14ac:dyDescent="0.2">
      <c r="A157" s="48" t="str">
        <f t="shared" si="2"/>
        <v>M-59</v>
      </c>
      <c r="B157">
        <v>156</v>
      </c>
      <c r="C157" t="s">
        <v>6063</v>
      </c>
      <c r="G157" s="113">
        <v>59</v>
      </c>
      <c r="H157" t="s">
        <v>2976</v>
      </c>
      <c r="I157" t="s">
        <v>6064</v>
      </c>
      <c r="L157" t="s">
        <v>6065</v>
      </c>
    </row>
    <row r="158" spans="1:12" x14ac:dyDescent="0.2">
      <c r="A158" s="48" t="str">
        <f t="shared" si="2"/>
        <v>M-60</v>
      </c>
      <c r="B158">
        <v>157</v>
      </c>
      <c r="C158" t="s">
        <v>6066</v>
      </c>
      <c r="G158" s="113">
        <v>60</v>
      </c>
      <c r="H158" t="s">
        <v>2976</v>
      </c>
      <c r="I158" t="s">
        <v>6067</v>
      </c>
    </row>
    <row r="159" spans="1:12" x14ac:dyDescent="0.2">
      <c r="A159" s="48" t="str">
        <f t="shared" si="2"/>
        <v>M-60</v>
      </c>
      <c r="B159">
        <v>158</v>
      </c>
      <c r="C159" t="s">
        <v>6068</v>
      </c>
      <c r="G159" s="113">
        <v>60</v>
      </c>
      <c r="H159" t="s">
        <v>2976</v>
      </c>
      <c r="I159" t="s">
        <v>6069</v>
      </c>
    </row>
    <row r="160" spans="1:12" x14ac:dyDescent="0.2">
      <c r="A160" s="48" t="str">
        <f t="shared" si="2"/>
        <v>M-61</v>
      </c>
      <c r="B160">
        <v>159</v>
      </c>
      <c r="C160" t="s">
        <v>6070</v>
      </c>
      <c r="G160" s="113">
        <v>61</v>
      </c>
    </row>
    <row r="161" spans="1:12" x14ac:dyDescent="0.2">
      <c r="A161" s="48" t="str">
        <f t="shared" si="2"/>
        <v>M-62</v>
      </c>
      <c r="B161">
        <v>160</v>
      </c>
      <c r="C161" t="s">
        <v>6071</v>
      </c>
      <c r="D161" t="s">
        <v>6072</v>
      </c>
      <c r="E161">
        <v>293</v>
      </c>
      <c r="G161" s="113">
        <v>62</v>
      </c>
      <c r="I161" t="s">
        <v>5864</v>
      </c>
      <c r="K161">
        <v>2001</v>
      </c>
    </row>
    <row r="162" spans="1:12" x14ac:dyDescent="0.2">
      <c r="A162" s="48" t="str">
        <f t="shared" si="2"/>
        <v>M-62</v>
      </c>
      <c r="B162">
        <v>161</v>
      </c>
      <c r="C162" t="s">
        <v>6073</v>
      </c>
      <c r="G162" s="113">
        <v>62</v>
      </c>
      <c r="K162">
        <v>2001</v>
      </c>
    </row>
    <row r="163" spans="1:12" x14ac:dyDescent="0.2">
      <c r="A163" s="48" t="str">
        <f t="shared" si="2"/>
        <v>M-62</v>
      </c>
      <c r="B163">
        <v>162</v>
      </c>
      <c r="C163" t="s">
        <v>5865</v>
      </c>
      <c r="E163">
        <v>872871</v>
      </c>
      <c r="G163" s="113">
        <v>62</v>
      </c>
      <c r="H163" t="s">
        <v>5864</v>
      </c>
      <c r="I163" t="s">
        <v>2047</v>
      </c>
      <c r="K163">
        <v>1988</v>
      </c>
    </row>
    <row r="164" spans="1:12" x14ac:dyDescent="0.2">
      <c r="A164" s="48" t="str">
        <f t="shared" si="2"/>
        <v>M-62</v>
      </c>
      <c r="B164">
        <v>163</v>
      </c>
      <c r="C164" t="s">
        <v>5865</v>
      </c>
      <c r="E164">
        <v>872871</v>
      </c>
      <c r="G164" s="113">
        <v>62</v>
      </c>
      <c r="H164" t="s">
        <v>5864</v>
      </c>
      <c r="I164" t="s">
        <v>2047</v>
      </c>
      <c r="K164">
        <v>1988</v>
      </c>
    </row>
    <row r="165" spans="1:12" x14ac:dyDescent="0.2">
      <c r="A165" s="48" t="str">
        <f t="shared" si="2"/>
        <v>M-62</v>
      </c>
      <c r="B165">
        <v>164</v>
      </c>
      <c r="C165" t="s">
        <v>6074</v>
      </c>
      <c r="G165" s="113">
        <v>62</v>
      </c>
      <c r="I165" t="s">
        <v>6058</v>
      </c>
      <c r="K165">
        <v>1994</v>
      </c>
    </row>
    <row r="166" spans="1:12" x14ac:dyDescent="0.2">
      <c r="A166" s="48" t="str">
        <f t="shared" si="2"/>
        <v>M-63</v>
      </c>
      <c r="B166">
        <v>165</v>
      </c>
      <c r="C166" t="s">
        <v>6059</v>
      </c>
      <c r="D166" t="s">
        <v>6075</v>
      </c>
      <c r="E166">
        <v>73150</v>
      </c>
      <c r="G166" s="113">
        <v>63</v>
      </c>
      <c r="H166" t="s">
        <v>5864</v>
      </c>
      <c r="I166" t="s">
        <v>2047</v>
      </c>
      <c r="K166">
        <v>1974</v>
      </c>
      <c r="L166" t="s">
        <v>6076</v>
      </c>
    </row>
    <row r="167" spans="1:12" x14ac:dyDescent="0.2">
      <c r="A167" s="48" t="str">
        <f t="shared" si="2"/>
        <v>M-63</v>
      </c>
      <c r="B167">
        <v>166</v>
      </c>
      <c r="C167" t="s">
        <v>6077</v>
      </c>
      <c r="D167" t="s">
        <v>6075</v>
      </c>
      <c r="G167" s="113">
        <v>63</v>
      </c>
      <c r="H167" t="s">
        <v>5864</v>
      </c>
      <c r="I167" t="s">
        <v>2047</v>
      </c>
      <c r="K167">
        <v>1978</v>
      </c>
      <c r="L167" t="s">
        <v>6078</v>
      </c>
    </row>
    <row r="168" spans="1:12" x14ac:dyDescent="0.2">
      <c r="A168" s="48" t="str">
        <f t="shared" si="2"/>
        <v>M-63</v>
      </c>
      <c r="B168">
        <v>167</v>
      </c>
      <c r="C168" t="s">
        <v>6079</v>
      </c>
      <c r="D168" t="s">
        <v>5863</v>
      </c>
      <c r="G168" s="113">
        <v>63</v>
      </c>
      <c r="H168" t="s">
        <v>5864</v>
      </c>
      <c r="I168" t="s">
        <v>2047</v>
      </c>
      <c r="K168" t="s">
        <v>6080</v>
      </c>
      <c r="L168" t="s">
        <v>6081</v>
      </c>
    </row>
    <row r="169" spans="1:12" x14ac:dyDescent="0.2">
      <c r="A169" s="48" t="str">
        <f t="shared" si="2"/>
        <v>M-64</v>
      </c>
      <c r="B169">
        <v>168</v>
      </c>
      <c r="C169" t="s">
        <v>6082</v>
      </c>
      <c r="D169" t="s">
        <v>5870</v>
      </c>
      <c r="E169">
        <v>70030</v>
      </c>
      <c r="G169" s="113">
        <v>64</v>
      </c>
      <c r="H169" t="s">
        <v>5864</v>
      </c>
      <c r="I169" t="s">
        <v>2047</v>
      </c>
      <c r="K169">
        <v>1970</v>
      </c>
      <c r="L169" t="s">
        <v>6083</v>
      </c>
    </row>
    <row r="170" spans="1:12" x14ac:dyDescent="0.2">
      <c r="A170" s="48" t="str">
        <f t="shared" si="2"/>
        <v>M-64</v>
      </c>
      <c r="B170">
        <v>169</v>
      </c>
      <c r="C170" t="s">
        <v>5869</v>
      </c>
      <c r="D170" t="s">
        <v>5870</v>
      </c>
      <c r="E170">
        <v>70482</v>
      </c>
      <c r="G170" s="113">
        <v>64</v>
      </c>
      <c r="H170" t="s">
        <v>5864</v>
      </c>
      <c r="I170" t="s">
        <v>2047</v>
      </c>
      <c r="K170">
        <v>1971</v>
      </c>
      <c r="L170" t="s">
        <v>6084</v>
      </c>
    </row>
    <row r="171" spans="1:12" x14ac:dyDescent="0.2">
      <c r="A171" s="48" t="str">
        <f t="shared" si="2"/>
        <v>M-64</v>
      </c>
      <c r="B171">
        <v>170</v>
      </c>
      <c r="C171" t="s">
        <v>5867</v>
      </c>
      <c r="D171" t="s">
        <v>5868</v>
      </c>
      <c r="G171" s="113">
        <v>64</v>
      </c>
      <c r="H171" t="s">
        <v>5864</v>
      </c>
      <c r="I171" t="s">
        <v>2047</v>
      </c>
      <c r="K171">
        <v>1968</v>
      </c>
      <c r="L171" t="s">
        <v>6085</v>
      </c>
    </row>
    <row r="172" spans="1:12" x14ac:dyDescent="0.2">
      <c r="A172" s="48" t="str">
        <f t="shared" si="2"/>
        <v>M-65</v>
      </c>
      <c r="B172">
        <v>171</v>
      </c>
      <c r="C172" t="s">
        <v>6086</v>
      </c>
      <c r="E172">
        <v>293</v>
      </c>
      <c r="G172" s="113">
        <v>65</v>
      </c>
      <c r="I172" t="s">
        <v>5864</v>
      </c>
      <c r="K172">
        <v>2000</v>
      </c>
      <c r="L172" t="s">
        <v>6087</v>
      </c>
    </row>
    <row r="173" spans="1:12" x14ac:dyDescent="0.2">
      <c r="A173" s="48" t="str">
        <f t="shared" si="2"/>
        <v>M-65</v>
      </c>
      <c r="B173">
        <v>172</v>
      </c>
      <c r="C173" t="s">
        <v>6088</v>
      </c>
      <c r="E173">
        <v>73132</v>
      </c>
      <c r="G173" s="113">
        <v>65</v>
      </c>
      <c r="H173" t="s">
        <v>2976</v>
      </c>
      <c r="I173" t="s">
        <v>5986</v>
      </c>
      <c r="K173">
        <v>1974</v>
      </c>
    </row>
    <row r="174" spans="1:12" x14ac:dyDescent="0.2">
      <c r="A174" s="48" t="str">
        <f t="shared" si="2"/>
        <v>M-</v>
      </c>
    </row>
    <row r="175" spans="1:12" x14ac:dyDescent="0.2">
      <c r="A175" s="48" t="str">
        <f t="shared" si="2"/>
        <v>M-</v>
      </c>
    </row>
    <row r="176" spans="1:12" x14ac:dyDescent="0.2">
      <c r="A176" s="48" t="str">
        <f t="shared" si="2"/>
        <v>M-</v>
      </c>
    </row>
    <row r="177" spans="1:1" x14ac:dyDescent="0.2">
      <c r="A177" s="48" t="str">
        <f t="shared" si="2"/>
        <v>M-</v>
      </c>
    </row>
    <row r="178" spans="1:1" x14ac:dyDescent="0.2">
      <c r="A178" s="48" t="str">
        <f t="shared" si="2"/>
        <v>M-</v>
      </c>
    </row>
    <row r="179" spans="1:1" x14ac:dyDescent="0.2">
      <c r="A179" s="48" t="str">
        <f t="shared" si="2"/>
        <v>M-</v>
      </c>
    </row>
    <row r="180" spans="1:1" x14ac:dyDescent="0.2">
      <c r="A180" s="48" t="str">
        <f t="shared" si="2"/>
        <v>M-</v>
      </c>
    </row>
    <row r="181" spans="1:1" x14ac:dyDescent="0.2">
      <c r="A181" s="48" t="str">
        <f t="shared" si="2"/>
        <v>M-</v>
      </c>
    </row>
  </sheetData>
  <autoFilter ref="A1:L181" xr:uid="{00000000-0009-0000-0000-000003000000}"/>
  <customSheetViews>
    <customSheetView guid="{81A41EBF-5CB5-429E-880C-625FE6C4441B}" showAutoFilter="1">
      <pane xSplit="1" ySplit="1" topLeftCell="B2" activePane="bottomRight" state="frozen"/>
      <selection pane="bottomRight" activeCell="M21" sqref="M21"/>
      <pageMargins left="0.7" right="0.7" top="0.75" bottom="0.75" header="0.3" footer="0.3"/>
      <pageSetup paperSize="9" orientation="portrait" horizontalDpi="4294967293" r:id="rId1"/>
      <autoFilter ref="A1:L181" xr:uid="{00000000-0009-0000-0000-000003000000}"/>
    </customSheetView>
    <customSheetView guid="{ADABCF32-AA29-4B35-BC61-1998F9EC2C31}" showAutoFilter="1">
      <selection activeCell="C2" sqref="C2"/>
      <pageMargins left="0.7" right="0.7" top="0.75" bottom="0.75" header="0.3" footer="0.3"/>
      <pageSetup paperSize="9" orientation="portrait" horizontalDpi="4294967293" r:id="rId2"/>
      <autoFilter ref="A1:L181" xr:uid="{84E546D4-74B6-4939-9FBE-B949B39BFE88}"/>
    </customSheetView>
    <customSheetView guid="{D6215542-BE3C-497D-B112-ED0868C7C4A1}" filter="1" showAutoFilter="1">
      <selection activeCell="A116" sqref="A116"/>
      <pageMargins left="0.7" right="0.7" top="0.75" bottom="0.75" header="0.3" footer="0.3"/>
      <pageSetup paperSize="9" orientation="portrait" horizontalDpi="4294967293" r:id="rId3"/>
      <autoFilter ref="A1:L181" xr:uid="{764B10E6-0719-4BEA-A1F2-81773FD50E54}">
        <filterColumn colId="8">
          <filters>
            <filter val="Kambja"/>
          </filters>
        </filterColumn>
      </autoFilter>
    </customSheetView>
    <customSheetView guid="{4AA38914-A4C2-4C8E-B886-E17541AD55EE}" showPageBreaks="1" showAutoFilter="1">
      <selection activeCell="C2" sqref="C2"/>
      <pageMargins left="0.7" right="0.7" top="0.75" bottom="0.75" header="0.3" footer="0.3"/>
      <pageSetup paperSize="9" orientation="portrait" horizontalDpi="4294967293" r:id="rId4"/>
      <autoFilter ref="A1:L181" xr:uid="{9BDE20D9-2F1B-4500-83D2-9936CBB50A40}"/>
    </customSheetView>
    <customSheetView guid="{D44435E1-131B-4184-851A-F774B6A45829}" filter="1" showAutoFilter="1">
      <selection activeCell="C192" sqref="C192"/>
      <pageMargins left="0.7" right="0.7" top="0.75" bottom="0.75" header="0.3" footer="0.3"/>
      <pageSetup paperSize="9" orientation="portrait" horizontalDpi="4294967293" r:id="rId5"/>
      <autoFilter ref="A1:L181" xr:uid="{8DF57775-B568-4668-BF60-475ED7C2AA3F}">
        <filterColumn colId="8">
          <filters>
            <filter val="Kambja"/>
          </filters>
        </filterColumn>
      </autoFilter>
    </customSheetView>
    <customSheetView guid="{AFE32E29-5B59-42D5-BED2-4F5676355C6D}" topLeftCell="A121">
      <selection activeCell="C14" sqref="C14"/>
      <pageMargins left="0.7" right="0.7" top="0.75" bottom="0.75" header="0.3" footer="0.3"/>
      <pageSetup paperSize="9" orientation="portrait" horizontalDpi="4294967293" verticalDpi="0" r:id="rId6"/>
    </customSheetView>
    <customSheetView guid="{1D25759A-EAB2-465C-9221-6D5B54958627}" topLeftCell="A43">
      <selection activeCell="B29" sqref="B29"/>
      <pageMargins left="0.7" right="0.7" top="0.75" bottom="0.75" header="0.3" footer="0.3"/>
      <pageSetup paperSize="9" orientation="portrait" horizontalDpi="4294967293" verticalDpi="0" r:id="rId7"/>
    </customSheetView>
    <customSheetView guid="{ED69B871-2D14-4C1A-AA58-E5103A17B53C}" showPageBreaks="1" showAutoFilter="1" topLeftCell="A22">
      <selection activeCell="J26" sqref="J26"/>
      <pageMargins left="0.7" right="0.7" top="0.75" bottom="0.75" header="0.3" footer="0.3"/>
      <pageSetup paperSize="9" orientation="portrait" horizontalDpi="4294967293" r:id="rId8"/>
      <autoFilter ref="A1:L181" xr:uid="{D026AFAA-CDC1-45E5-9032-51EEFB3BE5D3}"/>
    </customSheetView>
    <customSheetView guid="{AC409C71-102D-4D39-B9D1-CE9BC6EAB079}" showAutoFilter="1" topLeftCell="A136">
      <selection activeCell="J61" sqref="J61"/>
      <pageMargins left="0.7" right="0.7" top="0.75" bottom="0.75" header="0.3" footer="0.3"/>
      <pageSetup paperSize="9" orientation="portrait" horizontalDpi="4294967293" r:id="rId9"/>
      <autoFilter ref="A1:L181" xr:uid="{C47933B9-2465-44B9-819F-FFB416F204A7}"/>
    </customSheetView>
  </customSheetViews>
  <hyperlinks>
    <hyperlink ref="C71" r:id="rId10" xr:uid="{00000000-0004-0000-0300-000000000000}"/>
    <hyperlink ref="M71" r:id="rId11" xr:uid="{00000000-0004-0000-0300-000001000000}"/>
  </hyperlinks>
  <pageMargins left="0.7" right="0.7" top="0.75" bottom="0.75" header="0.3" footer="0.3"/>
  <pageSetup paperSize="9" orientation="portrait" horizontalDpi="4294967293"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08"/>
  <sheetViews>
    <sheetView workbookViewId="0">
      <selection activeCell="G29" sqref="G29"/>
    </sheetView>
  </sheetViews>
  <sheetFormatPr defaultRowHeight="12.75" x14ac:dyDescent="0.2"/>
  <cols>
    <col min="1" max="1" width="9.140625" style="48"/>
    <col min="3" max="3" width="7.42578125" bestFit="1" customWidth="1"/>
    <col min="4" max="4" width="29.140625" style="48" customWidth="1"/>
    <col min="5" max="5" width="9.140625" style="11"/>
    <col min="6" max="6" width="12.28515625" style="119" bestFit="1" customWidth="1"/>
    <col min="7" max="7" width="9.140625" style="48"/>
    <col min="8" max="8" width="4.7109375" style="11" customWidth="1"/>
    <col min="9" max="9" width="5" style="11" customWidth="1"/>
    <col min="10" max="10" width="62.85546875" customWidth="1"/>
    <col min="11" max="11" width="19.28515625" customWidth="1"/>
    <col min="12" max="12" width="12.42578125" customWidth="1"/>
    <col min="13" max="13" width="9.7109375" customWidth="1"/>
  </cols>
  <sheetData>
    <row r="1" spans="1:14" ht="39" thickBot="1" x14ac:dyDescent="0.25">
      <c r="A1" s="120" t="s">
        <v>1615</v>
      </c>
      <c r="B1" s="121" t="s">
        <v>1407</v>
      </c>
      <c r="C1" s="122" t="s">
        <v>285</v>
      </c>
      <c r="D1" s="123" t="s">
        <v>1618</v>
      </c>
      <c r="E1" s="124" t="s">
        <v>6094</v>
      </c>
      <c r="F1" s="125" t="s">
        <v>6095</v>
      </c>
      <c r="G1" s="123" t="s">
        <v>284</v>
      </c>
      <c r="H1" s="126" t="s">
        <v>54</v>
      </c>
      <c r="I1" s="126" t="s">
        <v>55</v>
      </c>
      <c r="J1" s="122" t="s">
        <v>293</v>
      </c>
      <c r="K1" s="122" t="s">
        <v>1598</v>
      </c>
      <c r="L1" s="122" t="s">
        <v>6100</v>
      </c>
      <c r="M1" s="122" t="s">
        <v>6101</v>
      </c>
      <c r="N1" t="s">
        <v>6319</v>
      </c>
    </row>
    <row r="2" spans="1:14" ht="13.5" thickTop="1" x14ac:dyDescent="0.2">
      <c r="A2" s="48" t="str">
        <f>CONCATENATE("T ",E2,"-",B2)</f>
        <v>T -</v>
      </c>
      <c r="C2">
        <v>3</v>
      </c>
      <c r="D2" s="48" t="str">
        <f>IF(C2=1,K!$I$9,IF(C2=2,K!$I$10,IF(C2=3,K!$I$11,IF(C2=4,K!$I$12,IF(C2=5,K!$I$13,IF(C2=6,K!$I$14,IF(C2=7,K!$I$15)))))))</f>
        <v>Talu elektrivarustuse projekt</v>
      </c>
      <c r="E2" s="25"/>
      <c r="F2" s="119" t="e">
        <f>LOOKUP(E2,K!$A$1:$B$19)</f>
        <v>#N/A</v>
      </c>
      <c r="G2" s="48" t="str">
        <f>CONCATENATE(H2,"-",I2)</f>
        <v>TA-27</v>
      </c>
      <c r="H2" s="25" t="s">
        <v>3165</v>
      </c>
      <c r="I2" s="25" t="s">
        <v>2110</v>
      </c>
      <c r="K2" s="28" t="s">
        <v>6102</v>
      </c>
    </row>
    <row r="3" spans="1:14" x14ac:dyDescent="0.2">
      <c r="A3" s="48" t="str">
        <f>CONCATENATE("T ",E3,"-",B3)</f>
        <v>T 01-1</v>
      </c>
      <c r="B3">
        <v>1</v>
      </c>
      <c r="C3">
        <v>1</v>
      </c>
      <c r="D3" s="48" t="str">
        <f>IF(C3=1,K!$I$9,IF(C3=2,K!$I$10,IF(C3=3,K!$I$11,IF(C3=4,K!$I$12,IF(C3=5,K!$I$13,IF(C3=6,K!$I$14,IF(C3=7,K!$I$15)))))))</f>
        <v>Projekt</v>
      </c>
      <c r="E3" s="25" t="s">
        <v>291</v>
      </c>
      <c r="F3" s="119" t="str">
        <f>LOOKUP(E3,K!$A$1:$B$19)</f>
        <v>Alatskivi vald</v>
      </c>
      <c r="G3" s="48" t="str">
        <f t="shared" ref="G3:G66" si="0">CONCATENATE(H3,"-",I3)</f>
        <v>TA-141</v>
      </c>
      <c r="H3" s="25" t="s">
        <v>3165</v>
      </c>
      <c r="I3" s="25" t="s">
        <v>6103</v>
      </c>
      <c r="J3" s="28" t="s">
        <v>6104</v>
      </c>
      <c r="K3" s="28" t="s">
        <v>6105</v>
      </c>
      <c r="L3">
        <v>1991</v>
      </c>
      <c r="M3">
        <v>4</v>
      </c>
    </row>
    <row r="4" spans="1:14" x14ac:dyDescent="0.2">
      <c r="A4" s="48" t="str">
        <f t="shared" ref="A4:A43" si="1">CONCATENATE("T ",E4,"-",B4)</f>
        <v>T 01-1</v>
      </c>
      <c r="B4">
        <v>1</v>
      </c>
      <c r="C4">
        <v>2</v>
      </c>
      <c r="D4" s="48" t="str">
        <f>IF(C4=1,K!$I$9,IF(C4=2,K!$I$10,IF(C4=3,K!$I$11,IF(C4=4,K!$I$12,IF(C4=5,K!$I$13,IF(C4=6,K!$I$14,IF(C4=7,K!$I$15)))))))</f>
        <v>Ekspluatatsiooni andmise dok</v>
      </c>
      <c r="E4" s="25" t="s">
        <v>291</v>
      </c>
      <c r="F4" s="119" t="str">
        <f>LOOKUP(E4,K!$A$1:$B$19)</f>
        <v>Alatskivi vald</v>
      </c>
      <c r="G4" s="48" t="str">
        <f t="shared" si="0"/>
        <v>-20</v>
      </c>
      <c r="I4" s="25" t="s">
        <v>2635</v>
      </c>
      <c r="J4" s="28" t="s">
        <v>6106</v>
      </c>
      <c r="K4" s="28" t="s">
        <v>6105</v>
      </c>
      <c r="L4">
        <v>1993</v>
      </c>
      <c r="M4">
        <v>2</v>
      </c>
    </row>
    <row r="5" spans="1:14" x14ac:dyDescent="0.2">
      <c r="A5" s="48" t="str">
        <f t="shared" si="1"/>
        <v>T 01-1</v>
      </c>
      <c r="B5">
        <v>1</v>
      </c>
      <c r="C5">
        <v>1</v>
      </c>
      <c r="D5" s="48" t="str">
        <f>IF(C5=1,K!$I$9,IF(C5=2,K!$I$10,IF(C5=3,K!$I$11,IF(C5=4,K!$I$12,IF(C5=5,K!$I$13,IF(C5=6,K!$I$14,IF(C5=7,K!$I$15)))))))</f>
        <v>Projekt</v>
      </c>
      <c r="E5" s="25" t="s">
        <v>291</v>
      </c>
      <c r="F5" s="119" t="str">
        <f>LOOKUP(E5,K!$A$1:$B$19)</f>
        <v>Alatskivi vald</v>
      </c>
      <c r="G5" s="48" t="str">
        <f t="shared" si="0"/>
        <v>TA-264</v>
      </c>
      <c r="H5" s="25" t="s">
        <v>3165</v>
      </c>
      <c r="I5" s="25" t="s">
        <v>6109</v>
      </c>
      <c r="J5" s="28" t="s">
        <v>6108</v>
      </c>
      <c r="K5" s="28" t="s">
        <v>6107</v>
      </c>
      <c r="L5">
        <v>1992</v>
      </c>
      <c r="M5">
        <v>4</v>
      </c>
    </row>
    <row r="6" spans="1:14" x14ac:dyDescent="0.2">
      <c r="A6" s="48" t="str">
        <f t="shared" si="1"/>
        <v>T 01-1</v>
      </c>
      <c r="B6">
        <v>1</v>
      </c>
      <c r="C6">
        <v>2</v>
      </c>
      <c r="D6" s="48" t="str">
        <f>IF(C6=1,K!$I$9,IF(C6=2,K!$I$10,IF(C6=3,K!$I$11,IF(C6=4,K!$I$12,IF(C6=5,K!$I$13,IF(C6=6,K!$I$14,IF(C6=7,K!$I$15)))))))</f>
        <v>Ekspluatatsiooni andmise dok</v>
      </c>
      <c r="E6" s="25" t="s">
        <v>291</v>
      </c>
      <c r="F6" s="119" t="str">
        <f>LOOKUP(E6,K!$A$1:$B$19)</f>
        <v>Alatskivi vald</v>
      </c>
      <c r="G6" s="48" t="str">
        <f t="shared" si="0"/>
        <v>-48</v>
      </c>
      <c r="I6" s="25" t="s">
        <v>1952</v>
      </c>
      <c r="J6" s="28" t="s">
        <v>6110</v>
      </c>
      <c r="K6" s="28" t="s">
        <v>6107</v>
      </c>
      <c r="L6">
        <v>1992</v>
      </c>
    </row>
    <row r="7" spans="1:14" x14ac:dyDescent="0.2">
      <c r="A7" s="48" t="str">
        <f t="shared" si="1"/>
        <v>T 01-1</v>
      </c>
      <c r="B7">
        <v>1</v>
      </c>
      <c r="C7">
        <v>5</v>
      </c>
      <c r="D7" s="48" t="str">
        <f>IF(C7=1,K!$I$9,IF(C7=2,K!$I$10,IF(C7=3,K!$I$11,IF(C7=4,K!$I$12,IF(C7=5,K!$I$13,IF(C7=6,K!$I$14,IF(C7=7,K!$I$15)))))))</f>
        <v>Talu tee projekt</v>
      </c>
      <c r="E7" s="25" t="s">
        <v>291</v>
      </c>
      <c r="F7" s="119" t="str">
        <f>LOOKUP(E7,K!$A$1:$B$19)</f>
        <v>Alatskivi vald</v>
      </c>
      <c r="G7" s="48" t="str">
        <f t="shared" si="0"/>
        <v>TA-121</v>
      </c>
      <c r="H7" s="25" t="s">
        <v>3165</v>
      </c>
      <c r="I7" s="25" t="s">
        <v>2932</v>
      </c>
      <c r="J7" s="28" t="s">
        <v>6111</v>
      </c>
      <c r="K7" s="28" t="s">
        <v>6112</v>
      </c>
      <c r="L7">
        <v>1991</v>
      </c>
      <c r="M7">
        <v>2</v>
      </c>
    </row>
    <row r="8" spans="1:14" x14ac:dyDescent="0.2">
      <c r="A8" s="48" t="str">
        <f t="shared" si="1"/>
        <v>T 01-1</v>
      </c>
      <c r="B8">
        <v>1</v>
      </c>
      <c r="C8">
        <v>2</v>
      </c>
      <c r="D8" s="48" t="str">
        <f>IF(C8=1,K!$I$9,IF(C8=2,K!$I$10,IF(C8=3,K!$I$11,IF(C8=4,K!$I$12,IF(C8=5,K!$I$13,IF(C8=6,K!$I$14,IF(C8=7,K!$I$15)))))))</f>
        <v>Ekspluatatsiooni andmise dok</v>
      </c>
      <c r="E8" s="25" t="s">
        <v>291</v>
      </c>
      <c r="F8" s="119" t="str">
        <f>LOOKUP(E8,K!$A$1:$B$19)</f>
        <v>Alatskivi vald</v>
      </c>
      <c r="G8" s="48" t="str">
        <f t="shared" si="0"/>
        <v>-12</v>
      </c>
      <c r="I8" s="25" t="s">
        <v>326</v>
      </c>
      <c r="J8" s="28" t="s">
        <v>6113</v>
      </c>
      <c r="K8" s="28" t="s">
        <v>6112</v>
      </c>
      <c r="L8">
        <v>1996</v>
      </c>
      <c r="M8">
        <v>2</v>
      </c>
    </row>
    <row r="9" spans="1:14" x14ac:dyDescent="0.2">
      <c r="A9" s="48" t="str">
        <f t="shared" si="1"/>
        <v>T 01-1</v>
      </c>
      <c r="B9">
        <v>1</v>
      </c>
      <c r="C9">
        <v>5</v>
      </c>
      <c r="D9" s="48" t="str">
        <f>IF(C9=1,K!$I$9,IF(C9=2,K!$I$10,IF(C9=3,K!$I$11,IF(C9=4,K!$I$12,IF(C9=5,K!$I$13,IF(C9=6,K!$I$14,IF(C9=7,K!$I$15)))))))</f>
        <v>Talu tee projekt</v>
      </c>
      <c r="E9" s="25" t="s">
        <v>291</v>
      </c>
      <c r="F9" s="119" t="str">
        <f>LOOKUP(E9,K!$A$1:$B$19)</f>
        <v>Alatskivi vald</v>
      </c>
      <c r="G9" s="48" t="str">
        <f t="shared" si="0"/>
        <v>TA-2</v>
      </c>
      <c r="H9" s="25" t="s">
        <v>3165</v>
      </c>
      <c r="I9" s="25" t="s">
        <v>6115</v>
      </c>
      <c r="J9" s="28" t="s">
        <v>6118</v>
      </c>
      <c r="K9" s="28" t="s">
        <v>6114</v>
      </c>
      <c r="L9">
        <v>1989</v>
      </c>
      <c r="M9">
        <v>1</v>
      </c>
    </row>
    <row r="10" spans="1:14" x14ac:dyDescent="0.2">
      <c r="A10" s="48" t="str">
        <f t="shared" si="1"/>
        <v>T 01-1</v>
      </c>
      <c r="B10">
        <v>1</v>
      </c>
      <c r="C10">
        <v>2</v>
      </c>
      <c r="D10" s="48" t="str">
        <f>IF(C10=1,K!$I$9,IF(C10=2,K!$I$10,IF(C10=3,K!$I$11,IF(C10=4,K!$I$12,IF(C10=5,K!$I$13,IF(C10=6,K!$I$14,IF(C10=7,K!$I$15)))))))</f>
        <v>Ekspluatatsiooni andmise dok</v>
      </c>
      <c r="E10" s="25" t="s">
        <v>291</v>
      </c>
      <c r="F10" s="119" t="str">
        <f>LOOKUP(E10,K!$A$1:$B$19)</f>
        <v>Alatskivi vald</v>
      </c>
      <c r="G10" s="48" t="str">
        <f t="shared" si="0"/>
        <v>-52</v>
      </c>
      <c r="I10" s="25" t="s">
        <v>6116</v>
      </c>
      <c r="J10" s="28" t="s">
        <v>6117</v>
      </c>
      <c r="K10" s="28" t="s">
        <v>6114</v>
      </c>
      <c r="L10">
        <v>1989</v>
      </c>
      <c r="M10">
        <v>1</v>
      </c>
    </row>
    <row r="11" spans="1:14" x14ac:dyDescent="0.2">
      <c r="A11" s="48" t="str">
        <f t="shared" si="1"/>
        <v>T 01-1</v>
      </c>
      <c r="B11">
        <v>1</v>
      </c>
      <c r="C11">
        <v>5</v>
      </c>
      <c r="D11" s="48" t="str">
        <f>IF(C11=1,K!$I$9,IF(C11=2,K!$I$10,IF(C11=3,K!$I$11,IF(C11=4,K!$I$12,IF(C11=5,K!$I$13,IF(C11=6,K!$I$14,IF(C11=7,K!$I$15)))))))</f>
        <v>Talu tee projekt</v>
      </c>
      <c r="E11" s="25" t="s">
        <v>291</v>
      </c>
      <c r="F11" s="119" t="str">
        <f>LOOKUP(E11,K!$A$1:$B$19)</f>
        <v>Alatskivi vald</v>
      </c>
      <c r="G11" s="48" t="str">
        <f t="shared" si="0"/>
        <v>TA-426</v>
      </c>
      <c r="H11" s="25" t="s">
        <v>3165</v>
      </c>
      <c r="I11" s="25" t="s">
        <v>6119</v>
      </c>
      <c r="J11" s="28" t="s">
        <v>6121</v>
      </c>
      <c r="K11" s="28" t="s">
        <v>6120</v>
      </c>
      <c r="L11">
        <v>1998</v>
      </c>
      <c r="M11">
        <v>1</v>
      </c>
    </row>
    <row r="12" spans="1:14" x14ac:dyDescent="0.2">
      <c r="A12" s="48" t="str">
        <f t="shared" si="1"/>
        <v>T 01-1</v>
      </c>
      <c r="B12">
        <v>1</v>
      </c>
      <c r="C12">
        <v>2</v>
      </c>
      <c r="D12" s="48" t="str">
        <f>IF(C12=1,K!$I$9,IF(C12=2,K!$I$10,IF(C12=3,K!$I$11,IF(C12=4,K!$I$12,IF(C12=5,K!$I$13,IF(C12=6,K!$I$14,IF(C12=7,K!$I$15)))))))</f>
        <v>Ekspluatatsiooni andmise dok</v>
      </c>
      <c r="E12" s="25" t="s">
        <v>291</v>
      </c>
      <c r="F12" s="119" t="str">
        <f>LOOKUP(E12,K!$A$1:$B$19)</f>
        <v>Alatskivi vald</v>
      </c>
      <c r="G12" s="48" t="str">
        <f t="shared" si="0"/>
        <v>-14</v>
      </c>
      <c r="I12" s="25" t="s">
        <v>328</v>
      </c>
      <c r="J12" s="28" t="s">
        <v>6122</v>
      </c>
      <c r="K12" s="28" t="s">
        <v>6120</v>
      </c>
      <c r="L12">
        <v>1999</v>
      </c>
      <c r="M12">
        <v>1</v>
      </c>
    </row>
    <row r="13" spans="1:14" x14ac:dyDescent="0.2">
      <c r="A13" s="48" t="str">
        <f t="shared" si="1"/>
        <v>T 01-1</v>
      </c>
      <c r="B13">
        <v>1</v>
      </c>
      <c r="C13">
        <v>1</v>
      </c>
      <c r="D13" s="48" t="str">
        <f>IF(C13=1,K!$I$9,IF(C13=2,K!$I$10,IF(C13=3,K!$I$11,IF(C13=4,K!$I$12,IF(C13=5,K!$I$13,IF(C13=6,K!$I$14,IF(C13=7,K!$I$15)))))))</f>
        <v>Projekt</v>
      </c>
      <c r="E13" s="25" t="s">
        <v>291</v>
      </c>
      <c r="F13" s="119" t="str">
        <f>LOOKUP(E13,K!$A$1:$B$19)</f>
        <v>Alatskivi vald</v>
      </c>
      <c r="G13" s="48" t="str">
        <f t="shared" si="0"/>
        <v>TA-10</v>
      </c>
      <c r="H13" s="25" t="s">
        <v>3165</v>
      </c>
      <c r="I13" s="25" t="s">
        <v>324</v>
      </c>
      <c r="J13" s="28" t="s">
        <v>6123</v>
      </c>
      <c r="K13" s="28" t="s">
        <v>6124</v>
      </c>
      <c r="L13">
        <v>1989</v>
      </c>
      <c r="M13">
        <v>1</v>
      </c>
    </row>
    <row r="14" spans="1:14" x14ac:dyDescent="0.2">
      <c r="A14" s="48" t="str">
        <f t="shared" si="1"/>
        <v>T 01-1</v>
      </c>
      <c r="B14">
        <v>1</v>
      </c>
      <c r="C14">
        <v>7</v>
      </c>
      <c r="D14" s="48" t="str">
        <f>IF(C14=1,K!$I$9,IF(C14=2,K!$I$10,IF(C14=3,K!$I$11,IF(C14=4,K!$I$12,IF(C14=5,K!$I$13,IF(C14=6,K!$I$14,IF(C14=7,K!$I$15)))))))</f>
        <v>Talu kultuurtehnika</v>
      </c>
      <c r="E14" s="25" t="s">
        <v>291</v>
      </c>
      <c r="F14" s="119" t="str">
        <f>LOOKUP(E14,K!$A$1:$B$19)</f>
        <v>Alatskivi vald</v>
      </c>
      <c r="G14" s="48" t="str">
        <f t="shared" si="0"/>
        <v>-16</v>
      </c>
      <c r="I14" s="25" t="s">
        <v>330</v>
      </c>
      <c r="J14" s="28" t="s">
        <v>6125</v>
      </c>
      <c r="K14" s="28" t="s">
        <v>6126</v>
      </c>
      <c r="L14">
        <v>1998</v>
      </c>
      <c r="M14">
        <v>1</v>
      </c>
    </row>
    <row r="15" spans="1:14" x14ac:dyDescent="0.2">
      <c r="A15" s="48" t="str">
        <f t="shared" si="1"/>
        <v>T 01-1</v>
      </c>
      <c r="B15">
        <v>1</v>
      </c>
      <c r="C15">
        <v>2</v>
      </c>
      <c r="D15" s="48" t="str">
        <f>IF(C15=1,K!$I$9,IF(C15=2,K!$I$10,IF(C15=3,K!$I$11,IF(C15=4,K!$I$12,IF(C15=5,K!$I$13,IF(C15=6,K!$I$14,IF(C15=7,K!$I$15)))))))</f>
        <v>Ekspluatatsiooni andmise dok</v>
      </c>
      <c r="E15" s="25" t="s">
        <v>291</v>
      </c>
      <c r="F15" s="119" t="str">
        <f>LOOKUP(E15,K!$A$1:$B$19)</f>
        <v>Alatskivi vald</v>
      </c>
      <c r="G15" s="48" t="str">
        <f t="shared" si="0"/>
        <v>-16</v>
      </c>
      <c r="I15" s="25" t="s">
        <v>330</v>
      </c>
      <c r="J15" s="28" t="s">
        <v>6127</v>
      </c>
      <c r="K15" s="28" t="s">
        <v>6128</v>
      </c>
      <c r="L15">
        <v>1997</v>
      </c>
      <c r="M15">
        <v>1</v>
      </c>
    </row>
    <row r="16" spans="1:14" x14ac:dyDescent="0.2">
      <c r="A16" s="48" t="str">
        <f t="shared" si="1"/>
        <v>T 07-1</v>
      </c>
      <c r="B16">
        <v>1</v>
      </c>
      <c r="C16">
        <v>1</v>
      </c>
      <c r="D16" s="48" t="str">
        <f>IF(C16=1,K!$I$9,IF(C16=2,K!$I$10,IF(C16=3,K!$I$11,IF(C16=4,K!$I$12,IF(C16=5,K!$I$13,IF(C16=6,K!$I$14,IF(C16=7,K!$I$15)))))))</f>
        <v>Projekt</v>
      </c>
      <c r="E16" s="25" t="s">
        <v>321</v>
      </c>
      <c r="F16" s="119" t="str">
        <f>LOOKUP(E16,K!$A$1:$B$19)</f>
        <v>Meeksi vald</v>
      </c>
      <c r="G16" s="48" t="str">
        <f t="shared" si="0"/>
        <v>TA-69</v>
      </c>
      <c r="H16" s="25" t="s">
        <v>3165</v>
      </c>
      <c r="I16" s="25" t="s">
        <v>6129</v>
      </c>
      <c r="J16" s="28" t="s">
        <v>6131</v>
      </c>
      <c r="K16" s="28" t="s">
        <v>6130</v>
      </c>
      <c r="L16">
        <v>1990</v>
      </c>
      <c r="M16">
        <v>4</v>
      </c>
    </row>
    <row r="17" spans="1:13" x14ac:dyDescent="0.2">
      <c r="A17" s="48" t="str">
        <f t="shared" si="1"/>
        <v>T 07-1</v>
      </c>
      <c r="B17">
        <v>1</v>
      </c>
      <c r="C17">
        <v>6</v>
      </c>
      <c r="D17" s="48" t="str">
        <f>IF(C17=1,K!$I$9,IF(C17=2,K!$I$10,IF(C17=3,K!$I$11,IF(C17=4,K!$I$12,IF(C17=5,K!$I$13,IF(C17=6,K!$I$14,IF(C17=7,K!$I$15)))))))</f>
        <v>Muu</v>
      </c>
      <c r="E17" s="25" t="s">
        <v>321</v>
      </c>
      <c r="F17" s="119" t="str">
        <f>LOOKUP(E17,K!$A$1:$B$19)</f>
        <v>Meeksi vald</v>
      </c>
      <c r="G17" s="48" t="str">
        <f t="shared" si="0"/>
        <v>TA-69u</v>
      </c>
      <c r="H17" s="25" t="s">
        <v>3165</v>
      </c>
      <c r="I17" s="25" t="s">
        <v>6133</v>
      </c>
      <c r="J17" s="28" t="s">
        <v>6132</v>
      </c>
      <c r="K17" s="28" t="s">
        <v>6130</v>
      </c>
      <c r="L17">
        <v>1990</v>
      </c>
      <c r="M17">
        <v>3</v>
      </c>
    </row>
    <row r="18" spans="1:13" x14ac:dyDescent="0.2">
      <c r="A18" s="48" t="str">
        <f t="shared" si="1"/>
        <v>T 07-1</v>
      </c>
      <c r="B18">
        <v>1</v>
      </c>
      <c r="C18">
        <v>2</v>
      </c>
      <c r="D18" s="48" t="str">
        <f>IF(C18=1,K!$I$9,IF(C18=2,K!$I$10,IF(C18=3,K!$I$11,IF(C18=4,K!$I$12,IF(C18=5,K!$I$13,IF(C18=6,K!$I$14,IF(C18=7,K!$I$15)))))))</f>
        <v>Ekspluatatsiooni andmise dok</v>
      </c>
      <c r="E18" s="25" t="s">
        <v>321</v>
      </c>
      <c r="F18" s="119" t="str">
        <f>LOOKUP(E18,K!$A$1:$B$19)</f>
        <v>Meeksi vald</v>
      </c>
      <c r="G18" s="48" t="str">
        <f t="shared" si="0"/>
        <v>-12</v>
      </c>
      <c r="I18" s="25" t="s">
        <v>326</v>
      </c>
      <c r="J18" s="28" t="s">
        <v>6134</v>
      </c>
      <c r="K18" s="28" t="s">
        <v>6130</v>
      </c>
      <c r="L18">
        <v>1992</v>
      </c>
      <c r="M18">
        <v>3</v>
      </c>
    </row>
    <row r="19" spans="1:13" x14ac:dyDescent="0.2">
      <c r="A19" s="48" t="str">
        <f t="shared" si="1"/>
        <v>T 07-2</v>
      </c>
      <c r="B19">
        <v>2</v>
      </c>
      <c r="C19">
        <v>1</v>
      </c>
      <c r="D19" s="48" t="str">
        <f>IF(C19=1,K!$I$9,IF(C19=2,K!$I$10,IF(C19=3,K!$I$11,IF(C19=4,K!$I$12,IF(C19=5,K!$I$13,IF(C19=6,K!$I$14,IF(C19=7,K!$I$15)))))))</f>
        <v>Projekt</v>
      </c>
      <c r="E19" s="25" t="s">
        <v>321</v>
      </c>
      <c r="F19" s="119" t="str">
        <f>LOOKUP(E19,K!$A$1:$B$19)</f>
        <v>Meeksi vald</v>
      </c>
      <c r="G19" s="48" t="str">
        <f t="shared" si="0"/>
        <v>TA-46</v>
      </c>
      <c r="H19" s="25" t="s">
        <v>3165</v>
      </c>
      <c r="I19" s="25" t="s">
        <v>4216</v>
      </c>
      <c r="J19" s="28" t="s">
        <v>6136</v>
      </c>
      <c r="K19" s="28" t="s">
        <v>6135</v>
      </c>
      <c r="L19">
        <v>1990</v>
      </c>
      <c r="M19">
        <v>1</v>
      </c>
    </row>
    <row r="20" spans="1:13" x14ac:dyDescent="0.2">
      <c r="A20" s="48" t="str">
        <f t="shared" si="1"/>
        <v>T 07-2</v>
      </c>
      <c r="B20">
        <v>2</v>
      </c>
      <c r="C20">
        <v>2</v>
      </c>
      <c r="D20" s="48" t="str">
        <f>IF(C20=1,K!$I$9,IF(C20=2,K!$I$10,IF(C20=3,K!$I$11,IF(C20=4,K!$I$12,IF(C20=5,K!$I$13,IF(C20=6,K!$I$14,IF(C20=7,K!$I$15)))))))</f>
        <v>Ekspluatatsiooni andmise dok</v>
      </c>
      <c r="E20" s="25" t="s">
        <v>321</v>
      </c>
      <c r="F20" s="119" t="str">
        <f>LOOKUP(E20,K!$A$1:$B$19)</f>
        <v>Meeksi vald</v>
      </c>
      <c r="G20" s="48" t="str">
        <f t="shared" si="0"/>
        <v>-60</v>
      </c>
      <c r="I20" s="25" t="s">
        <v>2781</v>
      </c>
      <c r="J20" s="28" t="s">
        <v>6137</v>
      </c>
      <c r="K20" s="28" t="s">
        <v>6135</v>
      </c>
      <c r="L20">
        <v>1992</v>
      </c>
      <c r="M20">
        <v>2</v>
      </c>
    </row>
    <row r="21" spans="1:13" x14ac:dyDescent="0.2">
      <c r="A21" s="48" t="str">
        <f t="shared" si="1"/>
        <v>T 07-2</v>
      </c>
      <c r="B21">
        <v>2</v>
      </c>
      <c r="C21">
        <v>2</v>
      </c>
      <c r="D21" s="48" t="str">
        <f>IF(C21=1,K!$I$9,IF(C21=2,K!$I$10,IF(C21=3,K!$I$11,IF(C21=4,K!$I$12,IF(C21=5,K!$I$13,IF(C21=6,K!$I$14,IF(C21=7,K!$I$15)))))))</f>
        <v>Ekspluatatsiooni andmise dok</v>
      </c>
      <c r="E21" s="25" t="s">
        <v>321</v>
      </c>
      <c r="F21" s="119" t="str">
        <f>LOOKUP(E21,K!$A$1:$B$19)</f>
        <v>Meeksi vald</v>
      </c>
      <c r="G21" s="48" t="str">
        <f t="shared" si="0"/>
        <v>-15</v>
      </c>
      <c r="I21" s="25" t="s">
        <v>329</v>
      </c>
      <c r="J21" s="28" t="s">
        <v>6138</v>
      </c>
      <c r="K21" s="28" t="s">
        <v>6135</v>
      </c>
      <c r="L21">
        <v>2000</v>
      </c>
      <c r="M21">
        <v>2</v>
      </c>
    </row>
    <row r="22" spans="1:13" x14ac:dyDescent="0.2">
      <c r="A22" s="48" t="str">
        <f t="shared" si="1"/>
        <v>T 07-2</v>
      </c>
      <c r="B22">
        <v>2</v>
      </c>
      <c r="C22">
        <v>2</v>
      </c>
      <c r="D22" s="48" t="str">
        <f>IF(C22=1,K!$I$9,IF(C22=2,K!$I$10,IF(C22=3,K!$I$11,IF(C22=4,K!$I$12,IF(C22=5,K!$I$13,IF(C22=6,K!$I$14,IF(C22=7,K!$I$15)))))))</f>
        <v>Ekspluatatsiooni andmise dok</v>
      </c>
      <c r="E22" s="25" t="s">
        <v>321</v>
      </c>
      <c r="F22" s="119" t="str">
        <f>LOOKUP(E22,K!$A$1:$B$19)</f>
        <v>Meeksi vald</v>
      </c>
      <c r="G22" s="48" t="str">
        <f t="shared" si="0"/>
        <v>-13</v>
      </c>
      <c r="I22" s="25" t="s">
        <v>327</v>
      </c>
      <c r="J22" s="28" t="s">
        <v>6139</v>
      </c>
      <c r="K22" s="28" t="s">
        <v>6140</v>
      </c>
      <c r="L22">
        <v>1992</v>
      </c>
      <c r="M22">
        <v>3</v>
      </c>
    </row>
    <row r="23" spans="1:13" x14ac:dyDescent="0.2">
      <c r="A23" s="48" t="str">
        <f t="shared" si="1"/>
        <v>T 07-2</v>
      </c>
      <c r="B23">
        <v>2</v>
      </c>
      <c r="C23">
        <v>2</v>
      </c>
      <c r="D23" s="48" t="str">
        <f>IF(C23=1,K!$I$9,IF(C23=2,K!$I$10,IF(C23=3,K!$I$11,IF(C23=4,K!$I$12,IF(C23=5,K!$I$13,IF(C23=6,K!$I$14,IF(C23=7,K!$I$15)))))))</f>
        <v>Ekspluatatsiooni andmise dok</v>
      </c>
      <c r="E23" s="25" t="s">
        <v>321</v>
      </c>
      <c r="F23" s="119" t="str">
        <f>LOOKUP(E23,K!$A$1:$B$19)</f>
        <v>Meeksi vald</v>
      </c>
      <c r="G23" s="48" t="str">
        <f t="shared" si="0"/>
        <v>-</v>
      </c>
      <c r="J23" s="28" t="s">
        <v>6142</v>
      </c>
      <c r="K23" t="s">
        <v>6141</v>
      </c>
      <c r="L23">
        <v>2001</v>
      </c>
      <c r="M23">
        <v>5</v>
      </c>
    </row>
    <row r="24" spans="1:13" x14ac:dyDescent="0.2">
      <c r="A24" s="48" t="str">
        <f t="shared" si="1"/>
        <v>T 07-2</v>
      </c>
      <c r="B24">
        <v>2</v>
      </c>
      <c r="C24">
        <v>1</v>
      </c>
      <c r="D24" s="48" t="str">
        <f>IF(C24=1,K!$I$9,IF(C24=2,K!$I$10,IF(C24=3,K!$I$11,IF(C24=4,K!$I$12,IF(C24=5,K!$I$13,IF(C24=6,K!$I$14,IF(C24=7,K!$I$15)))))))</f>
        <v>Projekt</v>
      </c>
      <c r="E24" s="25" t="s">
        <v>321</v>
      </c>
      <c r="F24" s="119" t="str">
        <f>LOOKUP(E24,K!$A$1:$B$19)</f>
        <v>Meeksi vald</v>
      </c>
      <c r="G24" s="48" t="str">
        <f t="shared" si="0"/>
        <v>TA-411</v>
      </c>
      <c r="H24" s="25" t="s">
        <v>3165</v>
      </c>
      <c r="I24" s="25" t="s">
        <v>6144</v>
      </c>
      <c r="J24" s="28" t="s">
        <v>6143</v>
      </c>
      <c r="K24" s="28" t="s">
        <v>6145</v>
      </c>
      <c r="L24">
        <v>1998</v>
      </c>
      <c r="M24">
        <v>1</v>
      </c>
    </row>
    <row r="25" spans="1:13" x14ac:dyDescent="0.2">
      <c r="A25" s="48" t="str">
        <f t="shared" si="1"/>
        <v>T 07-2</v>
      </c>
      <c r="B25">
        <v>2</v>
      </c>
      <c r="C25">
        <v>2</v>
      </c>
      <c r="D25" s="48" t="str">
        <f>IF(C25=1,K!$I$9,IF(C25=2,K!$I$10,IF(C25=3,K!$I$11,IF(C25=4,K!$I$12,IF(C25=5,K!$I$13,IF(C25=6,K!$I$14,IF(C25=7,K!$I$15)))))))</f>
        <v>Ekspluatatsiooni andmise dok</v>
      </c>
      <c r="E25" s="25" t="s">
        <v>321</v>
      </c>
      <c r="F25" s="119" t="str">
        <f>LOOKUP(E25,K!$A$1:$B$19)</f>
        <v>Meeksi vald</v>
      </c>
      <c r="G25" s="48" t="str">
        <f t="shared" si="0"/>
        <v>-19</v>
      </c>
      <c r="I25" s="25" t="s">
        <v>333</v>
      </c>
      <c r="J25" s="28" t="s">
        <v>6147</v>
      </c>
      <c r="K25" s="28" t="s">
        <v>6146</v>
      </c>
      <c r="L25">
        <v>1998</v>
      </c>
      <c r="M25">
        <v>1</v>
      </c>
    </row>
    <row r="26" spans="1:13" x14ac:dyDescent="0.2">
      <c r="A26" s="48" t="str">
        <f t="shared" si="1"/>
        <v>T 07-2</v>
      </c>
      <c r="B26">
        <v>2</v>
      </c>
      <c r="C26">
        <v>1</v>
      </c>
      <c r="D26" s="48" t="str">
        <f>IF(C26=1,K!$I$9,IF(C26=2,K!$I$10,IF(C26=3,K!$I$11,IF(C26=4,K!$I$12,IF(C26=5,K!$I$13,IF(C26=6,K!$I$14,IF(C26=7,K!$I$15)))))))</f>
        <v>Projekt</v>
      </c>
      <c r="E26" s="25" t="s">
        <v>321</v>
      </c>
      <c r="F26" s="119" t="str">
        <f>LOOKUP(E26,K!$A$1:$B$19)</f>
        <v>Meeksi vald</v>
      </c>
      <c r="G26" s="48" t="str">
        <f t="shared" si="0"/>
        <v>TA-438</v>
      </c>
      <c r="H26" s="25" t="s">
        <v>3165</v>
      </c>
      <c r="I26" s="25" t="s">
        <v>6150</v>
      </c>
      <c r="J26" s="28" t="s">
        <v>6148</v>
      </c>
      <c r="K26" t="s">
        <v>6149</v>
      </c>
      <c r="L26">
        <v>1998</v>
      </c>
      <c r="M26">
        <v>1</v>
      </c>
    </row>
    <row r="27" spans="1:13" x14ac:dyDescent="0.2">
      <c r="A27" s="48" t="str">
        <f t="shared" si="1"/>
        <v>T 07-2</v>
      </c>
      <c r="B27">
        <v>2</v>
      </c>
      <c r="C27">
        <v>2</v>
      </c>
      <c r="D27" s="48" t="str">
        <f>IF(C27=1,K!$I$9,IF(C27=2,K!$I$10,IF(C27=3,K!$I$11,IF(C27=4,K!$I$12,IF(C27=5,K!$I$13,IF(C27=6,K!$I$14,IF(C27=7,K!$I$15)))))))</f>
        <v>Ekspluatatsiooni andmise dok</v>
      </c>
      <c r="E27" s="25" t="s">
        <v>321</v>
      </c>
      <c r="F27" s="119" t="str">
        <f>LOOKUP(E27,K!$A$1:$B$19)</f>
        <v>Meeksi vald</v>
      </c>
      <c r="G27" s="48" t="str">
        <f t="shared" si="0"/>
        <v>-6</v>
      </c>
      <c r="I27" s="25" t="s">
        <v>4384</v>
      </c>
      <c r="J27" s="28" t="s">
        <v>6151</v>
      </c>
      <c r="K27" t="s">
        <v>6152</v>
      </c>
      <c r="L27">
        <v>1998</v>
      </c>
      <c r="M27">
        <v>1</v>
      </c>
    </row>
    <row r="28" spans="1:13" x14ac:dyDescent="0.2">
      <c r="A28" s="48" t="str">
        <f t="shared" si="1"/>
        <v>T 07-2</v>
      </c>
      <c r="B28">
        <v>2</v>
      </c>
      <c r="C28">
        <v>2</v>
      </c>
      <c r="D28" s="48" t="str">
        <f>IF(C28=1,K!$I$9,IF(C28=2,K!$I$10,IF(C28=3,K!$I$11,IF(C28=4,K!$I$12,IF(C28=5,K!$I$13,IF(C28=6,K!$I$14,IF(C28=7,K!$I$15)))))))</f>
        <v>Ekspluatatsiooni andmise dok</v>
      </c>
      <c r="E28" s="25" t="s">
        <v>321</v>
      </c>
      <c r="F28" s="119" t="str">
        <f>LOOKUP(E28,K!$A$1:$B$19)</f>
        <v>Meeksi vald</v>
      </c>
      <c r="G28" s="48" t="str">
        <f t="shared" si="0"/>
        <v>-14</v>
      </c>
      <c r="I28" s="25" t="s">
        <v>328</v>
      </c>
      <c r="J28" s="28" t="s">
        <v>6153</v>
      </c>
      <c r="K28" t="s">
        <v>6154</v>
      </c>
      <c r="L28">
        <v>2000</v>
      </c>
      <c r="M28">
        <v>1</v>
      </c>
    </row>
    <row r="29" spans="1:13" x14ac:dyDescent="0.2">
      <c r="A29" s="48" t="str">
        <f t="shared" si="1"/>
        <v>T 07-2</v>
      </c>
      <c r="B29">
        <v>2</v>
      </c>
      <c r="C29">
        <v>1</v>
      </c>
      <c r="D29" s="48" t="str">
        <f>IF(C29=1,K!$I$9,IF(C29=2,K!$I$10,IF(C29=3,K!$I$11,IF(C29=4,K!$I$12,IF(C29=5,K!$I$13,IF(C29=6,K!$I$14,IF(C29=7,K!$I$15)))))))</f>
        <v>Projekt</v>
      </c>
      <c r="E29" s="25" t="s">
        <v>321</v>
      </c>
      <c r="F29" s="119" t="str">
        <f>LOOKUP(E29,K!$A$1:$B$19)</f>
        <v>Meeksi vald</v>
      </c>
      <c r="G29" s="48" t="str">
        <f t="shared" si="0"/>
        <v>TA-440</v>
      </c>
      <c r="H29" s="25" t="s">
        <v>3165</v>
      </c>
      <c r="I29" s="25" t="s">
        <v>6156</v>
      </c>
      <c r="J29" s="28" t="s">
        <v>6155</v>
      </c>
      <c r="K29" t="s">
        <v>6154</v>
      </c>
      <c r="L29">
        <v>1998</v>
      </c>
      <c r="M29">
        <v>2</v>
      </c>
    </row>
    <row r="30" spans="1:13" x14ac:dyDescent="0.2">
      <c r="A30" s="48" t="str">
        <f t="shared" si="1"/>
        <v>T 07-2</v>
      </c>
      <c r="B30">
        <v>2</v>
      </c>
      <c r="C30">
        <v>1</v>
      </c>
      <c r="D30" s="48" t="str">
        <f>IF(C30=1,K!$I$9,IF(C30=2,K!$I$10,IF(C30=3,K!$I$11,IF(C30=4,K!$I$12,IF(C30=5,K!$I$13,IF(C30=6,K!$I$14,IF(C30=7,K!$I$15)))))))</f>
        <v>Projekt</v>
      </c>
      <c r="E30" s="25" t="s">
        <v>321</v>
      </c>
      <c r="F30" s="119" t="str">
        <f>LOOKUP(E30,K!$A$1:$B$19)</f>
        <v>Meeksi vald</v>
      </c>
      <c r="G30" s="48" t="str">
        <f t="shared" si="0"/>
        <v>TA-459</v>
      </c>
      <c r="H30" s="25" t="s">
        <v>3165</v>
      </c>
      <c r="I30" s="25" t="s">
        <v>6157</v>
      </c>
      <c r="J30" s="28" t="s">
        <v>6155</v>
      </c>
      <c r="K30" t="s">
        <v>6154</v>
      </c>
      <c r="L30">
        <v>2000</v>
      </c>
      <c r="M30">
        <v>1</v>
      </c>
    </row>
    <row r="31" spans="1:13" x14ac:dyDescent="0.2">
      <c r="A31" s="48" t="str">
        <f t="shared" si="1"/>
        <v>T 07-2</v>
      </c>
      <c r="B31">
        <v>2</v>
      </c>
      <c r="C31">
        <v>1</v>
      </c>
      <c r="D31" s="48" t="str">
        <f>IF(C31=1,K!$I$9,IF(C31=2,K!$I$10,IF(C31=3,K!$I$11,IF(C31=4,K!$I$12,IF(C31=5,K!$I$13,IF(C31=6,K!$I$14,IF(C31=7,K!$I$15)))))))</f>
        <v>Projekt</v>
      </c>
      <c r="E31" s="25" t="s">
        <v>321</v>
      </c>
      <c r="F31" s="119" t="str">
        <f>LOOKUP(E31,K!$A$1:$B$19)</f>
        <v>Meeksi vald</v>
      </c>
      <c r="G31" s="48" t="str">
        <f t="shared" si="0"/>
        <v>TA-437</v>
      </c>
      <c r="H31" s="25" t="s">
        <v>3165</v>
      </c>
      <c r="I31" s="25" t="s">
        <v>6158</v>
      </c>
      <c r="J31" s="28" t="s">
        <v>6159</v>
      </c>
      <c r="K31" t="s">
        <v>6160</v>
      </c>
      <c r="L31">
        <v>1998</v>
      </c>
      <c r="M31">
        <v>4</v>
      </c>
    </row>
    <row r="32" spans="1:13" x14ac:dyDescent="0.2">
      <c r="A32" s="48" t="str">
        <f t="shared" si="1"/>
        <v>T 07-2</v>
      </c>
      <c r="B32">
        <v>2</v>
      </c>
      <c r="C32">
        <v>5</v>
      </c>
      <c r="D32" s="48" t="str">
        <f>IF(C32=1,K!$I$9,IF(C32=2,K!$I$10,IF(C32=3,K!$I$11,IF(C32=4,K!$I$12,IF(C32=5,K!$I$13,IF(C32=6,K!$I$14,IF(C32=7,K!$I$15)))))))</f>
        <v>Talu tee projekt</v>
      </c>
      <c r="E32" s="25" t="s">
        <v>321</v>
      </c>
      <c r="F32" s="119" t="str">
        <f>LOOKUP(E32,K!$A$1:$B$19)</f>
        <v>Meeksi vald</v>
      </c>
      <c r="G32" s="48" t="str">
        <f t="shared" si="0"/>
        <v>-46</v>
      </c>
      <c r="I32" s="25" t="s">
        <v>4216</v>
      </c>
      <c r="J32" s="28" t="s">
        <v>6162</v>
      </c>
      <c r="K32" s="28" t="s">
        <v>6161</v>
      </c>
      <c r="L32">
        <v>1990</v>
      </c>
      <c r="M32">
        <v>1</v>
      </c>
    </row>
    <row r="33" spans="1:13" x14ac:dyDescent="0.2">
      <c r="A33" s="48" t="str">
        <f t="shared" si="1"/>
        <v>T 07-2</v>
      </c>
      <c r="B33">
        <v>2</v>
      </c>
      <c r="C33">
        <v>1</v>
      </c>
      <c r="D33" s="48" t="str">
        <f>IF(C33=1,K!$I$9,IF(C33=2,K!$I$10,IF(C33=3,K!$I$11,IF(C33=4,K!$I$12,IF(C33=5,K!$I$13,IF(C33=6,K!$I$14,IF(C33=7,K!$I$15)))))))</f>
        <v>Projekt</v>
      </c>
      <c r="E33" s="25" t="s">
        <v>321</v>
      </c>
      <c r="F33" s="119" t="str">
        <f>LOOKUP(E33,K!$A$1:$B$19)</f>
        <v>Meeksi vald</v>
      </c>
      <c r="G33" s="48" t="str">
        <f t="shared" si="0"/>
        <v>TA-247</v>
      </c>
      <c r="H33" s="25" t="s">
        <v>3165</v>
      </c>
      <c r="I33" s="25" t="s">
        <v>6164</v>
      </c>
      <c r="J33" s="28" t="s">
        <v>6163</v>
      </c>
      <c r="K33" s="28" t="s">
        <v>6146</v>
      </c>
      <c r="L33">
        <v>1998</v>
      </c>
      <c r="M33">
        <v>1</v>
      </c>
    </row>
    <row r="34" spans="1:13" x14ac:dyDescent="0.2">
      <c r="A34" s="48" t="str">
        <f t="shared" si="1"/>
        <v>T 07-2</v>
      </c>
      <c r="B34">
        <v>2</v>
      </c>
      <c r="C34">
        <v>2</v>
      </c>
      <c r="D34" s="48" t="str">
        <f>IF(C34=1,K!$I$9,IF(C34=2,K!$I$10,IF(C34=3,K!$I$11,IF(C34=4,K!$I$12,IF(C34=5,K!$I$13,IF(C34=6,K!$I$14,IF(C34=7,K!$I$15)))))))</f>
        <v>Ekspluatatsiooni andmise dok</v>
      </c>
      <c r="E34" s="25" t="s">
        <v>321</v>
      </c>
      <c r="F34" s="119" t="str">
        <f>LOOKUP(E34,K!$A$1:$B$19)</f>
        <v>Meeksi vald</v>
      </c>
      <c r="G34" s="48" t="str">
        <f t="shared" si="0"/>
        <v>-20</v>
      </c>
      <c r="I34" s="25" t="s">
        <v>2635</v>
      </c>
      <c r="J34" s="28" t="s">
        <v>6165</v>
      </c>
      <c r="K34" t="s">
        <v>6149</v>
      </c>
      <c r="L34">
        <v>1998</v>
      </c>
      <c r="M34">
        <v>1</v>
      </c>
    </row>
    <row r="35" spans="1:13" x14ac:dyDescent="0.2">
      <c r="A35" s="48" t="str">
        <f t="shared" si="1"/>
        <v>T 07-2</v>
      </c>
      <c r="B35">
        <v>2</v>
      </c>
      <c r="C35">
        <v>5</v>
      </c>
      <c r="D35" s="48" t="str">
        <f>IF(C35=1,K!$I$9,IF(C35=2,K!$I$10,IF(C35=3,K!$I$11,IF(C35=4,K!$I$12,IF(C35=5,K!$I$13,IF(C35=6,K!$I$14,IF(C35=7,K!$I$15)))))))</f>
        <v>Talu tee projekt</v>
      </c>
      <c r="E35" s="25" t="s">
        <v>321</v>
      </c>
      <c r="F35" s="119" t="str">
        <f>LOOKUP(E35,K!$A$1:$B$19)</f>
        <v>Meeksi vald</v>
      </c>
      <c r="G35" s="48" t="str">
        <f t="shared" si="0"/>
        <v>TA-16</v>
      </c>
      <c r="H35" s="25" t="s">
        <v>3165</v>
      </c>
      <c r="I35" s="25" t="s">
        <v>330</v>
      </c>
      <c r="J35" s="28" t="s">
        <v>6171</v>
      </c>
      <c r="K35" s="28" t="s">
        <v>6161</v>
      </c>
      <c r="L35">
        <v>1989</v>
      </c>
      <c r="M35">
        <v>1</v>
      </c>
    </row>
    <row r="36" spans="1:13" x14ac:dyDescent="0.2">
      <c r="A36" s="48" t="str">
        <f t="shared" si="1"/>
        <v>T 07-2</v>
      </c>
      <c r="B36">
        <v>2</v>
      </c>
      <c r="C36">
        <v>2</v>
      </c>
      <c r="D36" s="48" t="str">
        <f>IF(C36=1,K!$I$9,IF(C36=2,K!$I$10,IF(C36=3,K!$I$11,IF(C36=4,K!$I$12,IF(C36=5,K!$I$13,IF(C36=6,K!$I$14,IF(C36=7,K!$I$15)))))))</f>
        <v>Ekspluatatsiooni andmise dok</v>
      </c>
      <c r="E36" s="11" t="s">
        <v>321</v>
      </c>
      <c r="F36" s="119" t="str">
        <f>LOOKUP(E36,K!$A$1:$B$19)</f>
        <v>Meeksi vald</v>
      </c>
      <c r="G36" s="48" t="str">
        <f t="shared" si="0"/>
        <v>-10</v>
      </c>
      <c r="I36" s="11" t="s">
        <v>324</v>
      </c>
      <c r="J36" s="28" t="s">
        <v>6172</v>
      </c>
      <c r="K36" t="s">
        <v>6173</v>
      </c>
      <c r="L36">
        <v>1998</v>
      </c>
      <c r="M36">
        <v>1</v>
      </c>
    </row>
    <row r="37" spans="1:13" x14ac:dyDescent="0.2">
      <c r="A37" s="48" t="str">
        <f t="shared" si="1"/>
        <v>T 07-2</v>
      </c>
      <c r="B37">
        <v>2</v>
      </c>
      <c r="C37">
        <v>1</v>
      </c>
      <c r="D37" s="48" t="str">
        <f>IF(C37=1,K!$I$9,IF(C37=2,K!$I$10,IF(C37=3,K!$I$11,IF(C37=4,K!$I$12,IF(C37=5,K!$I$13,IF(C37=6,K!$I$14,IF(C37=7,K!$I$15)))))))</f>
        <v>Projekt</v>
      </c>
      <c r="E37" s="11" t="s">
        <v>321</v>
      </c>
      <c r="F37" s="119" t="str">
        <f>LOOKUP(E37,K!$A$1:$B$19)</f>
        <v>Meeksi vald</v>
      </c>
      <c r="G37" s="48" t="str">
        <f t="shared" si="0"/>
        <v>TA-357</v>
      </c>
      <c r="H37" s="11" t="s">
        <v>3165</v>
      </c>
      <c r="I37" s="11" t="s">
        <v>6174</v>
      </c>
      <c r="J37" s="28" t="s">
        <v>6175</v>
      </c>
      <c r="K37" t="s">
        <v>6176</v>
      </c>
      <c r="L37">
        <v>1995</v>
      </c>
      <c r="M37">
        <v>2</v>
      </c>
    </row>
    <row r="38" spans="1:13" x14ac:dyDescent="0.2">
      <c r="A38" s="48" t="str">
        <f t="shared" si="1"/>
        <v>T 07-2</v>
      </c>
      <c r="B38">
        <v>2</v>
      </c>
      <c r="C38">
        <v>1</v>
      </c>
      <c r="D38" s="48" t="str">
        <f>IF(C38=1,K!$I$9,IF(C38=2,K!$I$10,IF(C38=3,K!$I$11,IF(C38=4,K!$I$12,IF(C38=5,K!$I$13,IF(C38=6,K!$I$14,IF(C38=7,K!$I$15)))))))</f>
        <v>Projekt</v>
      </c>
      <c r="E38" s="11" t="s">
        <v>321</v>
      </c>
      <c r="F38" s="119" t="str">
        <f>LOOKUP(E38,K!$A$1:$B$19)</f>
        <v>Meeksi vald</v>
      </c>
      <c r="G38" s="48" t="str">
        <f t="shared" si="0"/>
        <v>TA-250</v>
      </c>
      <c r="H38" s="11" t="s">
        <v>3165</v>
      </c>
      <c r="I38" s="11" t="s">
        <v>6178</v>
      </c>
      <c r="J38" t="s">
        <v>6177</v>
      </c>
      <c r="K38" t="s">
        <v>6140</v>
      </c>
      <c r="L38">
        <v>1992</v>
      </c>
      <c r="M38">
        <v>1</v>
      </c>
    </row>
    <row r="39" spans="1:13" x14ac:dyDescent="0.2">
      <c r="A39" s="48" t="str">
        <f t="shared" si="1"/>
        <v>T 07-2</v>
      </c>
      <c r="B39">
        <v>2</v>
      </c>
      <c r="C39">
        <v>2</v>
      </c>
      <c r="D39" s="48" t="str">
        <f>IF(C39=1,K!$I$9,IF(C39=2,K!$I$10,IF(C39=3,K!$I$11,IF(C39=4,K!$I$12,IF(C39=5,K!$I$13,IF(C39=6,K!$I$14,IF(C39=7,K!$I$15)))))))</f>
        <v>Ekspluatatsiooni andmise dok</v>
      </c>
      <c r="E39" s="11" t="s">
        <v>321</v>
      </c>
      <c r="F39" s="119" t="str">
        <f>LOOKUP(E39,K!$A$1:$B$19)</f>
        <v>Meeksi vald</v>
      </c>
      <c r="G39" s="48" t="str">
        <f t="shared" si="0"/>
        <v>-16</v>
      </c>
      <c r="I39" s="11" t="s">
        <v>330</v>
      </c>
      <c r="J39" s="28" t="s">
        <v>6180</v>
      </c>
      <c r="K39" t="s">
        <v>6179</v>
      </c>
      <c r="L39">
        <v>1992</v>
      </c>
      <c r="M39">
        <v>2</v>
      </c>
    </row>
    <row r="40" spans="1:13" x14ac:dyDescent="0.2">
      <c r="A40" s="48" t="str">
        <f t="shared" si="1"/>
        <v>T 07-2</v>
      </c>
      <c r="B40">
        <v>2</v>
      </c>
      <c r="C40">
        <v>2</v>
      </c>
      <c r="D40" s="48" t="str">
        <f>IF(C40=1,K!$I$9,IF(C40=2,K!$I$10,IF(C40=3,K!$I$11,IF(C40=4,K!$I$12,IF(C40=5,K!$I$13,IF(C40=6,K!$I$14,IF(C40=7,K!$I$15)))))))</f>
        <v>Ekspluatatsiooni andmise dok</v>
      </c>
      <c r="E40" s="11" t="s">
        <v>321</v>
      </c>
      <c r="F40" s="119" t="str">
        <f>LOOKUP(E40,K!$A$1:$B$19)</f>
        <v>Meeksi vald</v>
      </c>
      <c r="G40" s="48" t="str">
        <f t="shared" si="0"/>
        <v>-15</v>
      </c>
      <c r="I40" s="11" t="s">
        <v>329</v>
      </c>
      <c r="J40" s="28" t="s">
        <v>6181</v>
      </c>
      <c r="K40" t="s">
        <v>6182</v>
      </c>
      <c r="L40">
        <v>1992</v>
      </c>
      <c r="M40">
        <v>2</v>
      </c>
    </row>
    <row r="41" spans="1:13" x14ac:dyDescent="0.2">
      <c r="A41" s="48" t="str">
        <f t="shared" si="1"/>
        <v>T 07-2</v>
      </c>
      <c r="B41">
        <v>2</v>
      </c>
      <c r="C41">
        <v>1</v>
      </c>
      <c r="D41" s="48" t="str">
        <f>IF(C41=1,K!$I$9,IF(C41=2,K!$I$10,IF(C41=3,K!$I$11,IF(C41=4,K!$I$12,IF(C41=5,K!$I$13,IF(C41=6,K!$I$14,IF(C41=7,K!$I$15)))))))</f>
        <v>Projekt</v>
      </c>
      <c r="E41" s="11" t="s">
        <v>321</v>
      </c>
      <c r="F41" s="119" t="str">
        <f>LOOKUP(E41,K!$A$1:$B$19)</f>
        <v>Meeksi vald</v>
      </c>
      <c r="G41" s="48" t="str">
        <f t="shared" si="0"/>
        <v>TA-251</v>
      </c>
      <c r="H41" s="11" t="s">
        <v>3165</v>
      </c>
      <c r="I41" s="11" t="s">
        <v>6183</v>
      </c>
      <c r="J41" t="s">
        <v>6184</v>
      </c>
      <c r="K41" t="s">
        <v>6182</v>
      </c>
      <c r="L41">
        <v>1992</v>
      </c>
      <c r="M41">
        <v>1</v>
      </c>
    </row>
    <row r="42" spans="1:13" x14ac:dyDescent="0.2">
      <c r="A42" s="48" t="str">
        <f t="shared" si="1"/>
        <v>T 02-1</v>
      </c>
      <c r="B42">
        <v>1</v>
      </c>
      <c r="C42">
        <v>2</v>
      </c>
      <c r="D42" s="48" t="str">
        <f>IF(C42=1,K!$I$9,IF(C42=2,K!$I$10,IF(C42=3,K!$I$11,IF(C42=4,K!$I$12,IF(C42=5,K!$I$13,IF(C42=6,K!$I$14,IF(C42=7,K!$I$15)))))))</f>
        <v>Ekspluatatsiooni andmise dok</v>
      </c>
      <c r="E42" s="11" t="s">
        <v>294</v>
      </c>
      <c r="F42" s="119" t="str">
        <f>LOOKUP(E42,K!$A$1:$B$19)</f>
        <v>Haaslava vald</v>
      </c>
      <c r="G42" s="48" t="str">
        <f t="shared" si="0"/>
        <v>-14</v>
      </c>
      <c r="I42" s="11" t="s">
        <v>328</v>
      </c>
      <c r="J42" s="28" t="s">
        <v>6185</v>
      </c>
      <c r="K42" t="s">
        <v>6186</v>
      </c>
      <c r="L42">
        <v>1996</v>
      </c>
      <c r="M42">
        <v>1</v>
      </c>
    </row>
    <row r="43" spans="1:13" x14ac:dyDescent="0.2">
      <c r="A43" s="48" t="str">
        <f t="shared" si="1"/>
        <v>T 02-1</v>
      </c>
      <c r="B43">
        <v>1</v>
      </c>
      <c r="C43">
        <v>1</v>
      </c>
      <c r="D43" s="48" t="str">
        <f>IF(C43=1,K!$I$9,IF(C43=2,K!$I$10,IF(C43=3,K!$I$11,IF(C43=4,K!$I$12,IF(C43=5,K!$I$13,IF(C43=6,K!$I$14,IF(C43=7,K!$I$15)))))))</f>
        <v>Projekt</v>
      </c>
      <c r="E43" s="11" t="s">
        <v>294</v>
      </c>
      <c r="F43" s="119" t="str">
        <f>LOOKUP(E43,K!$A$1:$B$19)</f>
        <v>Haaslava vald</v>
      </c>
      <c r="G43" s="48" t="str">
        <f t="shared" si="0"/>
        <v>TA-107</v>
      </c>
      <c r="H43" s="11" t="s">
        <v>3165</v>
      </c>
      <c r="I43" s="11" t="s">
        <v>3347</v>
      </c>
      <c r="J43" s="28" t="s">
        <v>6187</v>
      </c>
      <c r="K43" t="s">
        <v>6188</v>
      </c>
      <c r="L43">
        <v>1990</v>
      </c>
      <c r="M43">
        <v>3</v>
      </c>
    </row>
    <row r="44" spans="1:13" x14ac:dyDescent="0.2">
      <c r="A44" s="48" t="str">
        <f>CONCATENATE("T ",E44,"-",B44)</f>
        <v>T 02-1</v>
      </c>
      <c r="B44">
        <v>1</v>
      </c>
      <c r="C44">
        <v>1</v>
      </c>
      <c r="D44" s="48" t="str">
        <f>IF(C44=1,K!$I$9,IF(C44=2,K!$I$10,IF(C44=3,K!$I$11,IF(C44=4,K!$I$12,IF(C44=5,K!$I$13,IF(C44=6,K!$I$14,IF(C44=7,K!$I$15)))))))</f>
        <v>Projekt</v>
      </c>
      <c r="E44" s="11" t="s">
        <v>294</v>
      </c>
      <c r="F44" s="119" t="str">
        <f>LOOKUP(E44,K!$A$1:$B$19)</f>
        <v>Haaslava vald</v>
      </c>
      <c r="G44" s="48" t="str">
        <f t="shared" si="0"/>
        <v>TA-460</v>
      </c>
      <c r="H44" s="11" t="s">
        <v>3165</v>
      </c>
      <c r="I44" s="11" t="s">
        <v>6189</v>
      </c>
      <c r="J44" s="28" t="s">
        <v>6190</v>
      </c>
      <c r="K44" t="s">
        <v>6191</v>
      </c>
      <c r="L44">
        <v>2001</v>
      </c>
      <c r="M44">
        <v>2</v>
      </c>
    </row>
    <row r="45" spans="1:13" x14ac:dyDescent="0.2">
      <c r="A45" s="48" t="str">
        <f t="shared" ref="A45:A81" si="2">CONCATENATE("T ",E45,"-",B45)</f>
        <v>T 02-1</v>
      </c>
      <c r="B45">
        <v>1</v>
      </c>
      <c r="C45">
        <v>2</v>
      </c>
      <c r="D45" s="48" t="str">
        <f>IF(C45=1,K!$I$9,IF(C45=2,K!$I$10,IF(C45=3,K!$I$11,IF(C45=4,K!$I$12,IF(C45=5,K!$I$13,IF(C45=6,K!$I$14,IF(C45=7,K!$I$15)))))))</f>
        <v>Ekspluatatsiooni andmise dok</v>
      </c>
      <c r="E45" s="11" t="s">
        <v>294</v>
      </c>
      <c r="F45" s="119" t="str">
        <f>LOOKUP(E45,K!$A$1:$B$19)</f>
        <v>Haaslava vald</v>
      </c>
      <c r="G45" s="48" t="str">
        <f t="shared" si="0"/>
        <v>-460</v>
      </c>
      <c r="I45" s="11" t="s">
        <v>6189</v>
      </c>
      <c r="J45" s="28" t="s">
        <v>6192</v>
      </c>
      <c r="K45" t="s">
        <v>6191</v>
      </c>
      <c r="L45">
        <v>2002</v>
      </c>
      <c r="M45">
        <v>1</v>
      </c>
    </row>
    <row r="46" spans="1:13" x14ac:dyDescent="0.2">
      <c r="A46" s="48" t="str">
        <f t="shared" si="2"/>
        <v>T 02-1</v>
      </c>
      <c r="B46">
        <v>1</v>
      </c>
      <c r="C46">
        <v>1</v>
      </c>
      <c r="D46" s="48" t="str">
        <f>IF(C46=1,K!$I$9,IF(C46=2,K!$I$10,IF(C46=3,K!$I$11,IF(C46=4,K!$I$12,IF(C46=5,K!$I$13,IF(C46=6,K!$I$14,IF(C46=7,K!$I$15)))))))</f>
        <v>Projekt</v>
      </c>
      <c r="E46" s="11" t="s">
        <v>294</v>
      </c>
      <c r="F46" s="119" t="str">
        <f>LOOKUP(E46,K!$A$1:$B$19)</f>
        <v>Haaslava vald</v>
      </c>
      <c r="G46" s="48" t="str">
        <f t="shared" si="0"/>
        <v>TA-373</v>
      </c>
      <c r="H46" s="11" t="s">
        <v>3165</v>
      </c>
      <c r="I46" s="11" t="s">
        <v>6197</v>
      </c>
      <c r="J46" s="28" t="s">
        <v>6198</v>
      </c>
      <c r="K46" t="s">
        <v>6186</v>
      </c>
      <c r="L46">
        <v>1996</v>
      </c>
      <c r="M46">
        <v>1</v>
      </c>
    </row>
    <row r="47" spans="1:13" x14ac:dyDescent="0.2">
      <c r="A47" s="48" t="str">
        <f t="shared" si="2"/>
        <v>T 02-1</v>
      </c>
      <c r="B47">
        <v>1</v>
      </c>
      <c r="C47">
        <v>2</v>
      </c>
      <c r="D47" s="48" t="str">
        <f>IF(C47=1,K!$I$9,IF(C47=2,K!$I$10,IF(C47=3,K!$I$11,IF(C47=4,K!$I$12,IF(C47=5,K!$I$13,IF(C47=6,K!$I$14,IF(C47=7,K!$I$15)))))))</f>
        <v>Ekspluatatsiooni andmise dok</v>
      </c>
      <c r="E47" s="11" t="s">
        <v>294</v>
      </c>
      <c r="F47" s="119" t="str">
        <f>LOOKUP(E47,K!$A$1:$B$19)</f>
        <v>Haaslava vald</v>
      </c>
      <c r="G47" s="48" t="str">
        <f t="shared" si="0"/>
        <v>-18</v>
      </c>
      <c r="I47" s="11" t="s">
        <v>332</v>
      </c>
      <c r="J47" t="s">
        <v>6199</v>
      </c>
      <c r="K47" t="s">
        <v>6141</v>
      </c>
      <c r="L47">
        <v>1997</v>
      </c>
      <c r="M47">
        <v>1</v>
      </c>
    </row>
    <row r="48" spans="1:13" x14ac:dyDescent="0.2">
      <c r="A48" s="48" t="str">
        <f t="shared" si="2"/>
        <v>T 03-1</v>
      </c>
      <c r="B48">
        <v>1</v>
      </c>
      <c r="C48">
        <v>2</v>
      </c>
      <c r="D48" s="48" t="str">
        <f>IF(C48=1,K!$I$9,IF(C48=2,K!$I$10,IF(C48=3,K!$I$11,IF(C48=4,K!$I$12,IF(C48=5,K!$I$13,IF(C48=6,K!$I$14,IF(C48=7,K!$I$15)))))))</f>
        <v>Ekspluatatsiooni andmise dok</v>
      </c>
      <c r="E48" s="11" t="s">
        <v>317</v>
      </c>
      <c r="F48" s="119" t="str">
        <f>LOOKUP(E48,K!$A$1:$B$19)</f>
        <v>Kambja vald</v>
      </c>
      <c r="G48" s="48" t="str">
        <f t="shared" si="0"/>
        <v>-32</v>
      </c>
      <c r="I48" s="11" t="s">
        <v>6217</v>
      </c>
      <c r="J48" s="28" t="s">
        <v>6219</v>
      </c>
      <c r="K48" t="s">
        <v>6218</v>
      </c>
      <c r="L48">
        <v>1995</v>
      </c>
      <c r="M48">
        <v>1</v>
      </c>
    </row>
    <row r="49" spans="1:14" x14ac:dyDescent="0.2">
      <c r="A49" s="48" t="str">
        <f t="shared" si="2"/>
        <v>T 03-1</v>
      </c>
      <c r="B49">
        <v>1</v>
      </c>
      <c r="C49">
        <v>1</v>
      </c>
      <c r="D49" s="48" t="str">
        <f>IF(C49=1,K!$I$9,IF(C49=2,K!$I$10,IF(C49=3,K!$I$11,IF(C49=4,K!$I$12,IF(C49=5,K!$I$13,IF(C49=6,K!$I$14,IF(C49=7,K!$I$15)))))))</f>
        <v>Projekt</v>
      </c>
      <c r="E49" s="11" t="s">
        <v>317</v>
      </c>
      <c r="F49" s="119" t="str">
        <f>LOOKUP(E49,K!$A$1:$B$19)</f>
        <v>Kambja vald</v>
      </c>
      <c r="G49" s="48" t="str">
        <f t="shared" si="0"/>
        <v>TA-103-2</v>
      </c>
      <c r="H49" s="11" t="s">
        <v>3165</v>
      </c>
      <c r="I49" s="11" t="s">
        <v>6525</v>
      </c>
      <c r="J49" t="s">
        <v>6320</v>
      </c>
      <c r="K49" t="s">
        <v>6318</v>
      </c>
      <c r="L49">
        <v>1991</v>
      </c>
      <c r="M49">
        <v>5</v>
      </c>
      <c r="N49" t="s">
        <v>5006</v>
      </c>
    </row>
    <row r="50" spans="1:14" x14ac:dyDescent="0.2">
      <c r="A50" s="48" t="str">
        <f t="shared" si="2"/>
        <v>T 03-1</v>
      </c>
      <c r="B50">
        <v>1</v>
      </c>
      <c r="C50">
        <v>6</v>
      </c>
      <c r="D50" s="48" t="str">
        <f>IF(C50=1,K!$I$9,IF(C50=2,K!$I$10,IF(C50=3,K!$I$11,IF(C50=4,K!$I$12,IF(C50=5,K!$I$13,IF(C50=6,K!$I$14,IF(C50=7,K!$I$15)))))))</f>
        <v>Muu</v>
      </c>
      <c r="E50" s="11" t="s">
        <v>317</v>
      </c>
      <c r="F50" s="119" t="str">
        <f>LOOKUP(E50,K!$A$1:$B$19)</f>
        <v>Kambja vald</v>
      </c>
      <c r="G50" s="48" t="str">
        <f t="shared" si="0"/>
        <v>TA-79</v>
      </c>
      <c r="H50" s="11" t="s">
        <v>3165</v>
      </c>
      <c r="I50" s="11" t="s">
        <v>6452</v>
      </c>
      <c r="J50" s="28" t="s">
        <v>6453</v>
      </c>
      <c r="K50" t="s">
        <v>6454</v>
      </c>
      <c r="L50">
        <v>1990</v>
      </c>
      <c r="M50">
        <v>6</v>
      </c>
    </row>
    <row r="51" spans="1:14" x14ac:dyDescent="0.2">
      <c r="A51" s="48" t="str">
        <f t="shared" si="2"/>
        <v>T 03-2</v>
      </c>
      <c r="B51">
        <v>2</v>
      </c>
      <c r="C51">
        <v>1</v>
      </c>
      <c r="D51" s="48" t="str">
        <f>IF(C51=1,K!$I$9,IF(C51=2,K!$I$10,IF(C51=3,K!$I$11,IF(C51=4,K!$I$12,IF(C51=5,K!$I$13,IF(C51=6,K!$I$14,IF(C51=7,K!$I$15)))))))</f>
        <v>Projekt</v>
      </c>
      <c r="E51" s="11" t="s">
        <v>317</v>
      </c>
      <c r="F51" s="119" t="str">
        <f>LOOKUP(E51,K!$A$1:$B$19)</f>
        <v>Kambja vald</v>
      </c>
      <c r="G51" s="48" t="str">
        <f t="shared" si="0"/>
        <v>TA-79</v>
      </c>
      <c r="H51" s="11" t="s">
        <v>3165</v>
      </c>
      <c r="I51" s="11" t="s">
        <v>6452</v>
      </c>
      <c r="J51" s="28" t="s">
        <v>6455</v>
      </c>
      <c r="K51" t="s">
        <v>6454</v>
      </c>
      <c r="L51">
        <v>1990</v>
      </c>
      <c r="M51">
        <v>6</v>
      </c>
    </row>
    <row r="52" spans="1:14" x14ac:dyDescent="0.2">
      <c r="A52" s="48" t="str">
        <f t="shared" si="2"/>
        <v>T 03-1</v>
      </c>
      <c r="B52">
        <v>1</v>
      </c>
      <c r="C52">
        <v>1</v>
      </c>
      <c r="D52" s="48" t="str">
        <f>IF(C52=1,K!$I$9,IF(C52=2,K!$I$10,IF(C52=3,K!$I$11,IF(C52=4,K!$I$12,IF(C52=5,K!$I$13,IF(C52=6,K!$I$14,IF(C52=7,K!$I$15)))))))</f>
        <v>Projekt</v>
      </c>
      <c r="E52" s="11" t="s">
        <v>317</v>
      </c>
      <c r="F52" s="119" t="str">
        <f>LOOKUP(E52,K!$A$1:$B$19)</f>
        <v>Kambja vald</v>
      </c>
      <c r="G52" s="48" t="str">
        <f t="shared" si="0"/>
        <v>TA-103</v>
      </c>
      <c r="H52" s="11" t="s">
        <v>3165</v>
      </c>
      <c r="I52" s="11" t="s">
        <v>2089</v>
      </c>
      <c r="J52" t="s">
        <v>6320</v>
      </c>
      <c r="K52" t="s">
        <v>6318</v>
      </c>
      <c r="L52">
        <v>1991</v>
      </c>
      <c r="M52">
        <v>4</v>
      </c>
    </row>
    <row r="53" spans="1:14" x14ac:dyDescent="0.2">
      <c r="A53" s="48" t="str">
        <f t="shared" si="2"/>
        <v>T 03-2</v>
      </c>
      <c r="B53">
        <v>2</v>
      </c>
      <c r="C53">
        <v>2</v>
      </c>
      <c r="D53" s="48" t="str">
        <f>IF(C53=1,K!$I$9,IF(C53=2,K!$I$10,IF(C53=3,K!$I$11,IF(C53=4,K!$I$12,IF(C53=5,K!$I$13,IF(C53=6,K!$I$14,IF(C53=7,K!$I$15)))))))</f>
        <v>Ekspluatatsiooni andmise dok</v>
      </c>
      <c r="E53" s="11" t="s">
        <v>317</v>
      </c>
      <c r="F53" s="119" t="str">
        <f>LOOKUP(E53,K!$A$1:$B$19)</f>
        <v>Kambja vald</v>
      </c>
      <c r="G53" s="48" t="str">
        <f t="shared" si="0"/>
        <v>-</v>
      </c>
      <c r="J53" t="s">
        <v>6457</v>
      </c>
      <c r="K53" t="s">
        <v>6456</v>
      </c>
      <c r="L53">
        <v>2001</v>
      </c>
      <c r="M53">
        <v>2</v>
      </c>
    </row>
    <row r="54" spans="1:14" x14ac:dyDescent="0.2">
      <c r="A54" s="48" t="str">
        <f t="shared" si="2"/>
        <v>T 03-2</v>
      </c>
      <c r="B54">
        <v>2</v>
      </c>
      <c r="C54">
        <v>2</v>
      </c>
      <c r="D54" s="48" t="str">
        <f>IF(C54=1,K!$I$9,IF(C54=2,K!$I$10,IF(C54=3,K!$I$11,IF(C54=4,K!$I$12,IF(C54=5,K!$I$13,IF(C54=6,K!$I$14,IF(C54=7,K!$I$15)))))))</f>
        <v>Ekspluatatsiooni andmise dok</v>
      </c>
      <c r="E54" s="11" t="s">
        <v>317</v>
      </c>
      <c r="F54" s="119" t="str">
        <f>LOOKUP(E54,K!$A$1:$B$19)</f>
        <v>Kambja vald</v>
      </c>
      <c r="G54" s="48" t="str">
        <f t="shared" si="0"/>
        <v>-15</v>
      </c>
      <c r="I54" s="11" t="s">
        <v>329</v>
      </c>
      <c r="J54" s="28" t="s">
        <v>6459</v>
      </c>
      <c r="K54" t="s">
        <v>6458</v>
      </c>
      <c r="L54">
        <v>1993</v>
      </c>
      <c r="M54">
        <v>2</v>
      </c>
    </row>
    <row r="55" spans="1:14" x14ac:dyDescent="0.2">
      <c r="A55" s="48" t="str">
        <f t="shared" si="2"/>
        <v>T 03-1</v>
      </c>
      <c r="B55">
        <v>1</v>
      </c>
      <c r="C55">
        <v>2</v>
      </c>
      <c r="D55" s="48" t="str">
        <f>IF(C55=1,K!$I$9,IF(C55=2,K!$I$10,IF(C55=3,K!$I$11,IF(C55=4,K!$I$12,IF(C55=5,K!$I$13,IF(C55=6,K!$I$14,IF(C55=7,K!$I$15)))))))</f>
        <v>Ekspluatatsiooni andmise dok</v>
      </c>
      <c r="E55" s="11" t="s">
        <v>317</v>
      </c>
      <c r="F55" s="119" t="str">
        <f>LOOKUP(E55,K!$A$1:$B$19)</f>
        <v>Kambja vald</v>
      </c>
      <c r="G55" s="48" t="str">
        <f t="shared" si="0"/>
        <v>-13</v>
      </c>
      <c r="I55" s="11" t="s">
        <v>327</v>
      </c>
      <c r="J55" s="28" t="s">
        <v>6460</v>
      </c>
      <c r="K55" t="s">
        <v>6461</v>
      </c>
      <c r="L55">
        <v>1993</v>
      </c>
      <c r="M55">
        <v>1</v>
      </c>
    </row>
    <row r="56" spans="1:14" x14ac:dyDescent="0.2">
      <c r="A56" s="48" t="str">
        <f t="shared" si="2"/>
        <v>T 03-2</v>
      </c>
      <c r="B56">
        <v>2</v>
      </c>
      <c r="C56">
        <v>1</v>
      </c>
      <c r="D56" s="48" t="str">
        <f>IF(C56=1,K!$I$9,IF(C56=2,K!$I$10,IF(C56=3,K!$I$11,IF(C56=4,K!$I$12,IF(C56=5,K!$I$13,IF(C56=6,K!$I$14,IF(C56=7,K!$I$15)))))))</f>
        <v>Projekt</v>
      </c>
      <c r="E56" s="11" t="s">
        <v>317</v>
      </c>
      <c r="F56" s="119" t="str">
        <f>LOOKUP(E56,K!$A$1:$B$19)</f>
        <v>Kambja vald</v>
      </c>
      <c r="G56" s="48" t="str">
        <f t="shared" si="0"/>
        <v>TA-461</v>
      </c>
      <c r="H56" s="11" t="s">
        <v>3165</v>
      </c>
      <c r="I56" s="11" t="s">
        <v>6463</v>
      </c>
      <c r="J56" t="s">
        <v>6462</v>
      </c>
      <c r="K56" t="s">
        <v>6456</v>
      </c>
      <c r="L56">
        <v>2001</v>
      </c>
      <c r="M56">
        <v>2</v>
      </c>
    </row>
    <row r="57" spans="1:14" x14ac:dyDescent="0.2">
      <c r="A57" s="48" t="str">
        <f t="shared" si="2"/>
        <v>T 03-1</v>
      </c>
      <c r="B57">
        <v>1</v>
      </c>
      <c r="C57">
        <v>1</v>
      </c>
      <c r="D57" s="48" t="str">
        <f>IF(C57=1,K!$I$9,IF(C57=2,K!$I$10,IF(C57=3,K!$I$11,IF(C57=4,K!$I$12,IF(C57=5,K!$I$13,IF(C57=6,K!$I$14,IF(C57=7,K!$I$15)))))))</f>
        <v>Projekt</v>
      </c>
      <c r="E57" s="11" t="s">
        <v>317</v>
      </c>
      <c r="F57" s="119" t="str">
        <f>LOOKUP(E57,K!$A$1:$B$19)</f>
        <v>Kambja vald</v>
      </c>
      <c r="G57" s="48" t="str">
        <f t="shared" si="0"/>
        <v>TA-104</v>
      </c>
      <c r="H57" s="11" t="s">
        <v>3165</v>
      </c>
      <c r="I57" s="11" t="s">
        <v>4347</v>
      </c>
      <c r="J57" s="28" t="s">
        <v>6524</v>
      </c>
      <c r="K57" t="s">
        <v>6464</v>
      </c>
      <c r="L57">
        <v>1991</v>
      </c>
      <c r="M57">
        <v>5</v>
      </c>
    </row>
    <row r="58" spans="1:14" x14ac:dyDescent="0.2">
      <c r="A58" s="48" t="str">
        <f t="shared" si="2"/>
        <v>T 03-1</v>
      </c>
      <c r="B58">
        <v>1</v>
      </c>
      <c r="C58">
        <v>6</v>
      </c>
      <c r="D58" s="48" t="str">
        <f>IF(C58=1,K!$I$9,IF(C58=2,K!$I$10,IF(C58=3,K!$I$11,IF(C58=4,K!$I$12,IF(C58=5,K!$I$13,IF(C58=6,K!$I$14,IF(C58=7,K!$I$15)))))))</f>
        <v>Muu</v>
      </c>
      <c r="E58" s="11" t="s">
        <v>317</v>
      </c>
      <c r="F58" s="119" t="str">
        <f>LOOKUP(E58,K!$A$1:$B$19)</f>
        <v>Kambja vald</v>
      </c>
      <c r="G58" s="48" t="str">
        <f t="shared" si="0"/>
        <v>TA-104</v>
      </c>
      <c r="H58" s="11" t="s">
        <v>3165</v>
      </c>
      <c r="I58" s="11" t="s">
        <v>4347</v>
      </c>
      <c r="J58" s="28" t="s">
        <v>6465</v>
      </c>
      <c r="K58" t="s">
        <v>6464</v>
      </c>
      <c r="L58">
        <v>1991</v>
      </c>
    </row>
    <row r="59" spans="1:14" x14ac:dyDescent="0.2">
      <c r="A59" s="48" t="str">
        <f t="shared" si="2"/>
        <v>T 03-2</v>
      </c>
      <c r="B59">
        <v>2</v>
      </c>
      <c r="C59">
        <v>2</v>
      </c>
      <c r="D59" s="48" t="str">
        <f>IF(C59=1,K!$I$9,IF(C59=2,K!$I$10,IF(C59=3,K!$I$11,IF(C59=4,K!$I$12,IF(C59=5,K!$I$13,IF(C59=6,K!$I$14,IF(C59=7,K!$I$15)))))))</f>
        <v>Ekspluatatsiooni andmise dok</v>
      </c>
      <c r="E59" s="11" t="s">
        <v>317</v>
      </c>
      <c r="F59" s="119" t="str">
        <f>LOOKUP(E59,K!$A$1:$B$19)</f>
        <v>Kambja vald</v>
      </c>
      <c r="G59" s="48" t="str">
        <f t="shared" si="0"/>
        <v>-45</v>
      </c>
      <c r="I59" s="11" t="s">
        <v>6527</v>
      </c>
      <c r="J59" s="28" t="s">
        <v>6528</v>
      </c>
      <c r="K59" t="s">
        <v>6526</v>
      </c>
      <c r="L59">
        <v>1991</v>
      </c>
      <c r="M59">
        <v>2</v>
      </c>
    </row>
    <row r="60" spans="1:14" x14ac:dyDescent="0.2">
      <c r="A60" s="48" t="str">
        <f t="shared" si="2"/>
        <v>T 03-2</v>
      </c>
      <c r="B60">
        <v>2</v>
      </c>
      <c r="C60">
        <v>1</v>
      </c>
      <c r="D60" s="48" t="str">
        <f>IF(C60=1,K!$I$9,IF(C60=2,K!$I$10,IF(C60=3,K!$I$11,IF(C60=4,K!$I$12,IF(C60=5,K!$I$13,IF(C60=6,K!$I$14,IF(C60=7,K!$I$15)))))))</f>
        <v>Projekt</v>
      </c>
      <c r="E60" s="11" t="s">
        <v>317</v>
      </c>
      <c r="F60" s="119" t="str">
        <f>LOOKUP(E60,K!$A$1:$B$19)</f>
        <v>Kambja vald</v>
      </c>
      <c r="G60" s="48" t="str">
        <f t="shared" si="0"/>
        <v>TA-93</v>
      </c>
      <c r="H60" s="11" t="s">
        <v>3165</v>
      </c>
      <c r="I60" s="11" t="s">
        <v>2767</v>
      </c>
      <c r="J60" s="28" t="s">
        <v>6529</v>
      </c>
      <c r="K60" t="s">
        <v>6526</v>
      </c>
      <c r="L60">
        <v>1991</v>
      </c>
      <c r="M60">
        <v>4</v>
      </c>
      <c r="N60" t="s">
        <v>6530</v>
      </c>
    </row>
    <row r="61" spans="1:14" x14ac:dyDescent="0.2">
      <c r="A61" s="48" t="str">
        <f t="shared" si="2"/>
        <v>T 03-2</v>
      </c>
      <c r="B61">
        <v>2</v>
      </c>
      <c r="C61">
        <v>2</v>
      </c>
      <c r="D61" s="48" t="str">
        <f>IF(C61=1,K!$I$9,IF(C61=2,K!$I$10,IF(C61=3,K!$I$11,IF(C61=4,K!$I$12,IF(C61=5,K!$I$13,IF(C61=6,K!$I$14,IF(C61=7,K!$I$15)))))))</f>
        <v>Ekspluatatsiooni andmise dok</v>
      </c>
      <c r="E61" s="11" t="s">
        <v>317</v>
      </c>
      <c r="F61" s="119" t="str">
        <f>LOOKUP(E61,K!$A$1:$B$19)</f>
        <v>Kambja vald</v>
      </c>
      <c r="G61" s="48" t="str">
        <f t="shared" si="0"/>
        <v>-62</v>
      </c>
      <c r="I61" s="11" t="s">
        <v>6531</v>
      </c>
      <c r="J61" s="28" t="s">
        <v>6532</v>
      </c>
      <c r="K61" t="s">
        <v>6533</v>
      </c>
      <c r="L61">
        <v>1991</v>
      </c>
      <c r="M61">
        <v>0</v>
      </c>
      <c r="N61" s="28" t="s">
        <v>6556</v>
      </c>
    </row>
    <row r="62" spans="1:14" x14ac:dyDescent="0.2">
      <c r="A62" s="48" t="str">
        <f t="shared" si="2"/>
        <v>T 03-2</v>
      </c>
      <c r="B62">
        <v>2</v>
      </c>
      <c r="C62">
        <v>1</v>
      </c>
      <c r="D62" s="48" t="str">
        <f>IF(C62=1,K!$I$9,IF(C62=2,K!$I$10,IF(C62=3,K!$I$11,IF(C62=4,K!$I$12,IF(C62=5,K!$I$13,IF(C62=6,K!$I$14,IF(C62=7,K!$I$15)))))))</f>
        <v>Projekt</v>
      </c>
      <c r="E62" s="11" t="s">
        <v>317</v>
      </c>
      <c r="F62" s="119" t="str">
        <f>LOOKUP(E62,K!$A$1:$B$19)</f>
        <v>Kambja vald</v>
      </c>
      <c r="G62" s="48" t="str">
        <f t="shared" si="0"/>
        <v>TA-91</v>
      </c>
      <c r="H62" s="11" t="s">
        <v>3165</v>
      </c>
      <c r="I62" s="11" t="s">
        <v>2029</v>
      </c>
      <c r="J62" t="s">
        <v>6534</v>
      </c>
      <c r="K62" t="s">
        <v>6533</v>
      </c>
      <c r="L62">
        <v>1991</v>
      </c>
      <c r="M62">
        <v>0</v>
      </c>
    </row>
    <row r="63" spans="1:14" x14ac:dyDescent="0.2">
      <c r="A63" s="48" t="str">
        <f t="shared" si="2"/>
        <v>T 03-2</v>
      </c>
      <c r="B63">
        <v>2</v>
      </c>
      <c r="C63">
        <v>1</v>
      </c>
      <c r="D63" s="48" t="str">
        <f>IF(C63=1,K!$I$9,IF(C63=2,K!$I$10,IF(C63=3,K!$I$11,IF(C63=4,K!$I$12,IF(C63=5,K!$I$13,IF(C63=6,K!$I$14,IF(C63=7,K!$I$15)))))))</f>
        <v>Projekt</v>
      </c>
      <c r="E63" s="11" t="s">
        <v>317</v>
      </c>
      <c r="F63" s="119" t="str">
        <f>LOOKUP(E63,K!$A$1:$B$19)</f>
        <v>Kambja vald</v>
      </c>
      <c r="G63" s="48" t="str">
        <f t="shared" si="0"/>
        <v>TA-216</v>
      </c>
      <c r="H63" s="11" t="s">
        <v>3165</v>
      </c>
      <c r="I63" s="11" t="s">
        <v>6536</v>
      </c>
      <c r="J63" s="28" t="s">
        <v>6542</v>
      </c>
      <c r="K63" t="s">
        <v>6535</v>
      </c>
      <c r="L63">
        <v>1992</v>
      </c>
      <c r="M63">
        <v>8</v>
      </c>
    </row>
    <row r="64" spans="1:14" x14ac:dyDescent="0.2">
      <c r="A64" s="48" t="str">
        <f t="shared" si="2"/>
        <v>T 03-2</v>
      </c>
      <c r="B64">
        <v>2</v>
      </c>
      <c r="C64">
        <v>2</v>
      </c>
      <c r="D64" s="48" t="str">
        <f>IF(C64=1,K!$I$9,IF(C64=2,K!$I$10,IF(C64=3,K!$I$11,IF(C64=4,K!$I$12,IF(C64=5,K!$I$13,IF(C64=6,K!$I$14,IF(C64=7,K!$I$15)))))))</f>
        <v>Ekspluatatsiooni andmise dok</v>
      </c>
      <c r="E64" s="11" t="s">
        <v>317</v>
      </c>
      <c r="F64" s="119" t="str">
        <f>LOOKUP(E64,K!$A$1:$B$19)</f>
        <v>Kambja vald</v>
      </c>
      <c r="G64" s="48" t="str">
        <f t="shared" si="0"/>
        <v>-11</v>
      </c>
      <c r="I64" s="11" t="s">
        <v>325</v>
      </c>
      <c r="J64" s="28" t="s">
        <v>6538</v>
      </c>
      <c r="K64" t="s">
        <v>6537</v>
      </c>
      <c r="L64">
        <v>1993</v>
      </c>
      <c r="M64">
        <v>1</v>
      </c>
    </row>
    <row r="65" spans="1:14" x14ac:dyDescent="0.2">
      <c r="A65" s="48" t="str">
        <f t="shared" si="2"/>
        <v>T 03-2</v>
      </c>
      <c r="B65">
        <v>2</v>
      </c>
      <c r="C65">
        <v>2</v>
      </c>
      <c r="D65" s="48" t="str">
        <f>IF(C65=1,K!$I$9,IF(C65=2,K!$I$10,IF(C65=3,K!$I$11,IF(C65=4,K!$I$12,IF(C65=5,K!$I$13,IF(C65=6,K!$I$14,IF(C65=7,K!$I$15)))))))</f>
        <v>Ekspluatatsiooni andmise dok</v>
      </c>
      <c r="E65" s="11" t="s">
        <v>317</v>
      </c>
      <c r="F65" s="119" t="str">
        <f>LOOKUP(E65,K!$A$1:$B$19)</f>
        <v>Kambja vald</v>
      </c>
      <c r="G65" s="48" t="str">
        <f t="shared" si="0"/>
        <v>-17</v>
      </c>
      <c r="I65" s="11" t="s">
        <v>331</v>
      </c>
      <c r="J65" s="28" t="s">
        <v>6545</v>
      </c>
      <c r="K65" t="s">
        <v>6540</v>
      </c>
      <c r="L65">
        <v>1994</v>
      </c>
      <c r="M65">
        <v>1</v>
      </c>
      <c r="N65" t="s">
        <v>6539</v>
      </c>
    </row>
    <row r="66" spans="1:14" x14ac:dyDescent="0.2">
      <c r="A66" s="48" t="str">
        <f t="shared" si="2"/>
        <v>T 03-2</v>
      </c>
      <c r="B66">
        <v>2</v>
      </c>
      <c r="C66">
        <v>2</v>
      </c>
      <c r="D66" s="48" t="str">
        <f>IF(C66=1,K!$I$9,IF(C66=2,K!$I$10,IF(C66=3,K!$I$11,IF(C66=4,K!$I$12,IF(C66=5,K!$I$13,IF(C66=6,K!$I$14,IF(C66=7,K!$I$15)))))))</f>
        <v>Ekspluatatsiooni andmise dok</v>
      </c>
      <c r="E66" s="11" t="s">
        <v>317</v>
      </c>
      <c r="F66" s="119" t="str">
        <f>LOOKUP(E66,K!$A$1:$B$19)</f>
        <v>Kambja vald</v>
      </c>
      <c r="G66" s="48" t="str">
        <f t="shared" si="0"/>
        <v>-</v>
      </c>
      <c r="J66" s="28" t="s">
        <v>6544</v>
      </c>
      <c r="K66" t="s">
        <v>6540</v>
      </c>
      <c r="L66">
        <v>1993</v>
      </c>
      <c r="M66">
        <v>2</v>
      </c>
      <c r="N66" t="s">
        <v>6539</v>
      </c>
    </row>
    <row r="67" spans="1:14" x14ac:dyDescent="0.2">
      <c r="A67" s="48" t="str">
        <f t="shared" si="2"/>
        <v>T 03-2</v>
      </c>
      <c r="B67">
        <v>2</v>
      </c>
      <c r="C67">
        <v>1</v>
      </c>
      <c r="D67" s="48" t="str">
        <f>IF(C67=1,K!$I$9,IF(C67=2,K!$I$10,IF(C67=3,K!$I$11,IF(C67=4,K!$I$12,IF(C67=5,K!$I$13,IF(C67=6,K!$I$14,IF(C67=7,K!$I$15)))))))</f>
        <v>Projekt</v>
      </c>
      <c r="E67" s="11" t="s">
        <v>317</v>
      </c>
      <c r="F67" s="119" t="str">
        <f>LOOKUP(E67,K!$A$1:$B$19)</f>
        <v>Kambja vald</v>
      </c>
      <c r="G67" s="48" t="str">
        <f t="shared" ref="G67:G81" si="3">CONCATENATE(H67,"-",I67)</f>
        <v>TA-325</v>
      </c>
      <c r="H67" s="11" t="s">
        <v>3165</v>
      </c>
      <c r="I67" s="11" t="s">
        <v>6541</v>
      </c>
      <c r="J67" s="28" t="s">
        <v>6543</v>
      </c>
      <c r="K67" t="s">
        <v>6540</v>
      </c>
      <c r="L67">
        <v>1994</v>
      </c>
      <c r="M67">
        <v>2</v>
      </c>
    </row>
    <row r="68" spans="1:14" x14ac:dyDescent="0.2">
      <c r="A68" s="48" t="str">
        <f t="shared" si="2"/>
        <v>T 03-2</v>
      </c>
      <c r="B68">
        <v>2</v>
      </c>
      <c r="C68">
        <v>2</v>
      </c>
      <c r="D68" s="48" t="str">
        <f>IF(C68=1,K!$I$9,IF(C68=2,K!$I$10,IF(C68=3,K!$I$11,IF(C68=4,K!$I$12,IF(C68=5,K!$I$13,IF(C68=6,K!$I$14,IF(C68=7,K!$I$15)))))))</f>
        <v>Ekspluatatsiooni andmise dok</v>
      </c>
      <c r="E68" s="11" t="s">
        <v>317</v>
      </c>
      <c r="F68" s="119" t="str">
        <f>LOOKUP(E68,K!$A$1:$B$19)</f>
        <v>Kambja vald</v>
      </c>
      <c r="G68" s="48" t="str">
        <f t="shared" si="3"/>
        <v>-49</v>
      </c>
      <c r="I68" s="11" t="s">
        <v>6546</v>
      </c>
      <c r="J68" s="28" t="s">
        <v>6548</v>
      </c>
      <c r="K68" t="s">
        <v>6141</v>
      </c>
      <c r="L68">
        <v>1993</v>
      </c>
      <c r="M68">
        <v>5</v>
      </c>
    </row>
    <row r="69" spans="1:14" x14ac:dyDescent="0.2">
      <c r="A69" s="48" t="str">
        <f t="shared" si="2"/>
        <v>T 03-2</v>
      </c>
      <c r="B69">
        <v>2</v>
      </c>
      <c r="C69">
        <v>2</v>
      </c>
      <c r="D69" s="48" t="str">
        <f>IF(C69=1,K!$I$9,IF(C69=2,K!$I$10,IF(C69=3,K!$I$11,IF(C69=4,K!$I$12,IF(C69=5,K!$I$13,IF(C69=6,K!$I$14,IF(C69=7,K!$I$15)))))))</f>
        <v>Ekspluatatsiooni andmise dok</v>
      </c>
      <c r="E69" s="11" t="s">
        <v>317</v>
      </c>
      <c r="F69" s="119" t="str">
        <f>LOOKUP(E69,K!$A$1:$B$19)</f>
        <v>Kambja vald</v>
      </c>
      <c r="G69" s="48" t="str">
        <f t="shared" si="3"/>
        <v>-8</v>
      </c>
      <c r="I69" s="11" t="s">
        <v>6547</v>
      </c>
      <c r="J69" s="28" t="s">
        <v>6549</v>
      </c>
      <c r="K69" t="s">
        <v>6191</v>
      </c>
      <c r="L69">
        <v>1993</v>
      </c>
      <c r="M69">
        <v>1</v>
      </c>
    </row>
    <row r="70" spans="1:14" x14ac:dyDescent="0.2">
      <c r="A70" s="48" t="str">
        <f t="shared" si="2"/>
        <v>T 03-1</v>
      </c>
      <c r="B70">
        <v>1</v>
      </c>
      <c r="C70">
        <v>2</v>
      </c>
      <c r="D70" s="48" t="str">
        <f>IF(C70=1,K!$I$9,IF(C70=2,K!$I$10,IF(C70=3,K!$I$11,IF(C70=4,K!$I$12,IF(C70=5,K!$I$13,IF(C70=6,K!$I$14,IF(C70=7,K!$I$15)))))))</f>
        <v>Ekspluatatsiooni andmise dok</v>
      </c>
      <c r="E70" s="11" t="s">
        <v>317</v>
      </c>
      <c r="F70" s="119" t="str">
        <f>LOOKUP(E70,K!$A$1:$B$19)</f>
        <v>Kambja vald</v>
      </c>
      <c r="G70" s="48" t="str">
        <f t="shared" si="3"/>
        <v>-</v>
      </c>
      <c r="J70" s="28" t="s">
        <v>6550</v>
      </c>
      <c r="K70" t="s">
        <v>6191</v>
      </c>
      <c r="L70">
        <v>2001</v>
      </c>
    </row>
    <row r="71" spans="1:14" x14ac:dyDescent="0.2">
      <c r="A71" s="48" t="str">
        <f t="shared" si="2"/>
        <v>T 03-1</v>
      </c>
      <c r="B71">
        <v>1</v>
      </c>
      <c r="C71">
        <v>1</v>
      </c>
      <c r="D71" s="48" t="str">
        <f>IF(C71=1,K!$I$9,IF(C71=2,K!$I$10,IF(C71=3,K!$I$11,IF(C71=4,K!$I$12,IF(C71=5,K!$I$13,IF(C71=6,K!$I$14,IF(C71=7,K!$I$15)))))))</f>
        <v>Projekt</v>
      </c>
      <c r="E71" s="11" t="s">
        <v>317</v>
      </c>
      <c r="F71" s="119" t="str">
        <f>LOOKUP(E71,K!$A$1:$B$19)</f>
        <v>Kambja vald</v>
      </c>
      <c r="G71" s="48" t="str">
        <f t="shared" si="3"/>
        <v>TA-460</v>
      </c>
      <c r="H71" s="11" t="s">
        <v>3165</v>
      </c>
      <c r="I71" s="11" t="s">
        <v>6189</v>
      </c>
      <c r="J71" s="28" t="s">
        <v>6190</v>
      </c>
      <c r="K71" t="s">
        <v>6191</v>
      </c>
      <c r="L71">
        <v>2001</v>
      </c>
      <c r="M71">
        <v>2</v>
      </c>
    </row>
    <row r="72" spans="1:14" x14ac:dyDescent="0.2">
      <c r="A72" s="48" t="str">
        <f t="shared" si="2"/>
        <v>T 03-2</v>
      </c>
      <c r="B72">
        <v>2</v>
      </c>
      <c r="C72">
        <v>2</v>
      </c>
      <c r="D72" s="48" t="str">
        <f>IF(C72=1,K!$I$9,IF(C72=2,K!$I$10,IF(C72=3,K!$I$11,IF(C72=4,K!$I$12,IF(C72=5,K!$I$13,IF(C72=6,K!$I$14,IF(C72=7,K!$I$15)))))))</f>
        <v>Ekspluatatsiooni andmise dok</v>
      </c>
      <c r="E72" s="11" t="s">
        <v>317</v>
      </c>
      <c r="F72" s="119" t="str">
        <f>LOOKUP(E72,K!$A$1:$B$19)</f>
        <v>Kambja vald</v>
      </c>
      <c r="G72" s="48" t="str">
        <f t="shared" si="3"/>
        <v>-17</v>
      </c>
      <c r="I72" s="11" t="s">
        <v>331</v>
      </c>
      <c r="J72" s="28" t="s">
        <v>6552</v>
      </c>
      <c r="K72" t="s">
        <v>6551</v>
      </c>
      <c r="L72">
        <v>1997</v>
      </c>
    </row>
    <row r="73" spans="1:14" x14ac:dyDescent="0.2">
      <c r="A73" s="48" t="str">
        <f t="shared" si="2"/>
        <v>T 03-2</v>
      </c>
      <c r="B73">
        <v>2</v>
      </c>
      <c r="C73">
        <v>2</v>
      </c>
      <c r="D73" s="48" t="str">
        <f>IF(C73=1,K!$I$9,IF(C73=2,K!$I$10,IF(C73=3,K!$I$11,IF(C73=4,K!$I$12,IF(C73=5,K!$I$13,IF(C73=6,K!$I$14,IF(C73=7,K!$I$15)))))))</f>
        <v>Ekspluatatsiooni andmise dok</v>
      </c>
      <c r="E73" s="11" t="s">
        <v>317</v>
      </c>
      <c r="F73" s="119" t="str">
        <f>LOOKUP(E73,K!$A$1:$B$19)</f>
        <v>Kambja vald</v>
      </c>
      <c r="G73" s="48" t="str">
        <f t="shared" si="3"/>
        <v>-</v>
      </c>
      <c r="J73" s="48" t="s">
        <v>6553</v>
      </c>
      <c r="K73" s="48" t="s">
        <v>6554</v>
      </c>
      <c r="L73">
        <v>1988</v>
      </c>
      <c r="M73">
        <v>1</v>
      </c>
    </row>
    <row r="74" spans="1:14" x14ac:dyDescent="0.2">
      <c r="A74" s="48" t="str">
        <f t="shared" si="2"/>
        <v>T 03-2</v>
      </c>
      <c r="B74">
        <v>2</v>
      </c>
      <c r="C74">
        <v>2</v>
      </c>
      <c r="D74" s="48" t="str">
        <f>IF(C74=1,K!$I$9,IF(C74=2,K!$I$10,IF(C74=3,K!$I$11,IF(C74=4,K!$I$12,IF(C74=5,K!$I$13,IF(C74=6,K!$I$14,IF(C74=7,K!$I$15)))))))</f>
        <v>Ekspluatatsiooni andmise dok</v>
      </c>
      <c r="E74" s="25" t="s">
        <v>317</v>
      </c>
      <c r="F74" s="119" t="str">
        <f>LOOKUP(E74,K!$A$1:$B$19)</f>
        <v>Kambja vald</v>
      </c>
      <c r="G74" s="48" t="str">
        <f t="shared" si="3"/>
        <v>-15</v>
      </c>
      <c r="I74" s="25" t="s">
        <v>329</v>
      </c>
      <c r="J74" s="28" t="s">
        <v>6555</v>
      </c>
      <c r="K74" t="s">
        <v>6533</v>
      </c>
      <c r="L74">
        <v>1999</v>
      </c>
      <c r="M74">
        <v>1</v>
      </c>
    </row>
    <row r="75" spans="1:14" x14ac:dyDescent="0.2">
      <c r="A75" s="48" t="str">
        <f t="shared" si="2"/>
        <v>T 03-2</v>
      </c>
      <c r="B75">
        <v>2</v>
      </c>
      <c r="C75">
        <v>2</v>
      </c>
      <c r="D75" s="48" t="str">
        <f>IF(C75=1,K!$I$9,IF(C75=2,K!$I$10,IF(C75=3,K!$I$11,IF(C75=4,K!$I$12,IF(C75=5,K!$I$13,IF(C75=6,K!$I$14,IF(C75=7,K!$I$15)))))))</f>
        <v>Ekspluatatsiooni andmise dok</v>
      </c>
      <c r="E75" s="25" t="s">
        <v>317</v>
      </c>
      <c r="F75" s="119" t="str">
        <f>LOOKUP(E75,K!$A$1:$B$19)</f>
        <v>Kambja vald</v>
      </c>
      <c r="G75" s="48" t="str">
        <f t="shared" si="3"/>
        <v>-17</v>
      </c>
      <c r="I75" s="25" t="s">
        <v>331</v>
      </c>
      <c r="J75" s="28" t="s">
        <v>6558</v>
      </c>
      <c r="K75" s="28" t="s">
        <v>6557</v>
      </c>
      <c r="L75">
        <v>1998</v>
      </c>
      <c r="M75">
        <v>1</v>
      </c>
    </row>
    <row r="76" spans="1:14" x14ac:dyDescent="0.2">
      <c r="A76" s="48" t="str">
        <f t="shared" si="2"/>
        <v>T 03-2</v>
      </c>
      <c r="B76">
        <v>2</v>
      </c>
      <c r="C76">
        <v>1</v>
      </c>
      <c r="D76" s="48" t="str">
        <f>IF(C76=1,K!$I$9,IF(C76=2,K!$I$10,IF(C76=3,K!$I$11,IF(C76=4,K!$I$12,IF(C76=5,K!$I$13,IF(C76=6,K!$I$14,IF(C76=7,K!$I$15)))))))</f>
        <v>Projekt</v>
      </c>
      <c r="E76" s="25" t="s">
        <v>317</v>
      </c>
      <c r="F76" s="119" t="str">
        <f>LOOKUP(E76,K!$A$1:$B$19)</f>
        <v>Kambja vald</v>
      </c>
      <c r="G76" s="48" t="str">
        <f t="shared" si="3"/>
        <v>TA-399</v>
      </c>
      <c r="H76" s="25" t="s">
        <v>3165</v>
      </c>
      <c r="I76" s="25" t="s">
        <v>6561</v>
      </c>
      <c r="J76" s="28" t="s">
        <v>6560</v>
      </c>
      <c r="K76" s="28" t="s">
        <v>6559</v>
      </c>
      <c r="L76">
        <v>1997</v>
      </c>
      <c r="M76">
        <v>1</v>
      </c>
    </row>
    <row r="77" spans="1:14" x14ac:dyDescent="0.2">
      <c r="A77" s="48" t="str">
        <f t="shared" si="2"/>
        <v>T 03-2</v>
      </c>
      <c r="B77">
        <v>2</v>
      </c>
      <c r="C77">
        <v>2</v>
      </c>
      <c r="D77" s="48" t="str">
        <f>IF(C77=1,K!$I$9,IF(C77=2,K!$I$10,IF(C77=3,K!$I$11,IF(C77=4,K!$I$12,IF(C77=5,K!$I$13,IF(C77=6,K!$I$14,IF(C77=7,K!$I$15)))))))</f>
        <v>Ekspluatatsiooni andmise dok</v>
      </c>
      <c r="E77" s="25" t="s">
        <v>317</v>
      </c>
      <c r="F77" s="119" t="str">
        <f>LOOKUP(E77,K!$A$1:$B$19)</f>
        <v>Kambja vald</v>
      </c>
      <c r="G77" s="48" t="str">
        <f t="shared" si="3"/>
        <v>-19</v>
      </c>
      <c r="I77" s="25" t="s">
        <v>333</v>
      </c>
      <c r="J77" s="28" t="s">
        <v>6562</v>
      </c>
      <c r="K77" s="28" t="s">
        <v>6559</v>
      </c>
      <c r="L77">
        <v>1997</v>
      </c>
      <c r="M77">
        <v>1</v>
      </c>
    </row>
    <row r="78" spans="1:14" x14ac:dyDescent="0.2">
      <c r="A78" s="48" t="str">
        <f t="shared" si="2"/>
        <v>T 03-2</v>
      </c>
      <c r="B78">
        <v>2</v>
      </c>
      <c r="C78">
        <v>2</v>
      </c>
      <c r="D78" s="48" t="str">
        <f>IF(C78=1,K!$I$9,IF(C78=2,K!$I$10,IF(C78=3,K!$I$11,IF(C78=4,K!$I$12,IF(C78=5,K!$I$13,IF(C78=6,K!$I$14,IF(C78=7,K!$I$15)))))))</f>
        <v>Ekspluatatsiooni andmise dok</v>
      </c>
      <c r="E78" s="25" t="s">
        <v>317</v>
      </c>
      <c r="F78" s="119" t="str">
        <f>LOOKUP(E78,K!$A$1:$B$19)</f>
        <v>Kambja vald</v>
      </c>
      <c r="G78" s="48" t="str">
        <f t="shared" si="3"/>
        <v>-9</v>
      </c>
      <c r="I78" s="25" t="s">
        <v>4056</v>
      </c>
      <c r="J78" s="28" t="s">
        <v>6563</v>
      </c>
      <c r="K78" s="28" t="s">
        <v>6564</v>
      </c>
      <c r="L78">
        <v>1996</v>
      </c>
      <c r="M78">
        <v>1</v>
      </c>
    </row>
    <row r="79" spans="1:14" x14ac:dyDescent="0.2">
      <c r="A79" s="48" t="str">
        <f t="shared" si="2"/>
        <v>T 03-2</v>
      </c>
      <c r="B79">
        <v>2</v>
      </c>
      <c r="C79">
        <v>1</v>
      </c>
      <c r="D79" s="48" t="str">
        <f>IF(C79=1,K!$I$9,IF(C79=2,K!$I$10,IF(C79=3,K!$I$11,IF(C79=4,K!$I$12,IF(C79=5,K!$I$13,IF(C79=6,K!$I$14,IF(C79=7,K!$I$15)))))))</f>
        <v>Projekt</v>
      </c>
      <c r="E79" s="25" t="s">
        <v>317</v>
      </c>
      <c r="F79" s="119" t="str">
        <f>LOOKUP(E79,K!$A$1:$B$19)</f>
        <v>Kambja vald</v>
      </c>
      <c r="G79" s="48" t="str">
        <f t="shared" si="3"/>
        <v>TA-369</v>
      </c>
      <c r="H79" s="25" t="s">
        <v>3165</v>
      </c>
      <c r="I79" s="25" t="s">
        <v>6565</v>
      </c>
      <c r="J79" s="28" t="s">
        <v>6566</v>
      </c>
      <c r="K79" s="28" t="s">
        <v>6564</v>
      </c>
      <c r="L79">
        <v>1996</v>
      </c>
      <c r="M79">
        <v>1</v>
      </c>
    </row>
    <row r="80" spans="1:14" x14ac:dyDescent="0.2">
      <c r="A80" s="48" t="str">
        <f t="shared" si="2"/>
        <v>T 03-2</v>
      </c>
      <c r="B80">
        <v>2</v>
      </c>
      <c r="C80">
        <v>2</v>
      </c>
      <c r="D80" s="48" t="str">
        <f>IF(C80=1,K!$I$9,IF(C80=2,K!$I$10,IF(C80=3,K!$I$11,IF(C80=4,K!$I$12,IF(C80=5,K!$I$13,IF(C80=6,K!$I$14,IF(C80=7,K!$I$15)))))))</f>
        <v>Ekspluatatsiooni andmise dok</v>
      </c>
      <c r="E80" s="25" t="s">
        <v>317</v>
      </c>
      <c r="F80" s="119" t="str">
        <f>LOOKUP(E80,K!$A$1:$B$19)</f>
        <v>Kambja vald</v>
      </c>
      <c r="G80" s="48" t="str">
        <f t="shared" si="3"/>
        <v>-5</v>
      </c>
      <c r="I80" s="25" t="s">
        <v>6222</v>
      </c>
      <c r="J80" s="28" t="s">
        <v>6567</v>
      </c>
      <c r="L80">
        <v>1995</v>
      </c>
      <c r="M80">
        <v>3</v>
      </c>
      <c r="N80" s="28" t="s">
        <v>6568</v>
      </c>
    </row>
    <row r="81" spans="1:14" x14ac:dyDescent="0.2">
      <c r="A81" s="48" t="str">
        <f t="shared" si="2"/>
        <v>T 04-1</v>
      </c>
      <c r="B81">
        <v>1</v>
      </c>
      <c r="C81">
        <v>1</v>
      </c>
      <c r="D81" s="48" t="str">
        <f>IF(C81=1,K!$I$9,IF(C81=2,K!$I$10,IF(C81=3,K!$I$11,IF(C81=4,K!$I$12,IF(C81=5,K!$I$13,IF(C81=6,K!$I$14,IF(C81=7,K!$I$15)))))))</f>
        <v>Projekt</v>
      </c>
      <c r="E81" s="11" t="s">
        <v>318</v>
      </c>
      <c r="F81" s="119" t="str">
        <f>LOOKUP(E81,K!$A$1:$B$19)</f>
        <v>Konguta vald</v>
      </c>
      <c r="G81" s="48" t="str">
        <f t="shared" si="3"/>
        <v>TA-44</v>
      </c>
      <c r="H81" s="11" t="s">
        <v>3165</v>
      </c>
      <c r="I81" s="11" t="s">
        <v>6752</v>
      </c>
      <c r="J81" t="s">
        <v>7098</v>
      </c>
      <c r="K81" t="s">
        <v>7099</v>
      </c>
      <c r="L81">
        <v>2003</v>
      </c>
      <c r="M81">
        <v>1</v>
      </c>
    </row>
    <row r="82" spans="1:14" x14ac:dyDescent="0.2">
      <c r="A82" s="48" t="str">
        <f t="shared" ref="A82:A108" si="4">CONCATENATE("T ",E82,"-",B82)</f>
        <v>T 03-2</v>
      </c>
      <c r="B82">
        <v>2</v>
      </c>
      <c r="C82">
        <v>1</v>
      </c>
      <c r="D82" s="48" t="str">
        <f>IF(C82=1,K!$I$9,IF(C82=2,K!$I$10,IF(C82=3,K!$I$11,IF(C82=4,K!$I$12,IF(C82=5,K!$I$13,IF(C82=6,K!$I$14,IF(C82=7,K!$I$15)))))))</f>
        <v>Projekt</v>
      </c>
      <c r="E82" s="11" t="s">
        <v>317</v>
      </c>
      <c r="F82" s="119" t="str">
        <f>LOOKUP(E82,K!$A$1:$B$19)</f>
        <v>Kambja vald</v>
      </c>
      <c r="G82" s="48" t="str">
        <f t="shared" ref="G82:G108" si="5">CONCATENATE(H82,"-",I82)</f>
        <v>TA-41</v>
      </c>
      <c r="H82" s="11" t="s">
        <v>3165</v>
      </c>
      <c r="I82" s="11" t="s">
        <v>4876</v>
      </c>
      <c r="J82" t="s">
        <v>6462</v>
      </c>
      <c r="K82" t="s">
        <v>6456</v>
      </c>
      <c r="L82">
        <v>2001</v>
      </c>
    </row>
    <row r="83" spans="1:14" x14ac:dyDescent="0.2">
      <c r="A83" s="48" t="str">
        <f t="shared" si="4"/>
        <v>T 09-1</v>
      </c>
      <c r="B83">
        <v>1</v>
      </c>
      <c r="C83">
        <v>1</v>
      </c>
      <c r="D83" s="48" t="str">
        <f>IF(C83=1,K!$I$9,IF(C83=2,K!$I$10,IF(C83=3,K!$I$11,IF(C83=4,K!$I$12,IF(C83=5,K!$I$13,IF(C83=6,K!$I$14,IF(C83=7,K!$I$15)))))))</f>
        <v>Projekt</v>
      </c>
      <c r="E83" s="11" t="s">
        <v>323</v>
      </c>
      <c r="F83" s="119" t="str">
        <f>LOOKUP(E83,K!$A$1:$B$19)</f>
        <v>Nõo vald</v>
      </c>
      <c r="G83" s="48" t="str">
        <f t="shared" si="5"/>
        <v>TA-40</v>
      </c>
      <c r="H83" s="11" t="s">
        <v>3165</v>
      </c>
      <c r="I83" s="11" t="s">
        <v>1782</v>
      </c>
      <c r="J83" t="s">
        <v>7100</v>
      </c>
      <c r="K83" t="s">
        <v>4838</v>
      </c>
      <c r="L83">
        <v>2001</v>
      </c>
      <c r="M83">
        <v>3</v>
      </c>
      <c r="N83" t="s">
        <v>4286</v>
      </c>
    </row>
    <row r="84" spans="1:14" x14ac:dyDescent="0.2">
      <c r="A84" s="48" t="str">
        <f t="shared" si="4"/>
        <v>T 09-1</v>
      </c>
      <c r="B84">
        <v>1</v>
      </c>
      <c r="C84">
        <v>1</v>
      </c>
      <c r="D84" s="48" t="str">
        <f>IF(C84=1,K!$I$9,IF(C84=2,K!$I$10,IF(C84=3,K!$I$11,IF(C84=4,K!$I$12,IF(C84=5,K!$I$13,IF(C84=6,K!$I$14,IF(C84=7,K!$I$15)))))))</f>
        <v>Projekt</v>
      </c>
      <c r="E84" s="11" t="s">
        <v>323</v>
      </c>
      <c r="F84" s="119" t="str">
        <f>LOOKUP(E84,K!$A$1:$B$19)</f>
        <v>Nõo vald</v>
      </c>
      <c r="G84" s="48" t="str">
        <f t="shared" si="5"/>
        <v>TA-16</v>
      </c>
      <c r="H84" s="11" t="s">
        <v>3165</v>
      </c>
      <c r="I84" s="11" t="s">
        <v>330</v>
      </c>
      <c r="J84" t="s">
        <v>7110</v>
      </c>
      <c r="K84" t="s">
        <v>4675</v>
      </c>
      <c r="L84">
        <v>2004</v>
      </c>
      <c r="M84">
        <v>2</v>
      </c>
      <c r="N84" t="s">
        <v>7109</v>
      </c>
    </row>
    <row r="85" spans="1:14" ht="25.5" x14ac:dyDescent="0.2">
      <c r="A85" s="48" t="str">
        <f t="shared" si="4"/>
        <v>T 09-1</v>
      </c>
      <c r="B85">
        <v>1</v>
      </c>
      <c r="C85">
        <v>1</v>
      </c>
      <c r="D85" s="48" t="str">
        <f>IF(C85=1,K!$I$9,IF(C85=2,K!$I$10,IF(C85=3,K!$I$11,IF(C85=4,K!$I$12,IF(C85=5,K!$I$13,IF(C85=6,K!$I$14,IF(C85=7,K!$I$15)))))))</f>
        <v>Projekt</v>
      </c>
      <c r="E85" s="11" t="s">
        <v>323</v>
      </c>
      <c r="F85" s="119" t="str">
        <f>LOOKUP(E85,K!$A$1:$B$19)</f>
        <v>Nõo vald</v>
      </c>
      <c r="G85" s="48" t="str">
        <f t="shared" si="5"/>
        <v>TA-26</v>
      </c>
      <c r="H85" s="11" t="s">
        <v>3165</v>
      </c>
      <c r="I85" s="11" t="s">
        <v>2897</v>
      </c>
      <c r="J85" s="30" t="s">
        <v>7111</v>
      </c>
      <c r="K85" t="s">
        <v>7112</v>
      </c>
      <c r="L85">
        <v>2004</v>
      </c>
      <c r="M85">
        <v>2</v>
      </c>
      <c r="N85" t="s">
        <v>4350</v>
      </c>
    </row>
    <row r="86" spans="1:14" ht="51" x14ac:dyDescent="0.2">
      <c r="A86" s="48" t="str">
        <f t="shared" si="4"/>
        <v>T 09-1</v>
      </c>
      <c r="B86">
        <v>1</v>
      </c>
      <c r="C86">
        <v>1</v>
      </c>
      <c r="D86" s="48" t="str">
        <f>IF(C86=1,K!$I$9,IF(C86=2,K!$I$10,IF(C86=3,K!$I$11,IF(C86=4,K!$I$12,IF(C86=5,K!$I$13,IF(C86=6,K!$I$14,IF(C86=7,K!$I$15)))))))</f>
        <v>Projekt</v>
      </c>
      <c r="E86" s="11" t="s">
        <v>323</v>
      </c>
      <c r="F86" s="119" t="str">
        <f>LOOKUP(E86,K!$A$1:$B$19)</f>
        <v>Nõo vald</v>
      </c>
      <c r="G86" s="48" t="str">
        <f t="shared" si="5"/>
        <v>TA-21</v>
      </c>
      <c r="H86" s="11" t="s">
        <v>3165</v>
      </c>
      <c r="I86" s="11" t="s">
        <v>1696</v>
      </c>
      <c r="J86" s="30" t="s">
        <v>7872</v>
      </c>
      <c r="K86" t="s">
        <v>7113</v>
      </c>
      <c r="L86">
        <v>2008</v>
      </c>
      <c r="M86">
        <v>1</v>
      </c>
      <c r="N86" t="s">
        <v>7114</v>
      </c>
    </row>
    <row r="87" spans="1:14" ht="38.25" x14ac:dyDescent="0.2">
      <c r="A87" s="48" t="str">
        <f t="shared" si="4"/>
        <v>T 09-1</v>
      </c>
      <c r="B87">
        <v>1</v>
      </c>
      <c r="C87">
        <v>1</v>
      </c>
      <c r="D87" s="48" t="str">
        <f>IF(C87=1,K!$I$9,IF(C87=2,K!$I$10,IF(C87=3,K!$I$11,IF(C87=4,K!$I$12,IF(C87=5,K!$I$13,IF(C87=6,K!$I$14,IF(C87=7,K!$I$15)))))))</f>
        <v>Projekt</v>
      </c>
      <c r="E87" s="11" t="s">
        <v>323</v>
      </c>
      <c r="F87" s="119" t="str">
        <f>LOOKUP(E87,K!$A$1:$B$19)</f>
        <v>Nõo vald</v>
      </c>
      <c r="G87" s="48" t="str">
        <f t="shared" si="5"/>
        <v>IB- 08/2009</v>
      </c>
      <c r="H87" s="11" t="s">
        <v>5738</v>
      </c>
      <c r="I87" s="32" t="s">
        <v>7117</v>
      </c>
      <c r="J87" s="30" t="s">
        <v>7115</v>
      </c>
      <c r="K87" t="s">
        <v>7116</v>
      </c>
      <c r="L87">
        <v>2009</v>
      </c>
      <c r="M87">
        <v>5</v>
      </c>
      <c r="N87" t="s">
        <v>7114</v>
      </c>
    </row>
    <row r="88" spans="1:14" x14ac:dyDescent="0.2">
      <c r="A88" s="48" t="str">
        <f t="shared" si="4"/>
        <v>T 09-1</v>
      </c>
      <c r="B88">
        <v>1</v>
      </c>
      <c r="C88">
        <v>1</v>
      </c>
      <c r="D88" s="48" t="str">
        <f>IF(C88=1,K!$I$9,IF(C88=2,K!$I$10,IF(C88=3,K!$I$11,IF(C88=4,K!$I$12,IF(C88=5,K!$I$13,IF(C88=6,K!$I$14,IF(C88=7,K!$I$15)))))))</f>
        <v>Projekt</v>
      </c>
      <c r="E88" s="11" t="s">
        <v>323</v>
      </c>
      <c r="F88" s="119" t="str">
        <f>LOOKUP(E88,K!$A$1:$B$19)</f>
        <v>Nõo vald</v>
      </c>
      <c r="G88" s="48" t="str">
        <f t="shared" si="5"/>
        <v>IB-68/2005</v>
      </c>
      <c r="H88" s="11" t="s">
        <v>5738</v>
      </c>
      <c r="I88" s="11" t="s">
        <v>7120</v>
      </c>
      <c r="J88" s="30" t="s">
        <v>7118</v>
      </c>
      <c r="K88" t="s">
        <v>7119</v>
      </c>
      <c r="L88">
        <v>2005</v>
      </c>
      <c r="M88">
        <v>4</v>
      </c>
      <c r="N88" t="s">
        <v>7121</v>
      </c>
    </row>
    <row r="89" spans="1:14" x14ac:dyDescent="0.2">
      <c r="A89" s="48" t="str">
        <f t="shared" si="4"/>
        <v>T 09-1</v>
      </c>
      <c r="B89">
        <v>1</v>
      </c>
      <c r="C89">
        <v>1</v>
      </c>
      <c r="D89" s="48" t="str">
        <f>IF(C89=1,K!$I$9,IF(C89=2,K!$I$10,IF(C89=3,K!$I$11,IF(C89=4,K!$I$12,IF(C89=5,K!$I$13,IF(C89=6,K!$I$14,IF(C89=7,K!$I$15)))))))</f>
        <v>Projekt</v>
      </c>
      <c r="E89" s="11" t="s">
        <v>323</v>
      </c>
      <c r="F89" s="119" t="str">
        <f>LOOKUP(E89,K!$A$1:$B$19)</f>
        <v>Nõo vald</v>
      </c>
      <c r="G89" s="48" t="str">
        <f t="shared" si="5"/>
        <v>-07-01</v>
      </c>
      <c r="I89" s="11" t="s">
        <v>7131</v>
      </c>
      <c r="J89" s="30" t="s">
        <v>7130</v>
      </c>
      <c r="K89" t="s">
        <v>7132</v>
      </c>
      <c r="L89">
        <v>2007</v>
      </c>
      <c r="M89">
        <v>1</v>
      </c>
      <c r="N89" t="s">
        <v>4513</v>
      </c>
    </row>
    <row r="90" spans="1:14" ht="25.5" x14ac:dyDescent="0.2">
      <c r="A90" s="48" t="str">
        <f t="shared" si="4"/>
        <v>T 14-1</v>
      </c>
      <c r="B90">
        <v>1</v>
      </c>
      <c r="C90">
        <v>1</v>
      </c>
      <c r="D90" s="48" t="str">
        <f>IF(C90=1,K!$I$9,IF(C90=2,K!$I$10,IF(C90=3,K!$I$11,IF(C90=4,K!$I$12,IF(C90=5,K!$I$13,IF(C90=6,K!$I$14,IF(C90=7,K!$I$15)))))))</f>
        <v>Projekt</v>
      </c>
      <c r="E90" s="11" t="s">
        <v>328</v>
      </c>
      <c r="F90" s="119" t="str">
        <f>LOOKUP(E90,K!$A$1:$B$19)</f>
        <v>Rõngu vald</v>
      </c>
      <c r="G90" s="48" t="str">
        <f t="shared" si="5"/>
        <v>TA-206</v>
      </c>
      <c r="H90" s="11" t="s">
        <v>3165</v>
      </c>
      <c r="I90" s="11" t="s">
        <v>1819</v>
      </c>
      <c r="J90" s="30" t="s">
        <v>7876</v>
      </c>
      <c r="K90" t="s">
        <v>7877</v>
      </c>
      <c r="L90">
        <v>1992</v>
      </c>
      <c r="M90">
        <v>3</v>
      </c>
    </row>
    <row r="91" spans="1:14" ht="25.5" x14ac:dyDescent="0.2">
      <c r="A91" s="48" t="str">
        <f t="shared" si="4"/>
        <v>T 14-1</v>
      </c>
      <c r="B91">
        <v>1</v>
      </c>
      <c r="C91">
        <v>2</v>
      </c>
      <c r="D91" s="48" t="str">
        <f>IF(C91=1,K!$I$9,IF(C91=2,K!$I$10,IF(C91=3,K!$I$11,IF(C91=4,K!$I$12,IF(C91=5,K!$I$13,IF(C91=6,K!$I$14,IF(C91=7,K!$I$15)))))))</f>
        <v>Ekspluatatsiooni andmise dok</v>
      </c>
      <c r="E91" s="11" t="s">
        <v>328</v>
      </c>
      <c r="F91" s="119" t="str">
        <f>LOOKUP(E91,K!$A$1:$B$19)</f>
        <v>Rõngu vald</v>
      </c>
      <c r="G91" s="48" t="str">
        <f t="shared" si="5"/>
        <v>-22.</v>
      </c>
      <c r="I91" s="11" t="s">
        <v>7875</v>
      </c>
      <c r="J91" s="30" t="s">
        <v>7876</v>
      </c>
      <c r="K91" t="s">
        <v>7877</v>
      </c>
      <c r="L91">
        <v>1993</v>
      </c>
      <c r="M91">
        <v>1</v>
      </c>
    </row>
    <row r="92" spans="1:14" ht="25.5" x14ac:dyDescent="0.2">
      <c r="A92" s="48" t="str">
        <f t="shared" si="4"/>
        <v>T 14-1</v>
      </c>
      <c r="B92">
        <v>1</v>
      </c>
      <c r="C92">
        <v>2</v>
      </c>
      <c r="D92" s="48" t="str">
        <f>IF(C92=1,K!$I$9,IF(C92=2,K!$I$10,IF(C92=3,K!$I$11,IF(C92=4,K!$I$12,IF(C92=5,K!$I$13,IF(C92=6,K!$I$14,IF(C92=7,K!$I$15)))))))</f>
        <v>Ekspluatatsiooni andmise dok</v>
      </c>
      <c r="E92" s="11" t="s">
        <v>328</v>
      </c>
      <c r="F92" s="119" t="str">
        <f>LOOKUP(E92,K!$A$1:$B$19)</f>
        <v>Rõngu vald</v>
      </c>
      <c r="G92" s="48" t="str">
        <f t="shared" si="5"/>
        <v>-14</v>
      </c>
      <c r="I92" s="11" t="s">
        <v>328</v>
      </c>
      <c r="J92" s="30" t="s">
        <v>7878</v>
      </c>
      <c r="K92" t="s">
        <v>6639</v>
      </c>
      <c r="L92">
        <v>1993</v>
      </c>
      <c r="M92">
        <v>1</v>
      </c>
    </row>
    <row r="93" spans="1:14" x14ac:dyDescent="0.2">
      <c r="A93" s="48" t="str">
        <f t="shared" si="4"/>
        <v>T 14-1</v>
      </c>
      <c r="B93">
        <v>1</v>
      </c>
      <c r="C93">
        <v>2</v>
      </c>
      <c r="D93" s="48" t="str">
        <f>IF(C93=1,K!$I$9,IF(C93=2,K!$I$10,IF(C93=3,K!$I$11,IF(C93=4,K!$I$12,IF(C93=5,K!$I$13,IF(C93=6,K!$I$14,IF(C93=7,K!$I$15)))))))</f>
        <v>Ekspluatatsiooni andmise dok</v>
      </c>
      <c r="E93" s="11" t="s">
        <v>328</v>
      </c>
      <c r="F93" s="119" t="str">
        <f>LOOKUP(E93,K!$A$1:$B$19)</f>
        <v>Rõngu vald</v>
      </c>
      <c r="G93" s="48" t="str">
        <f t="shared" si="5"/>
        <v>-12</v>
      </c>
      <c r="I93" s="11" t="s">
        <v>326</v>
      </c>
      <c r="J93" s="30" t="s">
        <v>7880</v>
      </c>
      <c r="K93" t="s">
        <v>7879</v>
      </c>
      <c r="L93">
        <v>1993</v>
      </c>
      <c r="M93">
        <v>1</v>
      </c>
    </row>
    <row r="94" spans="1:14" ht="25.5" x14ac:dyDescent="0.2">
      <c r="A94" s="48" t="str">
        <f t="shared" si="4"/>
        <v>T 14-1</v>
      </c>
      <c r="B94">
        <v>1</v>
      </c>
      <c r="C94">
        <v>2</v>
      </c>
      <c r="D94" s="48" t="str">
        <f>IF(C94=1,K!$I$9,IF(C94=2,K!$I$10,IF(C94=3,K!$I$11,IF(C94=4,K!$I$12,IF(C94=5,K!$I$13,IF(C94=6,K!$I$14,IF(C94=7,K!$I$15)))))))</f>
        <v>Ekspluatatsiooni andmise dok</v>
      </c>
      <c r="E94" s="11" t="s">
        <v>328</v>
      </c>
      <c r="F94" s="119" t="str">
        <f>LOOKUP(E94,K!$A$1:$B$19)</f>
        <v>Rõngu vald</v>
      </c>
      <c r="G94" s="48" t="str">
        <f t="shared" si="5"/>
        <v>-58</v>
      </c>
      <c r="I94" s="11" t="s">
        <v>3698</v>
      </c>
      <c r="J94" s="30" t="s">
        <v>7881</v>
      </c>
      <c r="K94" t="s">
        <v>7882</v>
      </c>
      <c r="L94">
        <v>1992</v>
      </c>
      <c r="M94">
        <v>2</v>
      </c>
    </row>
    <row r="95" spans="1:14" ht="25.5" x14ac:dyDescent="0.2">
      <c r="A95" s="48" t="str">
        <f t="shared" si="4"/>
        <v>T 14-1</v>
      </c>
      <c r="B95">
        <v>1</v>
      </c>
      <c r="C95">
        <v>2</v>
      </c>
      <c r="D95" s="48" t="str">
        <f>IF(C95=1,K!$I$9,IF(C95=2,K!$I$10,IF(C95=3,K!$I$11,IF(C95=4,K!$I$12,IF(C95=5,K!$I$13,IF(C95=6,K!$I$14,IF(C95=7,K!$I$15)))))))</f>
        <v>Ekspluatatsiooni andmise dok</v>
      </c>
      <c r="E95" s="11" t="s">
        <v>328</v>
      </c>
      <c r="F95" s="119" t="str">
        <f>LOOKUP(E95,K!$A$1:$B$19)</f>
        <v>Rõngu vald</v>
      </c>
      <c r="G95" s="48" t="str">
        <f t="shared" si="5"/>
        <v>-3.</v>
      </c>
      <c r="I95" s="11" t="s">
        <v>7883</v>
      </c>
      <c r="J95" s="30" t="s">
        <v>7884</v>
      </c>
      <c r="K95" t="s">
        <v>6677</v>
      </c>
      <c r="L95">
        <v>1993</v>
      </c>
      <c r="M95">
        <v>1</v>
      </c>
    </row>
    <row r="96" spans="1:14" x14ac:dyDescent="0.2">
      <c r="A96" s="48" t="str">
        <f t="shared" si="4"/>
        <v>T 14-1</v>
      </c>
      <c r="B96">
        <v>1</v>
      </c>
      <c r="C96">
        <v>1</v>
      </c>
      <c r="D96" s="48" t="str">
        <f>IF(C96=1,K!$I$9,IF(C96=2,K!$I$10,IF(C96=3,K!$I$11,IF(C96=4,K!$I$12,IF(C96=5,K!$I$13,IF(C96=6,K!$I$14,IF(C96=7,K!$I$15)))))))</f>
        <v>Projekt</v>
      </c>
      <c r="E96" s="11" t="s">
        <v>328</v>
      </c>
      <c r="F96" s="119" t="str">
        <f>LOOKUP(E96,K!$A$1:$B$19)</f>
        <v>Rõngu vald</v>
      </c>
      <c r="G96" s="48" t="str">
        <f t="shared" si="5"/>
        <v>TA-203</v>
      </c>
      <c r="H96" s="11" t="s">
        <v>3165</v>
      </c>
      <c r="I96" s="11" t="s">
        <v>7885</v>
      </c>
      <c r="J96" s="30" t="s">
        <v>7886</v>
      </c>
      <c r="K96" t="s">
        <v>7887</v>
      </c>
      <c r="L96">
        <v>1991</v>
      </c>
      <c r="M96">
        <v>1</v>
      </c>
    </row>
    <row r="97" spans="1:13" x14ac:dyDescent="0.2">
      <c r="A97" s="48" t="str">
        <f t="shared" si="4"/>
        <v>T 14-1</v>
      </c>
      <c r="B97">
        <v>1</v>
      </c>
      <c r="C97">
        <v>1</v>
      </c>
      <c r="D97" s="48" t="str">
        <f>IF(C97=1,K!$I$9,IF(C97=2,K!$I$10,IF(C97=3,K!$I$11,IF(C97=4,K!$I$12,IF(C97=5,K!$I$13,IF(C97=6,K!$I$14,IF(C97=7,K!$I$15)))))))</f>
        <v>Projekt</v>
      </c>
      <c r="E97" s="11" t="s">
        <v>328</v>
      </c>
      <c r="F97" s="119" t="str">
        <f>LOOKUP(E97,K!$A$1:$B$19)</f>
        <v>Rõngu vald</v>
      </c>
      <c r="G97" s="48" t="str">
        <f t="shared" si="5"/>
        <v>TA-211</v>
      </c>
      <c r="H97" s="11" t="s">
        <v>3165</v>
      </c>
      <c r="I97" s="11" t="s">
        <v>6966</v>
      </c>
      <c r="J97" s="30" t="s">
        <v>7888</v>
      </c>
      <c r="K97" t="s">
        <v>6677</v>
      </c>
      <c r="L97">
        <v>1992</v>
      </c>
      <c r="M97">
        <v>2</v>
      </c>
    </row>
    <row r="98" spans="1:13" ht="25.5" x14ac:dyDescent="0.2">
      <c r="A98" s="48" t="str">
        <f t="shared" si="4"/>
        <v>T 14-1</v>
      </c>
      <c r="B98">
        <v>1</v>
      </c>
      <c r="C98">
        <v>1</v>
      </c>
      <c r="D98" s="48" t="str">
        <f>IF(C98=1,K!$I$9,IF(C98=2,K!$I$10,IF(C98=3,K!$I$11,IF(C98=4,K!$I$12,IF(C98=5,K!$I$13,IF(C98=6,K!$I$14,IF(C98=7,K!$I$15)))))))</f>
        <v>Projekt</v>
      </c>
      <c r="E98" s="11" t="s">
        <v>328</v>
      </c>
      <c r="F98" s="119" t="str">
        <f>LOOKUP(E98,K!$A$1:$B$19)</f>
        <v>Rõngu vald</v>
      </c>
      <c r="G98" s="48" t="str">
        <f t="shared" si="5"/>
        <v>TA-388</v>
      </c>
      <c r="H98" s="11" t="s">
        <v>3165</v>
      </c>
      <c r="I98" s="11" t="s">
        <v>7891</v>
      </c>
      <c r="J98" s="30" t="s">
        <v>7892</v>
      </c>
      <c r="K98" t="s">
        <v>7893</v>
      </c>
      <c r="L98">
        <v>1997</v>
      </c>
      <c r="M98">
        <v>2</v>
      </c>
    </row>
    <row r="99" spans="1:13" x14ac:dyDescent="0.2">
      <c r="A99" s="48" t="str">
        <f t="shared" si="4"/>
        <v>T 14-1</v>
      </c>
      <c r="B99">
        <v>1</v>
      </c>
      <c r="C99">
        <v>1</v>
      </c>
      <c r="D99" s="48" t="str">
        <f>IF(C99=1,K!$I$9,IF(C99=2,K!$I$10,IF(C99=3,K!$I$11,IF(C99=4,K!$I$12,IF(C99=5,K!$I$13,IF(C99=6,K!$I$14,IF(C99=7,K!$I$15)))))))</f>
        <v>Projekt</v>
      </c>
      <c r="E99" s="11" t="s">
        <v>328</v>
      </c>
      <c r="F99" s="119" t="str">
        <f>LOOKUP(E99,K!$A$1:$B$19)</f>
        <v>Rõngu vald</v>
      </c>
      <c r="G99" s="48" t="str">
        <f t="shared" si="5"/>
        <v>TA-92</v>
      </c>
      <c r="H99" s="11" t="s">
        <v>3165</v>
      </c>
      <c r="I99" s="11" t="s">
        <v>7894</v>
      </c>
      <c r="J99" s="30" t="s">
        <v>7895</v>
      </c>
      <c r="K99" t="s">
        <v>7882</v>
      </c>
      <c r="L99">
        <v>1991</v>
      </c>
      <c r="M99">
        <v>7</v>
      </c>
    </row>
    <row r="100" spans="1:13" x14ac:dyDescent="0.2">
      <c r="A100" s="48" t="str">
        <f t="shared" si="4"/>
        <v>T 14-1</v>
      </c>
      <c r="B100">
        <v>1</v>
      </c>
      <c r="C100">
        <v>1</v>
      </c>
      <c r="D100" s="48" t="str">
        <f>IF(C100=1,K!$I$9,IF(C100=2,K!$I$10,IF(C100=3,K!$I$11,IF(C100=4,K!$I$12,IF(C100=5,K!$I$13,IF(C100=6,K!$I$14,IF(C100=7,K!$I$15)))))))</f>
        <v>Projekt</v>
      </c>
      <c r="E100" s="11" t="s">
        <v>328</v>
      </c>
      <c r="F100" s="119" t="str">
        <f>LOOKUP(E100,K!$A$1:$B$19)</f>
        <v>Rõngu vald</v>
      </c>
      <c r="G100" s="48" t="str">
        <f t="shared" si="5"/>
        <v>TA-283</v>
      </c>
      <c r="H100" s="11" t="s">
        <v>3165</v>
      </c>
      <c r="I100" s="11" t="s">
        <v>7896</v>
      </c>
      <c r="J100" s="30" t="s">
        <v>7897</v>
      </c>
      <c r="K100" t="s">
        <v>7898</v>
      </c>
      <c r="L100">
        <v>1993</v>
      </c>
      <c r="M100">
        <v>2</v>
      </c>
    </row>
    <row r="101" spans="1:13" x14ac:dyDescent="0.2">
      <c r="A101" s="48" t="str">
        <f t="shared" si="4"/>
        <v>T 14-</v>
      </c>
      <c r="D101" s="48" t="b">
        <f>IF(C101=1,K!$I$9,IF(C101=2,K!$I$10,IF(C101=3,K!$I$11,IF(C101=4,K!$I$12,IF(C101=5,K!$I$13,IF(C101=6,K!$I$14,IF(C101=7,K!$I$15)))))))</f>
        <v>0</v>
      </c>
      <c r="E101" s="11" t="s">
        <v>328</v>
      </c>
      <c r="F101" s="119" t="str">
        <f>LOOKUP(E101,K!$A$1:$B$19)</f>
        <v>Rõngu vald</v>
      </c>
      <c r="G101" s="48" t="str">
        <f t="shared" si="5"/>
        <v>-</v>
      </c>
    </row>
    <row r="102" spans="1:13" x14ac:dyDescent="0.2">
      <c r="A102" s="48" t="str">
        <f t="shared" si="4"/>
        <v>T -</v>
      </c>
      <c r="D102" s="48" t="b">
        <f>IF(C102=1,K!$I$9,IF(C102=2,K!$I$10,IF(C102=3,K!$I$11,IF(C102=4,K!$I$12,IF(C102=5,K!$I$13,IF(C102=6,K!$I$14,IF(C102=7,K!$I$15)))))))</f>
        <v>0</v>
      </c>
      <c r="F102" s="119" t="e">
        <f>LOOKUP(E102,K!$A$1:$B$19)</f>
        <v>#N/A</v>
      </c>
      <c r="G102" s="48" t="str">
        <f t="shared" si="5"/>
        <v>-</v>
      </c>
    </row>
    <row r="103" spans="1:13" x14ac:dyDescent="0.2">
      <c r="A103" s="48" t="str">
        <f t="shared" si="4"/>
        <v>T -</v>
      </c>
      <c r="D103" s="48" t="b">
        <f>IF(C103=1,K!$I$9,IF(C103=2,K!$I$10,IF(C103=3,K!$I$11,IF(C103=4,K!$I$12,IF(C103=5,K!$I$13,IF(C103=6,K!$I$14,IF(C103=7,K!$I$15)))))))</f>
        <v>0</v>
      </c>
      <c r="F103" s="119" t="e">
        <f>LOOKUP(E103,K!$A$1:$B$19)</f>
        <v>#N/A</v>
      </c>
      <c r="G103" s="48" t="str">
        <f t="shared" si="5"/>
        <v>-</v>
      </c>
    </row>
    <row r="104" spans="1:13" x14ac:dyDescent="0.2">
      <c r="A104" s="48" t="str">
        <f t="shared" si="4"/>
        <v>T -</v>
      </c>
      <c r="D104" s="48" t="b">
        <f>IF(C104=1,K!$I$9,IF(C104=2,K!$I$10,IF(C104=3,K!$I$11,IF(C104=4,K!$I$12,IF(C104=5,K!$I$13,IF(C104=6,K!$I$14,IF(C104=7,K!$I$15)))))))</f>
        <v>0</v>
      </c>
      <c r="F104" s="119" t="e">
        <f>LOOKUP(E104,K!$A$1:$B$19)</f>
        <v>#N/A</v>
      </c>
      <c r="G104" s="48" t="str">
        <f t="shared" si="5"/>
        <v>-</v>
      </c>
    </row>
    <row r="105" spans="1:13" x14ac:dyDescent="0.2">
      <c r="A105" s="48" t="str">
        <f t="shared" si="4"/>
        <v>T -</v>
      </c>
      <c r="D105" s="48" t="b">
        <f>IF(C105=1,K!$I$9,IF(C105=2,K!$I$10,IF(C105=3,K!$I$11,IF(C105=4,K!$I$12,IF(C105=5,K!$I$13,IF(C105=6,K!$I$14,IF(C105=7,K!$I$15)))))))</f>
        <v>0</v>
      </c>
      <c r="F105" s="119" t="e">
        <f>LOOKUP(E105,K!$A$1:$B$19)</f>
        <v>#N/A</v>
      </c>
      <c r="G105" s="48" t="str">
        <f t="shared" si="5"/>
        <v>-</v>
      </c>
    </row>
    <row r="106" spans="1:13" x14ac:dyDescent="0.2">
      <c r="A106" s="48" t="str">
        <f t="shared" si="4"/>
        <v>T -</v>
      </c>
      <c r="D106" s="48" t="b">
        <f>IF(C106=1,K!$I$9,IF(C106=2,K!$I$10,IF(C106=3,K!$I$11,IF(C106=4,K!$I$12,IF(C106=5,K!$I$13,IF(C106=6,K!$I$14,IF(C106=7,K!$I$15)))))))</f>
        <v>0</v>
      </c>
      <c r="F106" s="119" t="e">
        <f>LOOKUP(E106,K!$A$1:$B$19)</f>
        <v>#N/A</v>
      </c>
      <c r="G106" s="48" t="str">
        <f t="shared" si="5"/>
        <v>-</v>
      </c>
    </row>
    <row r="107" spans="1:13" x14ac:dyDescent="0.2">
      <c r="A107" s="48" t="str">
        <f t="shared" si="4"/>
        <v>T -</v>
      </c>
      <c r="D107" s="48" t="b">
        <f>IF(C107=1,K!$I$9,IF(C107=2,K!$I$10,IF(C107=3,K!$I$11,IF(C107=4,K!$I$12,IF(C107=5,K!$I$13,IF(C107=6,K!$I$14,IF(C107=7,K!$I$15)))))))</f>
        <v>0</v>
      </c>
      <c r="F107" s="119" t="e">
        <f>LOOKUP(E107,K!$A$1:$B$19)</f>
        <v>#N/A</v>
      </c>
      <c r="G107" s="48" t="str">
        <f t="shared" si="5"/>
        <v>-</v>
      </c>
    </row>
    <row r="108" spans="1:13" x14ac:dyDescent="0.2">
      <c r="A108" s="48" t="str">
        <f t="shared" si="4"/>
        <v>T -</v>
      </c>
      <c r="D108" s="48" t="b">
        <f>IF(C108=1,K!$I$9,IF(C108=2,K!$I$10,IF(C108=3,K!$I$11,IF(C108=4,K!$I$12,IF(C108=5,K!$I$13,IF(C108=6,K!$I$14,IF(C108=7,K!$I$15)))))))</f>
        <v>0</v>
      </c>
      <c r="F108" s="119" t="e">
        <f>LOOKUP(E108,K!$A$1:$B$19)</f>
        <v>#N/A</v>
      </c>
      <c r="G108" s="48" t="str">
        <f t="shared" si="5"/>
        <v>-</v>
      </c>
    </row>
  </sheetData>
  <protectedRanges>
    <protectedRange sqref="A1:M1" name="Range1"/>
  </protectedRanges>
  <autoFilter ref="A1:M108" xr:uid="{00000000-0009-0000-0000-000004000000}"/>
  <customSheetViews>
    <customSheetView guid="{81A41EBF-5CB5-429E-880C-625FE6C4441B}" showAutoFilter="1">
      <selection activeCell="G29" sqref="G29"/>
      <pageMargins left="0.7" right="0.7" top="0.75" bottom="0.75" header="0.3" footer="0.3"/>
      <pageSetup paperSize="9" orientation="portrait" horizontalDpi="4294967293" r:id="rId1"/>
      <autoFilter ref="A1:M108" xr:uid="{00000000-0009-0000-0000-000004000000}"/>
    </customSheetView>
    <customSheetView guid="{ADABCF32-AA29-4B35-BC61-1998F9EC2C31}" filter="1" showAutoFilter="1">
      <selection activeCell="G29" sqref="G29"/>
      <pageMargins left="0.7" right="0.7" top="0.75" bottom="0.75" header="0.3" footer="0.3"/>
      <pageSetup paperSize="9" orientation="portrait" horizontalDpi="4294967293" r:id="rId2"/>
      <autoFilter ref="A1:M108" xr:uid="{4A379341-87CB-4155-AD06-050A662A1FC7}">
        <filterColumn colId="5">
          <filters>
            <filter val="Meeksi vald"/>
          </filters>
        </filterColumn>
      </autoFilter>
    </customSheetView>
    <customSheetView guid="{D6215542-BE3C-497D-B112-ED0868C7C4A1}" filter="1" showAutoFilter="1">
      <selection activeCell="J86" sqref="J86"/>
      <pageMargins left="0.7" right="0.7" top="0.75" bottom="0.75" header="0.3" footer="0.3"/>
      <pageSetup paperSize="9" orientation="portrait" horizontalDpi="4294967293" verticalDpi="0" r:id="rId3"/>
      <autoFilter ref="A1:M108" xr:uid="{57E88A0A-192F-48FC-9F91-2007C19C73BD}">
        <filterColumn colId="5">
          <filters>
            <filter val="Nõo vald"/>
          </filters>
        </filterColumn>
      </autoFilter>
    </customSheetView>
    <customSheetView guid="{4AA38914-A4C2-4C8E-B886-E17541AD55EE}" showPageBreaks="1" filter="1" showAutoFilter="1">
      <selection activeCell="G29" sqref="G29"/>
      <pageMargins left="0.7" right="0.7" top="0.75" bottom="0.75" header="0.3" footer="0.3"/>
      <pageSetup paperSize="9" orientation="portrait" horizontalDpi="4294967293" r:id="rId4"/>
      <autoFilter ref="A1:M108" xr:uid="{673A444F-118A-4FC8-B830-AAC0D7B5A2AC}">
        <filterColumn colId="5">
          <filters>
            <filter val="Meeksi vald"/>
          </filters>
        </filterColumn>
      </autoFilter>
    </customSheetView>
    <customSheetView guid="{D44435E1-131B-4184-851A-F774B6A45829}" filter="1" showAutoFilter="1">
      <selection activeCell="F122" sqref="F121:F122"/>
      <pageMargins left="0.7" right="0.7" top="0.75" bottom="0.75" header="0.3" footer="0.3"/>
      <pageSetup paperSize="9" orientation="portrait" horizontalDpi="4294967293" verticalDpi="0" r:id="rId5"/>
      <autoFilter ref="A1:M108" xr:uid="{C0E39E89-CA92-4FF5-B1CA-EA6F62886413}">
        <filterColumn colId="5">
          <filters>
            <filter val="Meeksi vald"/>
          </filters>
        </filterColumn>
      </autoFilter>
    </customSheetView>
    <customSheetView guid="{AFE32E29-5B59-42D5-BED2-4F5676355C6D}">
      <selection activeCell="J76" sqref="J76"/>
      <pageMargins left="0.7" right="0.7" top="0.75" bottom="0.75" header="0.3" footer="0.3"/>
    </customSheetView>
    <customSheetView guid="{1D25759A-EAB2-465C-9221-6D5B54958627}" topLeftCell="A37">
      <selection activeCell="B29" sqref="B29"/>
      <pageMargins left="0.7" right="0.7" top="0.75" bottom="0.75" header="0.3" footer="0.3"/>
    </customSheetView>
    <customSheetView guid="{ED69B871-2D14-4C1A-AA58-E5103A17B53C}" showAutoFilter="1">
      <selection activeCell="J78" sqref="J78"/>
      <pageMargins left="0.7" right="0.7" top="0.75" bottom="0.75" header="0.3" footer="0.3"/>
      <pageSetup paperSize="9" orientation="portrait" horizontalDpi="4294967293" verticalDpi="0" r:id="rId6"/>
      <autoFilter ref="A1:M81" xr:uid="{7F14A1C5-8B30-4D1C-8DCB-B64A7509AFDC}"/>
    </customSheetView>
    <customSheetView guid="{AC409C71-102D-4D39-B9D1-CE9BC6EAB079}" filter="1" showAutoFilter="1">
      <selection activeCell="G29" sqref="G29"/>
      <pageMargins left="0.7" right="0.7" top="0.75" bottom="0.75" header="0.3" footer="0.3"/>
      <pageSetup paperSize="9" orientation="portrait" horizontalDpi="4294967293" verticalDpi="0" r:id="rId7"/>
      <autoFilter ref="A1:M108" xr:uid="{6AB887DD-243C-48AE-A028-68A9AED91491}">
        <filterColumn colId="5">
          <filters>
            <filter val="Meeksi vald"/>
          </filters>
        </filterColumn>
      </autoFilter>
    </customSheetView>
  </customSheetViews>
  <pageMargins left="0.7" right="0.7" top="0.75" bottom="0.75" header="0.3" footer="0.3"/>
  <pageSetup paperSize="9" orientation="portrait" horizontalDpi="4294967293" r:id="rId8"/>
  <legacyDrawing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16"/>
  <sheetViews>
    <sheetView topLeftCell="A30" workbookViewId="0">
      <selection activeCell="G43" sqref="G43"/>
    </sheetView>
  </sheetViews>
  <sheetFormatPr defaultRowHeight="12.75" x14ac:dyDescent="0.2"/>
  <cols>
    <col min="1" max="1" width="9.140625" style="48"/>
    <col min="3" max="3" width="7.42578125" bestFit="1" customWidth="1"/>
    <col min="4" max="4" width="29.140625" style="48" customWidth="1"/>
    <col min="5" max="5" width="9.140625" style="11"/>
    <col min="6" max="6" width="12.5703125" style="119" bestFit="1" customWidth="1"/>
    <col min="7" max="7" width="9.140625" style="48"/>
    <col min="8" max="8" width="4.7109375" style="11" customWidth="1"/>
    <col min="9" max="9" width="5" style="11" customWidth="1"/>
    <col min="10" max="10" width="102.85546875" bestFit="1" customWidth="1"/>
    <col min="11" max="11" width="27.28515625" customWidth="1"/>
    <col min="12" max="12" width="12.42578125" customWidth="1"/>
    <col min="13" max="13" width="9.7109375" customWidth="1"/>
  </cols>
  <sheetData>
    <row r="1" spans="1:13" ht="39" thickBot="1" x14ac:dyDescent="0.25">
      <c r="A1" s="120" t="s">
        <v>1615</v>
      </c>
      <c r="B1" s="121" t="s">
        <v>1407</v>
      </c>
      <c r="C1" s="122" t="s">
        <v>285</v>
      </c>
      <c r="D1" s="123" t="s">
        <v>1618</v>
      </c>
      <c r="E1" s="124" t="s">
        <v>6094</v>
      </c>
      <c r="F1" s="125" t="s">
        <v>6095</v>
      </c>
      <c r="G1" s="123" t="s">
        <v>284</v>
      </c>
      <c r="H1" s="126" t="s">
        <v>54</v>
      </c>
      <c r="I1" s="126" t="s">
        <v>55</v>
      </c>
      <c r="J1" s="122" t="s">
        <v>293</v>
      </c>
      <c r="K1" s="122" t="s">
        <v>1598</v>
      </c>
      <c r="L1" s="122" t="s">
        <v>6100</v>
      </c>
      <c r="M1" s="122" t="s">
        <v>6101</v>
      </c>
    </row>
    <row r="2" spans="1:13" ht="13.5" thickTop="1" x14ac:dyDescent="0.2">
      <c r="A2" s="48" t="str">
        <f t="shared" ref="A2:A34" si="0">CONCATENATE("E ","-",B2)</f>
        <v>E -</v>
      </c>
      <c r="C2">
        <v>3</v>
      </c>
      <c r="D2" s="48" t="str">
        <f>IF(C2=1,K!$I$9,IF(C2=2,K!$I$10,IF(C2=3,K!$I$11,IF(C2=4,K!$I$12,IF(C2=5,K!$I$13,IF(C2=6,K!$I$14,IF(C2=7,K!$I$15)))))))</f>
        <v>Talu elektrivarustuse projekt</v>
      </c>
      <c r="E2" s="25"/>
      <c r="F2" s="119" t="e">
        <f>LOOKUP(E2,K!$A$1:$B$19)</f>
        <v>#N/A</v>
      </c>
      <c r="G2" s="48" t="str">
        <f>CONCATENATE(H2,"-",I2)</f>
        <v>TA-27</v>
      </c>
      <c r="H2" s="25" t="s">
        <v>3165</v>
      </c>
      <c r="I2" s="25" t="s">
        <v>2110</v>
      </c>
      <c r="K2" s="34" t="s">
        <v>6102</v>
      </c>
    </row>
    <row r="3" spans="1:13" x14ac:dyDescent="0.2">
      <c r="A3" s="48" t="str">
        <f t="shared" si="0"/>
        <v>E -1</v>
      </c>
      <c r="B3">
        <v>1</v>
      </c>
      <c r="C3">
        <v>3</v>
      </c>
      <c r="D3" s="48" t="str">
        <f>IF(C3=1,K!$I$9,IF(C3=2,K!$I$10,IF(C3=3,K!$I$11,IF(C3=4,K!$I$12,IF(C3=5,K!$I$13,IF(C3=6,K!$I$14,IF(C3=7,K!$I$15)))))))</f>
        <v>Talu elektrivarustuse projekt</v>
      </c>
      <c r="E3" s="25" t="s">
        <v>321</v>
      </c>
      <c r="F3" s="119" t="str">
        <f>LOOKUP(E3,K!$A$1:$B$19)</f>
        <v>Meeksi vald</v>
      </c>
      <c r="G3" s="48" t="str">
        <f t="shared" ref="G3:G35" si="1">CONCATENATE(H3,"-",I3)</f>
        <v>TA-98</v>
      </c>
      <c r="H3" s="25" t="s">
        <v>3165</v>
      </c>
      <c r="I3" s="25" t="s">
        <v>2773</v>
      </c>
      <c r="J3" s="28" t="s">
        <v>6167</v>
      </c>
      <c r="K3" s="34" t="s">
        <v>6166</v>
      </c>
      <c r="L3">
        <v>1991</v>
      </c>
      <c r="M3">
        <v>2</v>
      </c>
    </row>
    <row r="4" spans="1:13" x14ac:dyDescent="0.2">
      <c r="A4" s="48" t="str">
        <f t="shared" si="0"/>
        <v>E -1</v>
      </c>
      <c r="B4">
        <v>1</v>
      </c>
      <c r="C4">
        <v>3</v>
      </c>
      <c r="D4" s="48" t="str">
        <f>IF(C4=1,K!$I$9,IF(C4=2,K!$I$10,IF(C4=3,K!$I$11,IF(C4=4,K!$I$12,IF(C4=5,K!$I$13,IF(C4=6,K!$I$14,IF(C4=7,K!$I$15)))))))</f>
        <v>Talu elektrivarustuse projekt</v>
      </c>
      <c r="E4" s="25" t="s">
        <v>329</v>
      </c>
      <c r="F4" s="119" t="str">
        <f>LOOKUP(E4,K!$A$1:$B$19)</f>
        <v>Tartu vald</v>
      </c>
      <c r="G4" s="48" t="str">
        <f t="shared" si="1"/>
        <v>TA-178</v>
      </c>
      <c r="H4" s="11" t="s">
        <v>3165</v>
      </c>
      <c r="I4" s="25" t="s">
        <v>4516</v>
      </c>
      <c r="J4" s="28" t="s">
        <v>6201</v>
      </c>
      <c r="K4" s="34" t="s">
        <v>6202</v>
      </c>
      <c r="L4">
        <v>1991</v>
      </c>
      <c r="M4">
        <v>2</v>
      </c>
    </row>
    <row r="5" spans="1:13" x14ac:dyDescent="0.2">
      <c r="A5" s="48" t="str">
        <f t="shared" si="0"/>
        <v>E -1</v>
      </c>
      <c r="B5">
        <v>1</v>
      </c>
      <c r="C5">
        <v>3</v>
      </c>
      <c r="D5" s="48" t="str">
        <f>IF(C5=1,K!$I$9,IF(C5=2,K!$I$10,IF(C5=3,K!$I$11,IF(C5=4,K!$I$12,IF(C5=5,K!$I$13,IF(C5=6,K!$I$14,IF(C5=7,K!$I$15)))))))</f>
        <v>Talu elektrivarustuse projekt</v>
      </c>
      <c r="E5" s="25" t="s">
        <v>329</v>
      </c>
      <c r="F5" s="119" t="str">
        <f>LOOKUP(E5,K!$A$1:$B$19)</f>
        <v>Tartu vald</v>
      </c>
      <c r="G5" s="48" t="str">
        <f t="shared" si="1"/>
        <v>TA-182</v>
      </c>
      <c r="H5" s="25" t="s">
        <v>3165</v>
      </c>
      <c r="I5" s="25" t="s">
        <v>2748</v>
      </c>
      <c r="J5" s="28" t="s">
        <v>6204</v>
      </c>
      <c r="K5" s="34" t="s">
        <v>6203</v>
      </c>
      <c r="L5">
        <v>1991</v>
      </c>
      <c r="M5">
        <v>3</v>
      </c>
    </row>
    <row r="6" spans="1:13" x14ac:dyDescent="0.2">
      <c r="A6" s="48" t="str">
        <f t="shared" si="0"/>
        <v>E -1</v>
      </c>
      <c r="B6">
        <v>1</v>
      </c>
      <c r="C6">
        <v>3</v>
      </c>
      <c r="D6" s="48" t="str">
        <f>IF(C6=1,K!$I$9,IF(C6=2,K!$I$10,IF(C6=3,K!$I$11,IF(C6=4,K!$I$12,IF(C6=5,K!$I$13,IF(C6=6,K!$I$14,IF(C6=7,K!$I$15)))))))</f>
        <v>Talu elektrivarustuse projekt</v>
      </c>
      <c r="E6" s="25" t="s">
        <v>329</v>
      </c>
      <c r="F6" s="119" t="str">
        <f>LOOKUP(E6,K!$A$1:$B$19)</f>
        <v>Tartu vald</v>
      </c>
      <c r="G6" s="48" t="str">
        <f t="shared" si="1"/>
        <v>TA-181</v>
      </c>
      <c r="H6" s="11" t="s">
        <v>3165</v>
      </c>
      <c r="I6" s="25" t="s">
        <v>4242</v>
      </c>
      <c r="J6" s="28" t="s">
        <v>6205</v>
      </c>
      <c r="K6" s="34" t="s">
        <v>6206</v>
      </c>
      <c r="L6">
        <v>1991</v>
      </c>
      <c r="M6">
        <v>1</v>
      </c>
    </row>
    <row r="7" spans="1:13" x14ac:dyDescent="0.2">
      <c r="A7" s="48" t="str">
        <f t="shared" si="0"/>
        <v>E -1</v>
      </c>
      <c r="B7">
        <v>1</v>
      </c>
      <c r="C7">
        <v>3</v>
      </c>
      <c r="D7" s="48" t="str">
        <f>IF(C7=1,K!$I$9,IF(C7=2,K!$I$10,IF(C7=3,K!$I$11,IF(C7=4,K!$I$12,IF(C7=5,K!$I$13,IF(C7=6,K!$I$14,IF(C7=7,K!$I$15)))))))</f>
        <v>Talu elektrivarustuse projekt</v>
      </c>
      <c r="E7" s="25" t="s">
        <v>329</v>
      </c>
      <c r="F7" s="119" t="str">
        <f>LOOKUP(E7,K!$A$1:$B$19)</f>
        <v>Tartu vald</v>
      </c>
      <c r="G7" s="48" t="str">
        <f t="shared" si="1"/>
        <v>TA-207</v>
      </c>
      <c r="H7" s="25" t="s">
        <v>3165</v>
      </c>
      <c r="I7" s="25" t="s">
        <v>6207</v>
      </c>
      <c r="J7" s="28" t="s">
        <v>6208</v>
      </c>
      <c r="K7" s="34" t="s">
        <v>6209</v>
      </c>
      <c r="L7">
        <v>1992</v>
      </c>
      <c r="M7">
        <v>2</v>
      </c>
    </row>
    <row r="8" spans="1:13" x14ac:dyDescent="0.2">
      <c r="A8" s="48" t="str">
        <f t="shared" si="0"/>
        <v>E -1</v>
      </c>
      <c r="B8">
        <v>1</v>
      </c>
      <c r="C8">
        <v>3</v>
      </c>
      <c r="D8" s="48" t="str">
        <f>IF(C8=1,K!$I$9,IF(C8=2,K!$I$10,IF(C8=3,K!$I$11,IF(C8=4,K!$I$12,IF(C8=5,K!$I$13,IF(C8=6,K!$I$14,IF(C8=7,K!$I$15)))))))</f>
        <v>Talu elektrivarustuse projekt</v>
      </c>
      <c r="E8" s="25" t="s">
        <v>328</v>
      </c>
      <c r="F8" s="119" t="str">
        <f>LOOKUP(E8,K!$A$1:$B$19)</f>
        <v>Rõngu vald</v>
      </c>
      <c r="G8" s="48" t="str">
        <f t="shared" si="1"/>
        <v>TA-212</v>
      </c>
      <c r="H8" s="11" t="s">
        <v>3165</v>
      </c>
      <c r="I8" s="25" t="s">
        <v>3330</v>
      </c>
      <c r="J8" s="28" t="s">
        <v>6210</v>
      </c>
      <c r="K8" s="34" t="s">
        <v>6211</v>
      </c>
      <c r="L8">
        <v>1991</v>
      </c>
      <c r="M8">
        <v>1</v>
      </c>
    </row>
    <row r="9" spans="1:13" x14ac:dyDescent="0.2">
      <c r="A9" s="48" t="str">
        <f t="shared" si="0"/>
        <v>E -1</v>
      </c>
      <c r="B9">
        <v>1</v>
      </c>
      <c r="C9">
        <v>3</v>
      </c>
      <c r="D9" s="48" t="str">
        <f>IF(C9=1,K!$I$9,IF(C9=2,K!$I$10,IF(C9=3,K!$I$11,IF(C9=4,K!$I$12,IF(C9=5,K!$I$13,IF(C9=6,K!$I$14,IF(C9=7,K!$I$15)))))))</f>
        <v>Talu elektrivarustuse projekt</v>
      </c>
      <c r="E9" s="25" t="s">
        <v>318</v>
      </c>
      <c r="F9" s="119" t="str">
        <f>LOOKUP(E9,K!$A$1:$B$19)</f>
        <v>Konguta vald</v>
      </c>
      <c r="G9" s="48" t="str">
        <f t="shared" si="1"/>
        <v>TA-213</v>
      </c>
      <c r="H9" s="25" t="s">
        <v>3165</v>
      </c>
      <c r="I9" s="25" t="s">
        <v>5322</v>
      </c>
      <c r="J9" s="28" t="s">
        <v>6213</v>
      </c>
      <c r="K9" s="34" t="s">
        <v>6212</v>
      </c>
      <c r="L9">
        <v>1992</v>
      </c>
      <c r="M9">
        <v>2</v>
      </c>
    </row>
    <row r="10" spans="1:13" x14ac:dyDescent="0.2">
      <c r="A10" s="48" t="str">
        <f t="shared" si="0"/>
        <v>E -1</v>
      </c>
      <c r="B10">
        <v>1</v>
      </c>
      <c r="C10">
        <v>2</v>
      </c>
      <c r="D10" s="48" t="str">
        <f>IF(C10=1,K!$I$9,IF(C10=2,K!$I$10,IF(C10=3,K!$I$11,IF(C10=4,K!$I$12,IF(C10=5,K!$I$13,IF(C10=6,K!$I$14,IF(C10=7,K!$I$15)))))))</f>
        <v>Ekspluatatsiooni andmise dok</v>
      </c>
      <c r="E10" s="25"/>
      <c r="F10" s="119" t="e">
        <f>LOOKUP(E10,K!$A$1:$B$19)</f>
        <v>#N/A</v>
      </c>
      <c r="G10" s="48" t="str">
        <f t="shared" si="1"/>
        <v>-33</v>
      </c>
      <c r="I10" s="25" t="s">
        <v>6214</v>
      </c>
      <c r="J10" s="28" t="s">
        <v>6215</v>
      </c>
      <c r="K10" s="34" t="s">
        <v>6216</v>
      </c>
      <c r="L10">
        <v>1995</v>
      </c>
    </row>
    <row r="11" spans="1:13" ht="25.5" x14ac:dyDescent="0.2">
      <c r="A11" s="48" t="str">
        <f t="shared" si="0"/>
        <v>E -1</v>
      </c>
      <c r="B11">
        <v>1</v>
      </c>
      <c r="C11">
        <v>2</v>
      </c>
      <c r="D11" s="48" t="str">
        <f>IF(C11=1,K!$I$9,IF(C11=2,K!$I$10,IF(C11=3,K!$I$11,IF(C11=4,K!$I$12,IF(C11=5,K!$I$13,IF(C11=6,K!$I$14,IF(C11=7,K!$I$15)))))))</f>
        <v>Ekspluatatsiooni andmise dok</v>
      </c>
      <c r="E11" s="25"/>
      <c r="F11" s="119" t="e">
        <f>LOOKUP(E11,K!$A$1:$B$19)</f>
        <v>#N/A</v>
      </c>
      <c r="G11" s="48" t="str">
        <f t="shared" si="1"/>
        <v>-17</v>
      </c>
      <c r="H11" s="25"/>
      <c r="I11" s="25" t="s">
        <v>331</v>
      </c>
      <c r="J11" s="28" t="s">
        <v>6215</v>
      </c>
      <c r="K11" s="34" t="s">
        <v>6221</v>
      </c>
      <c r="L11">
        <v>1996</v>
      </c>
    </row>
    <row r="12" spans="1:13" ht="38.25" x14ac:dyDescent="0.2">
      <c r="A12" s="48" t="str">
        <f t="shared" si="0"/>
        <v>E -1</v>
      </c>
      <c r="B12">
        <v>1</v>
      </c>
      <c r="C12">
        <v>2</v>
      </c>
      <c r="D12" s="48" t="str">
        <f>IF(C12=1,K!$I$9,IF(C12=2,K!$I$10,IF(C12=3,K!$I$11,IF(C12=4,K!$I$12,IF(C12=5,K!$I$13,IF(C12=6,K!$I$14,IF(C12=7,K!$I$15)))))))</f>
        <v>Ekspluatatsiooni andmise dok</v>
      </c>
      <c r="E12" s="25"/>
      <c r="F12" s="119" t="e">
        <f>LOOKUP(E12,K!$A$1:$B$19)</f>
        <v>#N/A</v>
      </c>
      <c r="G12" s="48" t="str">
        <f t="shared" si="1"/>
        <v>-5</v>
      </c>
      <c r="I12" s="25" t="s">
        <v>6222</v>
      </c>
      <c r="J12" s="28" t="s">
        <v>6215</v>
      </c>
      <c r="K12" s="34" t="s">
        <v>7088</v>
      </c>
      <c r="L12">
        <v>1997</v>
      </c>
    </row>
    <row r="13" spans="1:13" ht="76.5" x14ac:dyDescent="0.2">
      <c r="A13" s="48" t="str">
        <f t="shared" si="0"/>
        <v>E -1</v>
      </c>
      <c r="B13">
        <v>1</v>
      </c>
      <c r="C13">
        <v>2</v>
      </c>
      <c r="D13" s="48" t="str">
        <f>IF(C13=1,K!$I$9,IF(C13=2,K!$I$10,IF(C13=3,K!$I$11,IF(C13=4,K!$I$12,IF(C13=5,K!$I$13,IF(C13=6,K!$I$14,IF(C13=7,K!$I$15)))))))</f>
        <v>Ekspluatatsiooni andmise dok</v>
      </c>
      <c r="E13" s="25"/>
      <c r="F13" s="119" t="e">
        <f>LOOKUP(E13,K!$A$1:$B$19)</f>
        <v>#N/A</v>
      </c>
      <c r="G13" s="48" t="str">
        <f t="shared" si="1"/>
        <v>-23</v>
      </c>
      <c r="H13" s="25"/>
      <c r="I13" s="25" t="s">
        <v>6223</v>
      </c>
      <c r="J13" s="28" t="s">
        <v>6215</v>
      </c>
      <c r="K13" s="34" t="s">
        <v>7087</v>
      </c>
      <c r="L13">
        <v>1998</v>
      </c>
    </row>
    <row r="14" spans="1:13" x14ac:dyDescent="0.2">
      <c r="A14" s="48" t="str">
        <f t="shared" si="0"/>
        <v>E -1</v>
      </c>
      <c r="B14">
        <v>1</v>
      </c>
      <c r="C14">
        <v>2</v>
      </c>
      <c r="D14" s="48" t="str">
        <f>IF(C14=1,K!$I$9,IF(C14=2,K!$I$10,IF(C14=3,K!$I$11,IF(C14=4,K!$I$12,IF(C14=5,K!$I$13,IF(C14=6,K!$I$14,IF(C14=7,K!$I$15)))))))</f>
        <v>Ekspluatatsiooni andmise dok</v>
      </c>
      <c r="E14" s="25"/>
      <c r="F14" s="119" t="e">
        <f>LOOKUP(E14,K!$A$1:$B$19)</f>
        <v>#N/A</v>
      </c>
      <c r="G14" s="48" t="str">
        <f t="shared" si="1"/>
        <v>-56</v>
      </c>
      <c r="I14" s="25" t="s">
        <v>6226</v>
      </c>
      <c r="J14" s="28" t="s">
        <v>6224</v>
      </c>
      <c r="K14" s="34" t="s">
        <v>7086</v>
      </c>
      <c r="L14" t="s">
        <v>6225</v>
      </c>
    </row>
    <row r="15" spans="1:13" ht="38.25" x14ac:dyDescent="0.2">
      <c r="A15" s="48" t="str">
        <f t="shared" si="0"/>
        <v>E -1</v>
      </c>
      <c r="B15">
        <v>1</v>
      </c>
      <c r="C15">
        <v>2</v>
      </c>
      <c r="D15" s="48" t="str">
        <f>IF(C15=1,K!$I$9,IF(C15=2,K!$I$10,IF(C15=3,K!$I$11,IF(C15=4,K!$I$12,IF(C15=5,K!$I$13,IF(C15=6,K!$I$14,IF(C15=7,K!$I$15)))))))</f>
        <v>Ekspluatatsiooni andmise dok</v>
      </c>
      <c r="E15" s="25"/>
      <c r="F15" s="119" t="e">
        <f>LOOKUP(E15,K!$A$1:$B$19)</f>
        <v>#N/A</v>
      </c>
      <c r="G15" s="48" t="str">
        <f t="shared" si="1"/>
        <v>-67</v>
      </c>
      <c r="I15" s="25" t="s">
        <v>2638</v>
      </c>
      <c r="J15" s="28" t="s">
        <v>6224</v>
      </c>
      <c r="K15" s="34" t="s">
        <v>7085</v>
      </c>
      <c r="L15">
        <v>1992</v>
      </c>
    </row>
    <row r="16" spans="1:13" ht="89.25" x14ac:dyDescent="0.2">
      <c r="A16" s="48" t="str">
        <f t="shared" si="0"/>
        <v>E -1</v>
      </c>
      <c r="B16">
        <v>1</v>
      </c>
      <c r="C16">
        <v>2</v>
      </c>
      <c r="D16" s="48" t="str">
        <f>IF(C16=1,K!$I$9,IF(C16=2,K!$I$10,IF(C16=3,K!$I$11,IF(C16=4,K!$I$12,IF(C16=5,K!$I$13,IF(C16=6,K!$I$14,IF(C16=7,K!$I$15)))))))</f>
        <v>Ekspluatatsiooni andmise dok</v>
      </c>
      <c r="E16" s="25"/>
      <c r="F16" s="119" t="e">
        <f>LOOKUP(E16,K!$A$1:$B$19)</f>
        <v>#N/A</v>
      </c>
      <c r="G16" s="48" t="str">
        <f t="shared" si="1"/>
        <v>-78</v>
      </c>
      <c r="H16" s="25"/>
      <c r="I16" s="25" t="s">
        <v>6227</v>
      </c>
      <c r="J16" s="28" t="s">
        <v>6224</v>
      </c>
      <c r="K16" s="34" t="s">
        <v>7084</v>
      </c>
      <c r="L16">
        <v>1991</v>
      </c>
    </row>
    <row r="17" spans="1:13" ht="51" x14ac:dyDescent="0.2">
      <c r="A17" s="48" t="str">
        <f t="shared" si="0"/>
        <v>E -1</v>
      </c>
      <c r="B17">
        <v>1</v>
      </c>
      <c r="C17">
        <v>2</v>
      </c>
      <c r="D17" s="48" t="str">
        <f>IF(C17=1,K!$I$9,IF(C17=2,K!$I$10,IF(C17=3,K!$I$11,IF(C17=4,K!$I$12,IF(C17=5,K!$I$13,IF(C17=6,K!$I$14,IF(C17=7,K!$I$15)))))))</f>
        <v>Ekspluatatsiooni andmise dok</v>
      </c>
      <c r="E17" s="25"/>
      <c r="F17" s="119" t="e">
        <f>LOOKUP(E17,K!$A$1:$B$19)</f>
        <v>#N/A</v>
      </c>
      <c r="G17" s="48" t="str">
        <f t="shared" si="1"/>
        <v>-56</v>
      </c>
      <c r="H17" s="25"/>
      <c r="I17" s="25" t="s">
        <v>6226</v>
      </c>
      <c r="J17" s="28" t="s">
        <v>6224</v>
      </c>
      <c r="K17" s="34" t="s">
        <v>7083</v>
      </c>
      <c r="L17">
        <v>1993</v>
      </c>
    </row>
    <row r="18" spans="1:13" ht="25.5" x14ac:dyDescent="0.2">
      <c r="A18" s="48" t="str">
        <f t="shared" si="0"/>
        <v>E -1</v>
      </c>
      <c r="B18">
        <v>1</v>
      </c>
      <c r="C18">
        <v>2</v>
      </c>
      <c r="D18" s="48" t="str">
        <f>IF(C18=1,K!$I$9,IF(C18=2,K!$I$10,IF(C18=3,K!$I$11,IF(C18=4,K!$I$12,IF(C18=5,K!$I$13,IF(C18=6,K!$I$14,IF(C18=7,K!$I$15)))))))</f>
        <v>Ekspluatatsiooni andmise dok</v>
      </c>
      <c r="E18" s="25"/>
      <c r="F18" s="119" t="e">
        <f>LOOKUP(E18,K!$A$1:$B$19)</f>
        <v>#N/A</v>
      </c>
      <c r="G18" s="48" t="str">
        <f t="shared" si="1"/>
        <v>-27</v>
      </c>
      <c r="I18" s="25" t="s">
        <v>2110</v>
      </c>
      <c r="J18" s="28" t="s">
        <v>6224</v>
      </c>
      <c r="K18" s="34" t="s">
        <v>7082</v>
      </c>
      <c r="L18">
        <v>1994</v>
      </c>
    </row>
    <row r="19" spans="1:13" x14ac:dyDescent="0.2">
      <c r="A19" s="48" t="str">
        <f t="shared" si="0"/>
        <v>E -6</v>
      </c>
      <c r="B19">
        <v>6</v>
      </c>
      <c r="C19">
        <v>3</v>
      </c>
      <c r="D19" s="48" t="str">
        <f>IF(C19=1,K!$I$9,IF(C19=2,K!$I$10,IF(C19=3,K!$I$11,IF(C19=4,K!$I$12,IF(C19=5,K!$I$13,IF(C19=6,K!$I$14,IF(C19=7,K!$I$15)))))))</f>
        <v>Talu elektrivarustuse projekt</v>
      </c>
      <c r="E19" s="25" t="s">
        <v>318</v>
      </c>
      <c r="F19" s="119" t="str">
        <f>LOOKUP(E19,K!$A$1:$B$19)</f>
        <v>Konguta vald</v>
      </c>
      <c r="G19" s="48" t="str">
        <f t="shared" si="1"/>
        <v>TA-500</v>
      </c>
      <c r="H19" s="25" t="s">
        <v>3165</v>
      </c>
      <c r="I19" s="25" t="s">
        <v>7057</v>
      </c>
      <c r="J19" s="28" t="s">
        <v>7073</v>
      </c>
      <c r="K19" s="34" t="s">
        <v>4300</v>
      </c>
      <c r="L19">
        <v>1997</v>
      </c>
      <c r="M19">
        <v>1</v>
      </c>
    </row>
    <row r="20" spans="1:13" x14ac:dyDescent="0.2">
      <c r="A20" s="48" t="str">
        <f t="shared" si="0"/>
        <v>E -6</v>
      </c>
      <c r="B20">
        <v>6</v>
      </c>
      <c r="C20">
        <v>3</v>
      </c>
      <c r="D20" s="48" t="str">
        <f>IF(C20=1,K!$I$9,IF(C20=2,K!$I$10,IF(C20=3,K!$I$11,IF(C20=4,K!$I$12,IF(C20=5,K!$I$13,IF(C20=6,K!$I$14,IF(C20=7,K!$I$15)))))))</f>
        <v>Talu elektrivarustuse projekt</v>
      </c>
      <c r="E20" s="25" t="s">
        <v>322</v>
      </c>
      <c r="F20" s="119" t="str">
        <f>LOOKUP(E20,K!$A$1:$B$19)</f>
        <v>Mäksa vald</v>
      </c>
      <c r="G20" s="48" t="str">
        <f t="shared" si="1"/>
        <v>TA-501</v>
      </c>
      <c r="H20" s="11" t="s">
        <v>3165</v>
      </c>
      <c r="I20" s="25" t="s">
        <v>3939</v>
      </c>
      <c r="J20" s="28" t="s">
        <v>7072</v>
      </c>
      <c r="K20" s="34" t="s">
        <v>7058</v>
      </c>
      <c r="L20">
        <v>1997</v>
      </c>
      <c r="M20">
        <v>4</v>
      </c>
    </row>
    <row r="21" spans="1:13" x14ac:dyDescent="0.2">
      <c r="A21" s="48" t="str">
        <f t="shared" si="0"/>
        <v>E -6</v>
      </c>
      <c r="B21">
        <v>6</v>
      </c>
      <c r="C21">
        <v>3</v>
      </c>
      <c r="D21" s="48" t="str">
        <f>IF(C21=1,K!$I$9,IF(C21=2,K!$I$10,IF(C21=3,K!$I$11,IF(C21=4,K!$I$12,IF(C21=5,K!$I$13,IF(C21=6,K!$I$14,IF(C21=7,K!$I$15)))))))</f>
        <v>Talu elektrivarustuse projekt</v>
      </c>
      <c r="E21" s="25" t="s">
        <v>327</v>
      </c>
      <c r="F21" s="119" t="str">
        <f>LOOKUP(E21,K!$A$1:$B$19)</f>
        <v>Rannu vald</v>
      </c>
      <c r="G21" s="48" t="str">
        <f t="shared" si="1"/>
        <v>TA-502</v>
      </c>
      <c r="H21" s="11" t="s">
        <v>3165</v>
      </c>
      <c r="I21" s="25" t="s">
        <v>7059</v>
      </c>
      <c r="J21" s="28" t="s">
        <v>7071</v>
      </c>
      <c r="K21" s="34" t="s">
        <v>7060</v>
      </c>
      <c r="L21">
        <v>1997</v>
      </c>
      <c r="M21">
        <v>1</v>
      </c>
    </row>
    <row r="22" spans="1:13" x14ac:dyDescent="0.2">
      <c r="A22" s="48" t="str">
        <f t="shared" si="0"/>
        <v>E -1</v>
      </c>
      <c r="B22">
        <v>1</v>
      </c>
      <c r="C22">
        <v>3</v>
      </c>
      <c r="D22" s="48" t="str">
        <f>IF(C22=1,K!$I$9,IF(C22=2,K!$I$10,IF(C22=3,K!$I$11,IF(C22=4,K!$I$12,IF(C22=5,K!$I$13,IF(C22=6,K!$I$14,IF(C22=7,K!$I$15)))))))</f>
        <v>Talu elektrivarustuse projekt</v>
      </c>
      <c r="E22" s="25" t="s">
        <v>328</v>
      </c>
      <c r="F22" s="119" t="str">
        <f>LOOKUP(E22,K!$A$1:$B$19)</f>
        <v>Rõngu vald</v>
      </c>
      <c r="G22" s="48" t="str">
        <f t="shared" si="1"/>
        <v>TA-503</v>
      </c>
      <c r="H22" s="11" t="s">
        <v>3165</v>
      </c>
      <c r="I22" s="25" t="s">
        <v>7061</v>
      </c>
      <c r="J22" s="28" t="s">
        <v>7069</v>
      </c>
      <c r="K22" s="34" t="s">
        <v>6211</v>
      </c>
      <c r="L22">
        <v>1997</v>
      </c>
      <c r="M22">
        <v>1</v>
      </c>
    </row>
    <row r="23" spans="1:13" x14ac:dyDescent="0.2">
      <c r="A23" s="48" t="str">
        <f t="shared" si="0"/>
        <v>E -6</v>
      </c>
      <c r="B23">
        <v>6</v>
      </c>
      <c r="C23">
        <v>3</v>
      </c>
      <c r="D23" s="48" t="str">
        <f>IF(C23=1,K!$I$9,IF(C23=2,K!$I$10,IF(C23=3,K!$I$11,IF(C23=4,K!$I$12,IF(C23=5,K!$I$13,IF(C23=6,K!$I$14,IF(C23=7,K!$I$15)))))))</f>
        <v>Talu elektrivarustuse projekt</v>
      </c>
      <c r="E23" s="25" t="s">
        <v>329</v>
      </c>
      <c r="F23" s="119" t="str">
        <f>LOOKUP(E23,K!$A$1:$B$19)</f>
        <v>Tartu vald</v>
      </c>
      <c r="G23" s="48" t="str">
        <f t="shared" si="1"/>
        <v>TA-504</v>
      </c>
      <c r="H23" s="11" t="s">
        <v>3165</v>
      </c>
      <c r="I23" s="11" t="s">
        <v>7062</v>
      </c>
      <c r="J23" s="28" t="s">
        <v>7070</v>
      </c>
      <c r="K23" s="34" t="s">
        <v>7063</v>
      </c>
      <c r="L23">
        <v>1998</v>
      </c>
      <c r="M23">
        <v>3</v>
      </c>
    </row>
    <row r="24" spans="1:13" x14ac:dyDescent="0.2">
      <c r="A24" s="48" t="str">
        <f t="shared" si="0"/>
        <v>E -6</v>
      </c>
      <c r="B24">
        <v>6</v>
      </c>
      <c r="C24">
        <v>3</v>
      </c>
      <c r="D24" s="48" t="str">
        <f>IF(C24=1,K!$I$9,IF(C24=2,K!$I$10,IF(C24=3,K!$I$11,IF(C24=4,K!$I$12,IF(C24=5,K!$I$13,IF(C24=6,K!$I$14,IF(C24=7,K!$I$15)))))))</f>
        <v>Talu elektrivarustuse projekt</v>
      </c>
      <c r="E24" s="25" t="s">
        <v>329</v>
      </c>
      <c r="F24" s="119" t="str">
        <f>LOOKUP(E24,K!$A$1:$B$19)</f>
        <v>Tartu vald</v>
      </c>
      <c r="G24" s="48" t="str">
        <f t="shared" si="1"/>
        <v>TA-505</v>
      </c>
      <c r="H24" s="25" t="s">
        <v>3165</v>
      </c>
      <c r="I24" s="25" t="s">
        <v>7064</v>
      </c>
      <c r="J24" s="28" t="s">
        <v>7068</v>
      </c>
      <c r="K24" s="34" t="s">
        <v>5852</v>
      </c>
      <c r="L24">
        <v>1998</v>
      </c>
      <c r="M24">
        <v>3</v>
      </c>
    </row>
    <row r="25" spans="1:13" x14ac:dyDescent="0.2">
      <c r="A25" s="48" t="str">
        <f t="shared" si="0"/>
        <v>E -6</v>
      </c>
      <c r="B25">
        <v>6</v>
      </c>
      <c r="C25">
        <v>3</v>
      </c>
      <c r="D25" s="48" t="str">
        <f>IF(C25=1,K!$I$9,IF(C25=2,K!$I$10,IF(C25=3,K!$I$11,IF(C25=4,K!$I$12,IF(C25=5,K!$I$13,IF(C25=6,K!$I$14,IF(C25=7,K!$I$15)))))))</f>
        <v>Talu elektrivarustuse projekt</v>
      </c>
      <c r="E25" s="25" t="s">
        <v>329</v>
      </c>
      <c r="F25" s="119" t="str">
        <f>LOOKUP(E25,K!$A$1:$B$19)</f>
        <v>Tartu vald</v>
      </c>
      <c r="G25" s="48" t="str">
        <f t="shared" si="1"/>
        <v>TA-506</v>
      </c>
      <c r="H25" s="11" t="s">
        <v>3165</v>
      </c>
      <c r="I25" s="25" t="s">
        <v>7065</v>
      </c>
      <c r="J25" s="28" t="s">
        <v>7066</v>
      </c>
      <c r="K25" s="34" t="s">
        <v>7067</v>
      </c>
      <c r="L25">
        <v>1997</v>
      </c>
      <c r="M25">
        <v>2</v>
      </c>
    </row>
    <row r="26" spans="1:13" x14ac:dyDescent="0.2">
      <c r="A26" s="48" t="str">
        <f t="shared" si="0"/>
        <v>E -6</v>
      </c>
      <c r="B26">
        <v>6</v>
      </c>
      <c r="C26">
        <v>3</v>
      </c>
      <c r="D26" s="48" t="str">
        <f>IF(C26=1,K!$I$9,IF(C26=2,K!$I$10,IF(C26=3,K!$I$11,IF(C26=4,K!$I$12,IF(C26=5,K!$I$13,IF(C26=6,K!$I$14,IF(C26=7,K!$I$15)))))))</f>
        <v>Talu elektrivarustuse projekt</v>
      </c>
      <c r="E26" s="25" t="s">
        <v>331</v>
      </c>
      <c r="F26" s="119" t="str">
        <f>LOOKUP(E26,K!$A$1:$B$19)</f>
        <v xml:space="preserve">Vara vald </v>
      </c>
      <c r="G26" s="48" t="str">
        <f t="shared" si="1"/>
        <v>TA-507</v>
      </c>
      <c r="H26" s="25" t="s">
        <v>3165</v>
      </c>
      <c r="I26" s="25" t="s">
        <v>4149</v>
      </c>
      <c r="J26" s="28" t="s">
        <v>7075</v>
      </c>
      <c r="K26" s="34" t="s">
        <v>7074</v>
      </c>
      <c r="L26">
        <v>1997</v>
      </c>
      <c r="M26">
        <v>1</v>
      </c>
    </row>
    <row r="27" spans="1:13" x14ac:dyDescent="0.2">
      <c r="A27" s="48" t="str">
        <f t="shared" si="0"/>
        <v>E -6</v>
      </c>
      <c r="B27">
        <v>6</v>
      </c>
      <c r="C27">
        <v>3</v>
      </c>
      <c r="D27" s="48" t="str">
        <f>IF(C27=1,K!$I$9,IF(C27=2,K!$I$10,IF(C27=3,K!$I$11,IF(C27=4,K!$I$12,IF(C27=5,K!$I$13,IF(C27=6,K!$I$14,IF(C27=7,K!$I$15)))))))</f>
        <v>Talu elektrivarustuse projekt</v>
      </c>
      <c r="E27" s="25" t="s">
        <v>331</v>
      </c>
      <c r="F27" s="119" t="str">
        <f>LOOKUP(E27,K!$A$1:$B$19)</f>
        <v xml:space="preserve">Vara vald </v>
      </c>
      <c r="G27" s="48" t="str">
        <f t="shared" si="1"/>
        <v>TA-508</v>
      </c>
      <c r="H27" s="11" t="s">
        <v>3165</v>
      </c>
      <c r="I27" s="25" t="s">
        <v>7076</v>
      </c>
      <c r="J27" s="28" t="s">
        <v>7077</v>
      </c>
      <c r="K27" s="34" t="s">
        <v>7078</v>
      </c>
      <c r="L27">
        <v>1998</v>
      </c>
      <c r="M27">
        <v>1</v>
      </c>
    </row>
    <row r="28" spans="1:13" x14ac:dyDescent="0.2">
      <c r="A28" s="48" t="str">
        <f t="shared" si="0"/>
        <v>E -6</v>
      </c>
      <c r="B28">
        <v>6</v>
      </c>
      <c r="C28">
        <v>3</v>
      </c>
      <c r="D28" s="48" t="str">
        <f>IF(C28=1,K!$I$9,IF(C28=2,K!$I$10,IF(C28=3,K!$I$11,IF(C28=4,K!$I$12,IF(C28=5,K!$I$13,IF(C28=6,K!$I$14,IF(C28=7,K!$I$15)))))))</f>
        <v>Talu elektrivarustuse projekt</v>
      </c>
      <c r="E28" s="25" t="s">
        <v>330</v>
      </c>
      <c r="F28" s="119" t="str">
        <f>LOOKUP(E28,K!$A$1:$B$19)</f>
        <v>Tähtvere vald</v>
      </c>
      <c r="G28" s="48" t="str">
        <f t="shared" si="1"/>
        <v>TA-509</v>
      </c>
      <c r="H28" s="11" t="s">
        <v>3165</v>
      </c>
      <c r="I28" s="25" t="s">
        <v>7079</v>
      </c>
      <c r="J28" s="28" t="s">
        <v>7080</v>
      </c>
      <c r="K28" s="34" t="s">
        <v>7081</v>
      </c>
      <c r="L28">
        <v>1997</v>
      </c>
      <c r="M28">
        <v>4</v>
      </c>
    </row>
    <row r="29" spans="1:13" x14ac:dyDescent="0.2">
      <c r="A29" s="48" t="str">
        <f t="shared" si="0"/>
        <v>E -1</v>
      </c>
      <c r="B29">
        <v>1</v>
      </c>
      <c r="C29">
        <v>2</v>
      </c>
      <c r="D29" s="48" t="str">
        <f>IF(C29=1,K!$I$9,IF(C29=2,K!$I$10,IF(C29=3,K!$I$11,IF(C29=4,K!$I$12,IF(C29=5,K!$I$13,IF(C29=6,K!$I$14,IF(C29=7,K!$I$15)))))))</f>
        <v>Ekspluatatsiooni andmise dok</v>
      </c>
      <c r="E29" s="25" t="s">
        <v>320</v>
      </c>
      <c r="F29" s="119" t="str">
        <f>LOOKUP(E29,K!$A$1:$B$19)</f>
        <v>Luunja vald</v>
      </c>
      <c r="G29" s="48" t="str">
        <f t="shared" si="1"/>
        <v>-55</v>
      </c>
      <c r="H29" s="25"/>
      <c r="I29" s="25" t="s">
        <v>7089</v>
      </c>
      <c r="J29" s="28" t="s">
        <v>7090</v>
      </c>
      <c r="K29" s="34" t="s">
        <v>6623</v>
      </c>
      <c r="L29">
        <v>1990</v>
      </c>
    </row>
    <row r="30" spans="1:13" x14ac:dyDescent="0.2">
      <c r="A30" s="48" t="str">
        <f t="shared" si="0"/>
        <v>E -2</v>
      </c>
      <c r="B30">
        <v>2</v>
      </c>
      <c r="C30">
        <v>3</v>
      </c>
      <c r="D30" s="48" t="str">
        <f>IF(C30=1,K!$I$9,IF(C30=2,K!$I$10,IF(C30=3,K!$I$11,IF(C30=4,K!$I$12,IF(C30=5,K!$I$13,IF(C30=6,K!$I$14,IF(C30=7,K!$I$15)))))))</f>
        <v>Talu elektrivarustuse projekt</v>
      </c>
      <c r="E30" s="25" t="s">
        <v>291</v>
      </c>
      <c r="F30" s="119" t="str">
        <f>LOOKUP(E30,K!$A$1:$B$19)</f>
        <v>Alatskivi vald</v>
      </c>
      <c r="G30" s="48" t="str">
        <f t="shared" si="1"/>
        <v>TA-34-I</v>
      </c>
      <c r="H30" s="25" t="s">
        <v>3165</v>
      </c>
      <c r="I30" s="25" t="s">
        <v>7485</v>
      </c>
      <c r="J30" s="28" t="s">
        <v>7486</v>
      </c>
      <c r="K30" s="161" t="s">
        <v>6105</v>
      </c>
      <c r="L30">
        <v>1990</v>
      </c>
      <c r="M30">
        <v>2</v>
      </c>
    </row>
    <row r="31" spans="1:13" x14ac:dyDescent="0.2">
      <c r="A31" s="48" t="str">
        <f t="shared" si="0"/>
        <v>E -2</v>
      </c>
      <c r="B31">
        <v>2</v>
      </c>
      <c r="C31">
        <v>3</v>
      </c>
      <c r="D31" s="48" t="str">
        <f>IF(C31=1,K!$I$9,IF(C31=2,K!$I$10,IF(C31=3,K!$I$11,IF(C31=4,K!$I$12,IF(C31=5,K!$I$13,IF(C31=6,K!$I$14,IF(C31=7,K!$I$15)))))))</f>
        <v>Talu elektrivarustuse projekt</v>
      </c>
      <c r="E31" s="25" t="s">
        <v>291</v>
      </c>
      <c r="F31" s="119" t="str">
        <f>LOOKUP(E31,K!$A$1:$B$19)</f>
        <v>Alatskivi vald</v>
      </c>
      <c r="G31" s="48" t="str">
        <f>CONCATENATE(H31,"-",I31)</f>
        <v>TA-34-II</v>
      </c>
      <c r="H31" s="25" t="s">
        <v>3165</v>
      </c>
      <c r="I31" s="25" t="s">
        <v>7487</v>
      </c>
      <c r="J31" s="28" t="s">
        <v>7488</v>
      </c>
      <c r="K31" s="161" t="s">
        <v>6105</v>
      </c>
      <c r="L31">
        <v>1990</v>
      </c>
    </row>
    <row r="32" spans="1:13" x14ac:dyDescent="0.2">
      <c r="A32" s="48" t="str">
        <f t="shared" si="0"/>
        <v>E -2</v>
      </c>
      <c r="B32">
        <v>2</v>
      </c>
      <c r="C32">
        <v>3</v>
      </c>
      <c r="D32" s="48" t="str">
        <f>IF(C32=1,K!$I$9,IF(C32=2,K!$I$10,IF(C32=3,K!$I$11,IF(C32=4,K!$I$12,IF(C32=5,K!$I$13,IF(C32=6,K!$I$14,IF(C32=7,K!$I$15)))))))</f>
        <v>Talu elektrivarustuse projekt</v>
      </c>
      <c r="E32" s="25" t="s">
        <v>333</v>
      </c>
      <c r="F32" s="119" t="str">
        <f>LOOKUP(E32,K!$A$1:$B$19)</f>
        <v>Ülenurme vald</v>
      </c>
      <c r="G32" s="48" t="str">
        <f t="shared" si="1"/>
        <v>TA-41</v>
      </c>
      <c r="H32" s="11" t="s">
        <v>3165</v>
      </c>
      <c r="I32" s="25" t="s">
        <v>4876</v>
      </c>
      <c r="J32" s="28" t="s">
        <v>7489</v>
      </c>
      <c r="K32" s="28" t="s">
        <v>7490</v>
      </c>
      <c r="L32">
        <v>1990</v>
      </c>
      <c r="M32">
        <v>1</v>
      </c>
    </row>
    <row r="33" spans="1:13" x14ac:dyDescent="0.2">
      <c r="A33" s="48" t="str">
        <f t="shared" si="0"/>
        <v>E -2</v>
      </c>
      <c r="B33">
        <v>2</v>
      </c>
      <c r="C33">
        <v>3</v>
      </c>
      <c r="D33" s="48" t="str">
        <f>IF(C33=1,K!$I$9,IF(C33=2,K!$I$10,IF(C33=3,K!$I$11,IF(C33=4,K!$I$12,IF(C33=5,K!$I$13,IF(C33=6,K!$I$14,IF(C33=7,K!$I$15)))))))</f>
        <v>Talu elektrivarustuse projekt</v>
      </c>
      <c r="E33" s="25" t="s">
        <v>328</v>
      </c>
      <c r="F33" s="119" t="str">
        <f>LOOKUP(E33,K!$A$1:$B$19)</f>
        <v>Rõngu vald</v>
      </c>
      <c r="G33" s="48" t="str">
        <f>CONCATENATE(H33,"-",I33)</f>
        <v>TA-100-I</v>
      </c>
      <c r="H33" s="25" t="s">
        <v>3165</v>
      </c>
      <c r="I33" s="25" t="s">
        <v>7491</v>
      </c>
      <c r="J33" s="28" t="s">
        <v>7492</v>
      </c>
      <c r="K33" s="28" t="s">
        <v>7493</v>
      </c>
      <c r="L33">
        <v>1991</v>
      </c>
      <c r="M33">
        <v>4</v>
      </c>
    </row>
    <row r="34" spans="1:13" x14ac:dyDescent="0.2">
      <c r="A34" s="48" t="str">
        <f t="shared" si="0"/>
        <v>E -2</v>
      </c>
      <c r="B34">
        <v>2</v>
      </c>
      <c r="C34">
        <v>3</v>
      </c>
      <c r="D34" s="48" t="str">
        <f>IF(C34=1,K!$I$9,IF(C34=2,K!$I$10,IF(C34=3,K!$I$11,IF(C34=4,K!$I$12,IF(C34=5,K!$I$13,IF(C34=6,K!$I$14,IF(C34=7,K!$I$15)))))))</f>
        <v>Talu elektrivarustuse projekt</v>
      </c>
      <c r="E34" s="25" t="s">
        <v>328</v>
      </c>
      <c r="F34" s="119" t="str">
        <f>LOOKUP(E34,K!$A$1:$B$19)</f>
        <v>Rõngu vald</v>
      </c>
      <c r="G34" s="48" t="str">
        <f t="shared" si="1"/>
        <v>TA-100-VI</v>
      </c>
      <c r="H34" s="11" t="s">
        <v>3165</v>
      </c>
      <c r="I34" s="25" t="s">
        <v>7494</v>
      </c>
      <c r="J34" s="28" t="s">
        <v>7495</v>
      </c>
      <c r="K34" s="161" t="s">
        <v>7493</v>
      </c>
      <c r="L34">
        <v>1991</v>
      </c>
    </row>
    <row r="35" spans="1:13" x14ac:dyDescent="0.2">
      <c r="A35" s="48" t="str">
        <f>CONCATENATE("E ","-",B35)</f>
        <v>E -2</v>
      </c>
      <c r="B35">
        <v>2</v>
      </c>
      <c r="C35">
        <v>3</v>
      </c>
      <c r="D35" s="48" t="str">
        <f>IF(C35=1,K!$I$9,IF(C35=2,K!$I$10,IF(C35=3,K!$I$11,IF(C35=4,K!$I$12,IF(C35=5,K!$I$13,IF(C35=6,K!$I$14,IF(C35=7,K!$I$15)))))))</f>
        <v>Talu elektrivarustuse projekt</v>
      </c>
      <c r="E35" s="25" t="s">
        <v>321</v>
      </c>
      <c r="F35" s="119" t="str">
        <f>LOOKUP(E35,K!$A$1:$B$19)</f>
        <v>Meeksi vald</v>
      </c>
      <c r="G35" s="48" t="str">
        <f t="shared" si="1"/>
        <v>TA-101</v>
      </c>
      <c r="H35" s="11" t="s">
        <v>3165</v>
      </c>
      <c r="I35" s="11" t="s">
        <v>7496</v>
      </c>
      <c r="J35" s="148" t="s">
        <v>7497</v>
      </c>
      <c r="K35" s="161" t="s">
        <v>6708</v>
      </c>
      <c r="L35">
        <v>1990</v>
      </c>
      <c r="M35">
        <v>3</v>
      </c>
    </row>
    <row r="36" spans="1:13" x14ac:dyDescent="0.2">
      <c r="A36" s="48" t="str">
        <f t="shared" ref="A36:A44" si="2">CONCATENATE("E ","-",B36)</f>
        <v>E -2</v>
      </c>
      <c r="B36">
        <v>2</v>
      </c>
      <c r="C36">
        <v>3</v>
      </c>
      <c r="D36" s="48" t="str">
        <f>IF(C36=1,K!$I$9,IF(C36=2,K!$I$10,IF(C36=3,K!$I$11,IF(C36=4,K!$I$12,IF(C36=5,K!$I$13,IF(C36=6,K!$I$14,IF(C36=7,K!$I$15)))))))</f>
        <v>Talu elektrivarustuse projekt</v>
      </c>
      <c r="E36" s="11" t="s">
        <v>329</v>
      </c>
      <c r="F36" s="119" t="str">
        <f>LOOKUP(E36,K!$A$1:$B$19)</f>
        <v>Tartu vald</v>
      </c>
      <c r="G36" s="48" t="str">
        <f t="shared" ref="G36:G44" si="3">CONCATENATE(H36,"-",I36)</f>
        <v>TA-102</v>
      </c>
      <c r="H36" s="11" t="s">
        <v>3165</v>
      </c>
      <c r="I36" s="11" t="s">
        <v>7498</v>
      </c>
      <c r="J36" s="148" t="s">
        <v>7499</v>
      </c>
      <c r="K36" s="161" t="s">
        <v>7500</v>
      </c>
      <c r="L36">
        <v>1990</v>
      </c>
      <c r="M36">
        <v>2</v>
      </c>
    </row>
    <row r="37" spans="1:13" x14ac:dyDescent="0.2">
      <c r="A37" s="48" t="str">
        <f t="shared" si="2"/>
        <v>E -2</v>
      </c>
      <c r="B37">
        <v>2</v>
      </c>
      <c r="C37">
        <v>3</v>
      </c>
      <c r="D37" s="48" t="str">
        <f>IF(C37=1,K!$I$9,IF(C37=2,K!$I$10,IF(C37=3,K!$I$11,IF(C37=4,K!$I$12,IF(C37=5,K!$I$13,IF(C37=6,K!$I$14,IF(C37=7,K!$I$15)))))))</f>
        <v>Talu elektrivarustuse projekt</v>
      </c>
      <c r="E37" s="11" t="s">
        <v>294</v>
      </c>
      <c r="F37" s="119" t="str">
        <f>LOOKUP(E37,K!$A$1:$B$19)</f>
        <v>Haaslava vald</v>
      </c>
      <c r="G37" s="48" t="str">
        <f t="shared" si="3"/>
        <v>TA-109</v>
      </c>
      <c r="H37" s="11" t="s">
        <v>3165</v>
      </c>
      <c r="I37" s="11" t="s">
        <v>7501</v>
      </c>
      <c r="J37" s="148" t="s">
        <v>7502</v>
      </c>
      <c r="K37" s="161" t="s">
        <v>6188</v>
      </c>
      <c r="L37">
        <v>1991</v>
      </c>
      <c r="M37">
        <v>5</v>
      </c>
    </row>
    <row r="38" spans="1:13" x14ac:dyDescent="0.2">
      <c r="A38" s="48" t="str">
        <f t="shared" si="2"/>
        <v>E -2</v>
      </c>
      <c r="B38">
        <v>2</v>
      </c>
      <c r="C38">
        <v>3</v>
      </c>
      <c r="D38" s="48" t="str">
        <f>IF(C38=1,K!$I$9,IF(C38=2,K!$I$10,IF(C38=3,K!$I$11,IF(C38=4,K!$I$12,IF(C38=5,K!$I$13,IF(C38=6,K!$I$14,IF(C38=7,K!$I$15)))))))</f>
        <v>Talu elektrivarustuse projekt</v>
      </c>
      <c r="E38" s="11" t="s">
        <v>329</v>
      </c>
      <c r="F38" s="119" t="str">
        <f>LOOKUP(E38,K!$A$1:$B$19)</f>
        <v>Tartu vald</v>
      </c>
      <c r="G38" s="48" t="str">
        <f t="shared" si="3"/>
        <v>TA-183</v>
      </c>
      <c r="H38" s="11" t="s">
        <v>3165</v>
      </c>
      <c r="I38" s="11" t="s">
        <v>1904</v>
      </c>
      <c r="J38" s="148" t="s">
        <v>7503</v>
      </c>
      <c r="K38" s="161" t="s">
        <v>7504</v>
      </c>
      <c r="L38">
        <v>1991</v>
      </c>
      <c r="M38">
        <v>1</v>
      </c>
    </row>
    <row r="39" spans="1:13" x14ac:dyDescent="0.2">
      <c r="A39" s="48" t="str">
        <f t="shared" si="2"/>
        <v>E -2</v>
      </c>
      <c r="B39">
        <v>2</v>
      </c>
      <c r="C39">
        <v>3</v>
      </c>
      <c r="D39" s="48" t="str">
        <f>IF(C39=1,K!$I$9,IF(C39=2,K!$I$10,IF(C39=3,K!$I$11,IF(C39=4,K!$I$12,IF(C39=5,K!$I$13,IF(C39=6,K!$I$14,IF(C39=7,K!$I$15)))))))</f>
        <v>Talu elektrivarustuse projekt</v>
      </c>
      <c r="E39" s="11" t="s">
        <v>328</v>
      </c>
      <c r="F39" s="119" t="str">
        <f>LOOKUP(E39,K!$A$1:$B$19)</f>
        <v>Rõngu vald</v>
      </c>
      <c r="G39" s="48" t="str">
        <f t="shared" si="3"/>
        <v>TA-184</v>
      </c>
      <c r="H39" s="11" t="s">
        <v>3165</v>
      </c>
      <c r="I39" s="11" t="s">
        <v>3034</v>
      </c>
      <c r="J39" s="148" t="s">
        <v>7505</v>
      </c>
      <c r="K39" s="161" t="s">
        <v>6838</v>
      </c>
      <c r="L39">
        <v>1991</v>
      </c>
      <c r="M39">
        <v>2</v>
      </c>
    </row>
    <row r="40" spans="1:13" x14ac:dyDescent="0.2">
      <c r="A40" s="48" t="str">
        <f t="shared" si="2"/>
        <v>E -2</v>
      </c>
      <c r="B40">
        <v>2</v>
      </c>
      <c r="C40">
        <v>3</v>
      </c>
      <c r="D40" s="48" t="str">
        <f>IF(C40=1,K!$I$9,IF(C40=2,K!$I$10,IF(C40=3,K!$I$11,IF(C40=4,K!$I$12,IF(C40=5,K!$I$13,IF(C40=6,K!$I$14,IF(C40=7,K!$I$15)))))))</f>
        <v>Talu elektrivarustuse projekt</v>
      </c>
      <c r="E40" s="11" t="s">
        <v>329</v>
      </c>
      <c r="F40" s="119" t="str">
        <f>LOOKUP(E40,K!$A$1:$B$19)</f>
        <v>Tartu vald</v>
      </c>
      <c r="G40" s="48" t="str">
        <f t="shared" si="3"/>
        <v>TA-185</v>
      </c>
      <c r="H40" s="11" t="s">
        <v>3165</v>
      </c>
      <c r="I40" s="11" t="s">
        <v>3279</v>
      </c>
      <c r="J40" s="148" t="s">
        <v>7506</v>
      </c>
      <c r="K40" s="161" t="s">
        <v>6617</v>
      </c>
      <c r="L40">
        <v>1991</v>
      </c>
      <c r="M40">
        <v>3</v>
      </c>
    </row>
    <row r="41" spans="1:13" x14ac:dyDescent="0.2">
      <c r="A41" s="48" t="str">
        <f t="shared" si="2"/>
        <v>E -2</v>
      </c>
      <c r="B41">
        <v>2</v>
      </c>
      <c r="C41">
        <v>3</v>
      </c>
      <c r="D41" s="48" t="str">
        <f>IF(C41=1,K!$I$9,IF(C41=2,K!$I$10,IF(C41=3,K!$I$11,IF(C41=4,K!$I$12,IF(C41=5,K!$I$13,IF(C41=6,K!$I$14,IF(C41=7,K!$I$15)))))))</f>
        <v>Talu elektrivarustuse projekt</v>
      </c>
      <c r="E41" s="11" t="s">
        <v>332</v>
      </c>
      <c r="F41" s="119" t="str">
        <f>LOOKUP(E41,K!$A$1:$B$19)</f>
        <v>Võnnu vald</v>
      </c>
      <c r="G41" s="48" t="str">
        <f t="shared" si="3"/>
        <v>TA-194</v>
      </c>
      <c r="H41" s="11" t="s">
        <v>3165</v>
      </c>
      <c r="I41" s="11" t="s">
        <v>4551</v>
      </c>
      <c r="J41" s="148" t="s">
        <v>7507</v>
      </c>
      <c r="K41" s="161" t="s">
        <v>6605</v>
      </c>
      <c r="L41">
        <v>1991</v>
      </c>
      <c r="M41">
        <v>1</v>
      </c>
    </row>
    <row r="42" spans="1:13" x14ac:dyDescent="0.2">
      <c r="A42" s="48" t="str">
        <f t="shared" si="2"/>
        <v>E -2</v>
      </c>
      <c r="B42">
        <v>2</v>
      </c>
      <c r="C42">
        <v>3</v>
      </c>
      <c r="D42" s="48" t="str">
        <f>IF(C42=1,K!$I$9,IF(C42=2,K!$I$10,IF(C42=3,K!$I$11,IF(C42=4,K!$I$12,IF(C42=5,K!$I$13,IF(C42=6,K!$I$14,IF(C42=7,K!$I$15)))))))</f>
        <v>Talu elektrivarustuse projekt</v>
      </c>
      <c r="E42" s="11" t="s">
        <v>319</v>
      </c>
      <c r="F42" s="119" t="str">
        <f>LOOKUP(E42,K!$A$1:$B$19)</f>
        <v xml:space="preserve">Laeva vald </v>
      </c>
      <c r="G42" s="48" t="str">
        <f t="shared" si="3"/>
        <v>TA-195-I</v>
      </c>
      <c r="H42" s="11" t="s">
        <v>3165</v>
      </c>
      <c r="I42" s="11" t="s">
        <v>7508</v>
      </c>
      <c r="J42" s="148" t="s">
        <v>7510</v>
      </c>
      <c r="K42" s="161" t="s">
        <v>6705</v>
      </c>
      <c r="L42">
        <v>1991</v>
      </c>
      <c r="M42">
        <v>3</v>
      </c>
    </row>
    <row r="43" spans="1:13" x14ac:dyDescent="0.2">
      <c r="A43" s="48" t="str">
        <f t="shared" si="2"/>
        <v>E -2</v>
      </c>
      <c r="B43">
        <v>2</v>
      </c>
      <c r="C43">
        <v>3</v>
      </c>
      <c r="D43" s="48" t="str">
        <f>IF(C43=1,K!$I$9,IF(C43=2,K!$I$10,IF(C43=3,K!$I$11,IF(C43=4,K!$I$12,IF(C43=5,K!$I$13,IF(C43=6,K!$I$14,IF(C43=7,K!$I$15)))))))</f>
        <v>Talu elektrivarustuse projekt</v>
      </c>
      <c r="E43" s="11" t="s">
        <v>319</v>
      </c>
      <c r="F43" s="119" t="str">
        <f>LOOKUP(E43,K!$A$1:$B$19)</f>
        <v xml:space="preserve">Laeva vald </v>
      </c>
      <c r="G43" s="48" t="str">
        <f t="shared" si="3"/>
        <v>TA-195-II</v>
      </c>
      <c r="H43" s="11" t="s">
        <v>3165</v>
      </c>
      <c r="I43" s="11" t="s">
        <v>7509</v>
      </c>
      <c r="J43" s="148" t="s">
        <v>7510</v>
      </c>
      <c r="K43" s="161" t="s">
        <v>6705</v>
      </c>
      <c r="L43">
        <v>1991</v>
      </c>
      <c r="M43">
        <v>3</v>
      </c>
    </row>
    <row r="44" spans="1:13" x14ac:dyDescent="0.2">
      <c r="A44" s="48" t="str">
        <f t="shared" si="2"/>
        <v>E -2</v>
      </c>
      <c r="B44">
        <v>2</v>
      </c>
      <c r="C44">
        <v>3</v>
      </c>
      <c r="D44" s="48" t="str">
        <f>IF(C44=1,K!$I$9,IF(C44=2,K!$I$10,IF(C44=3,K!$I$11,IF(C44=4,K!$I$12,IF(C44=5,K!$I$13,IF(C44=6,K!$I$14,IF(C44=7,K!$I$15)))))))</f>
        <v>Talu elektrivarustuse projekt</v>
      </c>
      <c r="E44" s="11" t="s">
        <v>329</v>
      </c>
      <c r="F44" s="119" t="str">
        <f>LOOKUP(E44,K!$A$1:$B$19)</f>
        <v>Tartu vald</v>
      </c>
      <c r="G44" s="48" t="str">
        <f t="shared" si="3"/>
        <v>TA-196</v>
      </c>
      <c r="H44" s="11" t="s">
        <v>3165</v>
      </c>
      <c r="I44" s="11" t="s">
        <v>7511</v>
      </c>
      <c r="J44" s="148" t="s">
        <v>7512</v>
      </c>
      <c r="K44" s="161" t="s">
        <v>7515</v>
      </c>
      <c r="L44">
        <v>1991</v>
      </c>
      <c r="M44">
        <v>1</v>
      </c>
    </row>
    <row r="45" spans="1:13" x14ac:dyDescent="0.2">
      <c r="A45" s="48" t="str">
        <f t="shared" ref="A45:A108" si="4">CONCATENATE("E ","-",B45)</f>
        <v>E -2</v>
      </c>
      <c r="B45">
        <v>2</v>
      </c>
      <c r="C45">
        <v>3</v>
      </c>
      <c r="D45" s="48" t="str">
        <f>IF(C45=1,K!$I$9,IF(C45=2,K!$I$10,IF(C45=3,K!$I$11,IF(C45=4,K!$I$12,IF(C45=5,K!$I$13,IF(C45=6,K!$I$14,IF(C45=7,K!$I$15)))))))</f>
        <v>Talu elektrivarustuse projekt</v>
      </c>
      <c r="E45" s="11" t="s">
        <v>326</v>
      </c>
      <c r="F45" s="119" t="str">
        <f>LOOKUP(E45,K!$A$1:$B$19)</f>
        <v>Puhja vald</v>
      </c>
      <c r="G45" s="48" t="str">
        <f t="shared" ref="G45:G86" si="5">CONCATENATE(H45,"-",I45)</f>
        <v>TA-198</v>
      </c>
      <c r="H45" s="11" t="s">
        <v>3165</v>
      </c>
      <c r="I45" s="11" t="s">
        <v>4228</v>
      </c>
      <c r="J45" s="148" t="s">
        <v>7513</v>
      </c>
      <c r="K45" s="161" t="s">
        <v>7514</v>
      </c>
      <c r="L45">
        <v>1991</v>
      </c>
      <c r="M45">
        <v>2</v>
      </c>
    </row>
    <row r="46" spans="1:13" x14ac:dyDescent="0.2">
      <c r="A46" s="48" t="str">
        <f t="shared" si="4"/>
        <v>E -2</v>
      </c>
      <c r="B46">
        <v>2</v>
      </c>
      <c r="C46">
        <v>3</v>
      </c>
      <c r="D46" s="48" t="str">
        <f>IF(C46=1,K!$I$9,IF(C46=2,K!$I$10,IF(C46=3,K!$I$11,IF(C46=4,K!$I$12,IF(C46=5,K!$I$13,IF(C46=6,K!$I$14,IF(C46=7,K!$I$15)))))))</f>
        <v>Talu elektrivarustuse projekt</v>
      </c>
      <c r="E46" s="11" t="s">
        <v>327</v>
      </c>
      <c r="F46" s="119" t="str">
        <f>LOOKUP(E46,K!$A$1:$B$19)</f>
        <v>Rannu vald</v>
      </c>
      <c r="G46" s="48" t="str">
        <f t="shared" si="5"/>
        <v>TA-200</v>
      </c>
      <c r="H46" s="11" t="s">
        <v>3165</v>
      </c>
      <c r="I46" s="11" t="s">
        <v>3367</v>
      </c>
      <c r="J46" s="148" t="s">
        <v>7516</v>
      </c>
      <c r="K46" s="161" t="s">
        <v>6714</v>
      </c>
      <c r="L46">
        <v>1991</v>
      </c>
      <c r="M46">
        <v>3</v>
      </c>
    </row>
    <row r="47" spans="1:13" x14ac:dyDescent="0.2">
      <c r="A47" s="48" t="str">
        <f t="shared" si="4"/>
        <v>E -3</v>
      </c>
      <c r="B47">
        <v>3</v>
      </c>
      <c r="C47">
        <v>3</v>
      </c>
      <c r="D47" s="48" t="str">
        <f>IF(C47=1,K!$I$9,IF(C47=2,K!$I$10,IF(C47=3,K!$I$11,IF(C47=4,K!$I$12,IF(C47=5,K!$I$13,IF(C47=6,K!$I$14,IF(C47=7,K!$I$15)))))))</f>
        <v>Talu elektrivarustuse projekt</v>
      </c>
      <c r="E47" s="11" t="s">
        <v>322</v>
      </c>
      <c r="F47" s="119" t="str">
        <f>LOOKUP(E47,K!$A$1:$B$19)</f>
        <v>Mäksa vald</v>
      </c>
      <c r="G47" s="48" t="str">
        <f t="shared" si="5"/>
        <v>TA-29</v>
      </c>
      <c r="H47" s="11" t="s">
        <v>3165</v>
      </c>
      <c r="I47" s="11" t="s">
        <v>6833</v>
      </c>
      <c r="J47" t="s">
        <v>7537</v>
      </c>
      <c r="K47" s="30" t="s">
        <v>7538</v>
      </c>
      <c r="L47">
        <v>1990</v>
      </c>
      <c r="M47">
        <v>1</v>
      </c>
    </row>
    <row r="48" spans="1:13" x14ac:dyDescent="0.2">
      <c r="A48" s="48" t="str">
        <f t="shared" si="4"/>
        <v>E -3</v>
      </c>
      <c r="B48">
        <v>3</v>
      </c>
      <c r="C48">
        <v>3</v>
      </c>
      <c r="D48" s="48" t="str">
        <f>IF(C48=1,K!$I$9,IF(C48=2,K!$I$10,IF(C48=3,K!$I$11,IF(C48=4,K!$I$12,IF(C48=5,K!$I$13,IF(C48=6,K!$I$14,IF(C48=7,K!$I$15)))))))</f>
        <v>Talu elektrivarustuse projekt</v>
      </c>
      <c r="E48" s="11" t="s">
        <v>319</v>
      </c>
      <c r="F48" s="119" t="str">
        <f>LOOKUP(E48,K!$A$1:$B$19)</f>
        <v xml:space="preserve">Laeva vald </v>
      </c>
      <c r="G48" s="48" t="str">
        <f t="shared" si="5"/>
        <v>TA-32-I</v>
      </c>
      <c r="H48" s="11" t="s">
        <v>3165</v>
      </c>
      <c r="I48" s="11" t="s">
        <v>7539</v>
      </c>
      <c r="J48" s="11" t="s">
        <v>7540</v>
      </c>
      <c r="K48" s="30" t="s">
        <v>7541</v>
      </c>
      <c r="L48">
        <v>1990</v>
      </c>
      <c r="M48">
        <v>2</v>
      </c>
    </row>
    <row r="49" spans="1:13" x14ac:dyDescent="0.2">
      <c r="A49" s="48" t="str">
        <f t="shared" si="4"/>
        <v>E -3</v>
      </c>
      <c r="B49">
        <v>3</v>
      </c>
      <c r="C49">
        <v>3</v>
      </c>
      <c r="D49" s="48" t="str">
        <f>IF(C49=1,K!$I$9,IF(C49=2,K!$I$10,IF(C49=3,K!$I$11,IF(C49=4,K!$I$12,IF(C49=5,K!$I$13,IF(C49=6,K!$I$14,IF(C49=7,K!$I$15)))))))</f>
        <v>Talu elektrivarustuse projekt</v>
      </c>
      <c r="E49" s="11" t="s">
        <v>319</v>
      </c>
      <c r="F49" s="119" t="str">
        <f>LOOKUP(E49,K!$A$1:$B$19)</f>
        <v xml:space="preserve">Laeva vald </v>
      </c>
      <c r="G49" s="48" t="str">
        <f t="shared" si="5"/>
        <v>TA-32- II</v>
      </c>
      <c r="H49" s="11" t="s">
        <v>3165</v>
      </c>
      <c r="I49" s="11" t="s">
        <v>7542</v>
      </c>
      <c r="J49" s="11" t="s">
        <v>7543</v>
      </c>
      <c r="K49" s="30" t="s">
        <v>7541</v>
      </c>
      <c r="L49">
        <v>1990</v>
      </c>
    </row>
    <row r="50" spans="1:13" x14ac:dyDescent="0.2">
      <c r="A50" s="48" t="str">
        <f t="shared" si="4"/>
        <v>E -3</v>
      </c>
      <c r="B50">
        <v>3</v>
      </c>
      <c r="C50">
        <v>3</v>
      </c>
      <c r="D50" s="48" t="str">
        <f>IF(C50=1,K!$I$9,IF(C50=2,K!$I$10,IF(C50=3,K!$I$11,IF(C50=4,K!$I$12,IF(C50=5,K!$I$13,IF(C50=6,K!$I$14,IF(C50=7,K!$I$15)))))))</f>
        <v>Talu elektrivarustuse projekt</v>
      </c>
      <c r="E50" s="11" t="s">
        <v>320</v>
      </c>
      <c r="F50" s="119" t="str">
        <f>LOOKUP(E50,K!$A$1:$B$19)</f>
        <v>Luunja vald</v>
      </c>
      <c r="G50" s="48" t="str">
        <f t="shared" si="5"/>
        <v>TA-33</v>
      </c>
      <c r="H50" s="11" t="s">
        <v>3165</v>
      </c>
      <c r="I50" s="11" t="s">
        <v>6214</v>
      </c>
      <c r="J50" s="11" t="s">
        <v>7544</v>
      </c>
      <c r="K50" s="30" t="s">
        <v>7545</v>
      </c>
      <c r="L50">
        <v>1990</v>
      </c>
      <c r="M50">
        <v>4</v>
      </c>
    </row>
    <row r="51" spans="1:13" x14ac:dyDescent="0.2">
      <c r="A51" s="48" t="str">
        <f t="shared" si="4"/>
        <v>E -3</v>
      </c>
      <c r="B51">
        <v>3</v>
      </c>
      <c r="C51">
        <v>3</v>
      </c>
      <c r="D51" s="48" t="str">
        <f>IF(C51=1,K!$I$9,IF(C51=2,K!$I$10,IF(C51=3,K!$I$11,IF(C51=4,K!$I$12,IF(C51=5,K!$I$13,IF(C51=6,K!$I$14,IF(C51=7,K!$I$15)))))))</f>
        <v>Talu elektrivarustuse projekt</v>
      </c>
      <c r="E51" s="11" t="s">
        <v>332</v>
      </c>
      <c r="F51" s="119" t="str">
        <f>LOOKUP(E51,K!$A$1:$B$19)</f>
        <v>Võnnu vald</v>
      </c>
      <c r="G51" s="48" t="str">
        <f t="shared" si="5"/>
        <v>TA-44</v>
      </c>
      <c r="H51" s="11" t="s">
        <v>3165</v>
      </c>
      <c r="I51" s="11" t="s">
        <v>6752</v>
      </c>
      <c r="J51" s="11" t="s">
        <v>7546</v>
      </c>
      <c r="K51" s="30" t="s">
        <v>6633</v>
      </c>
      <c r="L51">
        <v>1990</v>
      </c>
      <c r="M51">
        <v>2</v>
      </c>
    </row>
    <row r="52" spans="1:13" x14ac:dyDescent="0.2">
      <c r="A52" s="48" t="str">
        <f t="shared" si="4"/>
        <v>E -3</v>
      </c>
      <c r="B52">
        <v>3</v>
      </c>
      <c r="C52">
        <v>3</v>
      </c>
      <c r="D52" s="48" t="str">
        <f>IF(C52=1,K!$I$9,IF(C52=2,K!$I$10,IF(C52=3,K!$I$11,IF(C52=4,K!$I$12,IF(C52=5,K!$I$13,IF(C52=6,K!$I$14,IF(C52=7,K!$I$15)))))))</f>
        <v>Talu elektrivarustuse projekt</v>
      </c>
      <c r="E52" s="11" t="s">
        <v>326</v>
      </c>
      <c r="F52" s="119" t="str">
        <f>LOOKUP(E52,K!$A$1:$B$19)</f>
        <v>Puhja vald</v>
      </c>
      <c r="G52" s="48" t="str">
        <f t="shared" si="5"/>
        <v>TA-50</v>
      </c>
      <c r="H52" s="11" t="s">
        <v>3165</v>
      </c>
      <c r="I52" s="11" t="s">
        <v>6596</v>
      </c>
      <c r="J52" s="11" t="s">
        <v>7548</v>
      </c>
      <c r="K52" s="30" t="s">
        <v>7547</v>
      </c>
      <c r="L52">
        <v>1990</v>
      </c>
      <c r="M52">
        <v>3</v>
      </c>
    </row>
    <row r="53" spans="1:13" x14ac:dyDescent="0.2">
      <c r="A53" s="48" t="str">
        <f t="shared" si="4"/>
        <v>E -3</v>
      </c>
      <c r="B53">
        <v>3</v>
      </c>
      <c r="C53">
        <v>3</v>
      </c>
      <c r="D53" s="48" t="str">
        <f>IF(C53=1,K!$I$9,IF(C53=2,K!$I$10,IF(C53=3,K!$I$11,IF(C53=4,K!$I$12,IF(C53=5,K!$I$13,IF(C53=6,K!$I$14,IF(C53=7,K!$I$15)))))))</f>
        <v>Talu elektrivarustuse projekt</v>
      </c>
      <c r="E53" s="11" t="s">
        <v>320</v>
      </c>
      <c r="F53" s="119" t="str">
        <f>LOOKUP(E53,K!$A$1:$B$19)</f>
        <v>Luunja vald</v>
      </c>
      <c r="G53" s="48" t="str">
        <f t="shared" si="5"/>
        <v>TA-51</v>
      </c>
      <c r="H53" s="11" t="s">
        <v>3165</v>
      </c>
      <c r="I53" s="11" t="s">
        <v>7558</v>
      </c>
      <c r="J53" s="11" t="s">
        <v>7559</v>
      </c>
      <c r="K53" s="30" t="s">
        <v>7560</v>
      </c>
      <c r="L53">
        <v>1990</v>
      </c>
      <c r="M53">
        <v>2</v>
      </c>
    </row>
    <row r="54" spans="1:13" x14ac:dyDescent="0.2">
      <c r="A54" s="48" t="str">
        <f t="shared" si="4"/>
        <v>E -3</v>
      </c>
      <c r="B54">
        <v>3</v>
      </c>
      <c r="C54">
        <v>3</v>
      </c>
      <c r="D54" s="48" t="str">
        <f>IF(C54=1,K!$I$9,IF(C54=2,K!$I$10,IF(C54=3,K!$I$11,IF(C54=4,K!$I$12,IF(C54=5,K!$I$13,IF(C54=6,K!$I$14,IF(C54=7,K!$I$15)))))))</f>
        <v>Talu elektrivarustuse projekt</v>
      </c>
      <c r="E54" s="11" t="s">
        <v>291</v>
      </c>
      <c r="F54" s="119" t="str">
        <f>LOOKUP(E54,K!$A$1:$B$19)</f>
        <v>Alatskivi vald</v>
      </c>
      <c r="G54" s="48" t="str">
        <f t="shared" si="5"/>
        <v>TA-52</v>
      </c>
      <c r="H54" s="11" t="s">
        <v>3165</v>
      </c>
      <c r="I54" s="11" t="s">
        <v>6116</v>
      </c>
      <c r="J54" s="11" t="s">
        <v>7561</v>
      </c>
      <c r="K54" s="30" t="s">
        <v>6112</v>
      </c>
      <c r="L54">
        <v>1991</v>
      </c>
      <c r="M54">
        <v>2</v>
      </c>
    </row>
    <row r="55" spans="1:13" x14ac:dyDescent="0.2">
      <c r="A55" s="48" t="str">
        <f t="shared" si="4"/>
        <v>E -3</v>
      </c>
      <c r="B55">
        <v>3</v>
      </c>
      <c r="C55">
        <v>3</v>
      </c>
      <c r="D55" s="48" t="str">
        <f>IF(C55=1,K!$I$9,IF(C55=2,K!$I$10,IF(C55=3,K!$I$11,IF(C55=4,K!$I$12,IF(C55=5,K!$I$13,IF(C55=6,K!$I$14,IF(C55=7,K!$I$15)))))))</f>
        <v>Talu elektrivarustuse projekt</v>
      </c>
      <c r="E55" s="11" t="s">
        <v>329</v>
      </c>
      <c r="F55" s="119" t="str">
        <f>LOOKUP(E55,K!$A$1:$B$19)</f>
        <v>Tartu vald</v>
      </c>
      <c r="G55" s="48" t="str">
        <f t="shared" si="5"/>
        <v>TA-55</v>
      </c>
      <c r="H55" s="11" t="s">
        <v>3165</v>
      </c>
      <c r="I55" s="11" t="s">
        <v>7089</v>
      </c>
      <c r="J55" s="11" t="s">
        <v>7562</v>
      </c>
      <c r="K55" s="30" t="s">
        <v>7563</v>
      </c>
      <c r="L55">
        <v>1990</v>
      </c>
      <c r="M55">
        <v>3</v>
      </c>
    </row>
    <row r="56" spans="1:13" x14ac:dyDescent="0.2">
      <c r="A56" s="48" t="str">
        <f t="shared" si="4"/>
        <v>E -3</v>
      </c>
      <c r="B56">
        <v>3</v>
      </c>
      <c r="C56">
        <v>3</v>
      </c>
      <c r="D56" s="48" t="str">
        <f>IF(C56=1,K!$I$9,IF(C56=2,K!$I$10,IF(C56=3,K!$I$11,IF(C56=4,K!$I$12,IF(C56=5,K!$I$13,IF(C56=6,K!$I$14,IF(C56=7,K!$I$15)))))))</f>
        <v>Talu elektrivarustuse projekt</v>
      </c>
      <c r="E56" s="11" t="s">
        <v>331</v>
      </c>
      <c r="F56" s="119" t="str">
        <f>LOOKUP(E56,K!$A$1:$B$19)</f>
        <v xml:space="preserve">Vara vald </v>
      </c>
      <c r="G56" s="48" t="str">
        <f t="shared" si="5"/>
        <v>TA-56</v>
      </c>
      <c r="H56" s="11" t="s">
        <v>3165</v>
      </c>
      <c r="I56" s="11" t="s">
        <v>6226</v>
      </c>
      <c r="J56" s="11" t="s">
        <v>7565</v>
      </c>
      <c r="K56" s="30" t="s">
        <v>7564</v>
      </c>
      <c r="L56">
        <v>1990</v>
      </c>
      <c r="M56">
        <v>2</v>
      </c>
    </row>
    <row r="57" spans="1:13" x14ac:dyDescent="0.2">
      <c r="A57" s="48" t="str">
        <f t="shared" si="4"/>
        <v>E -3</v>
      </c>
      <c r="B57">
        <v>3</v>
      </c>
      <c r="C57">
        <v>3</v>
      </c>
      <c r="D57" s="48" t="str">
        <f>IF(C57=1,K!$I$9,IF(C57=2,K!$I$10,IF(C57=3,K!$I$11,IF(C57=4,K!$I$12,IF(C57=5,K!$I$13,IF(C57=6,K!$I$14,IF(C57=7,K!$I$15)))))))</f>
        <v>Talu elektrivarustuse projekt</v>
      </c>
      <c r="E57" s="11" t="s">
        <v>318</v>
      </c>
      <c r="F57" s="119" t="str">
        <f>LOOKUP(E57,K!$A$1:$B$19)</f>
        <v>Konguta vald</v>
      </c>
      <c r="G57" s="48" t="str">
        <f t="shared" si="5"/>
        <v>TA-59</v>
      </c>
      <c r="H57" s="11" t="s">
        <v>3165</v>
      </c>
      <c r="I57" s="11" t="s">
        <v>4326</v>
      </c>
      <c r="J57" s="11" t="s">
        <v>7566</v>
      </c>
      <c r="K57" s="30" t="s">
        <v>7567</v>
      </c>
      <c r="L57">
        <v>1991</v>
      </c>
      <c r="M57">
        <v>3</v>
      </c>
    </row>
    <row r="58" spans="1:13" x14ac:dyDescent="0.2">
      <c r="A58" s="48" t="str">
        <f t="shared" si="4"/>
        <v>E -3</v>
      </c>
      <c r="B58">
        <v>3</v>
      </c>
      <c r="C58">
        <v>3</v>
      </c>
      <c r="D58" s="48" t="str">
        <f>IF(C58=1,K!$I$9,IF(C58=2,K!$I$10,IF(C58=3,K!$I$11,IF(C58=4,K!$I$12,IF(C58=5,K!$I$13,IF(C58=6,K!$I$14,IF(C58=7,K!$I$15)))))))</f>
        <v>Talu elektrivarustuse projekt</v>
      </c>
      <c r="E58" s="11" t="s">
        <v>320</v>
      </c>
      <c r="F58" s="119" t="str">
        <f>LOOKUP(E58,K!$A$1:$B$19)</f>
        <v>Luunja vald</v>
      </c>
      <c r="G58" s="48" t="str">
        <f t="shared" si="5"/>
        <v>TA-70</v>
      </c>
      <c r="H58" s="11" t="s">
        <v>3165</v>
      </c>
      <c r="I58" s="11" t="s">
        <v>2234</v>
      </c>
      <c r="J58" s="11" t="s">
        <v>7568</v>
      </c>
      <c r="K58" s="30" t="s">
        <v>5765</v>
      </c>
      <c r="L58">
        <v>1990</v>
      </c>
      <c r="M58">
        <v>4</v>
      </c>
    </row>
    <row r="59" spans="1:13" x14ac:dyDescent="0.2">
      <c r="A59" s="48" t="str">
        <f t="shared" si="4"/>
        <v>E -3</v>
      </c>
      <c r="B59">
        <v>3</v>
      </c>
      <c r="C59">
        <v>3</v>
      </c>
      <c r="D59" s="48" t="str">
        <f>IF(C59=1,K!$I$9,IF(C59=2,K!$I$10,IF(C59=3,K!$I$11,IF(C59=4,K!$I$12,IF(C59=5,K!$I$13,IF(C59=6,K!$I$14,IF(C59=7,K!$I$15)))))))</f>
        <v>Talu elektrivarustuse projekt</v>
      </c>
      <c r="E59" s="11" t="s">
        <v>317</v>
      </c>
      <c r="F59" s="119" t="str">
        <f>LOOKUP(E59,K!$A$1:$B$19)</f>
        <v>Kambja vald</v>
      </c>
      <c r="G59" s="48" t="str">
        <f t="shared" si="5"/>
        <v>TA-71</v>
      </c>
      <c r="H59" s="11" t="s">
        <v>3165</v>
      </c>
      <c r="I59" s="11" t="s">
        <v>7569</v>
      </c>
      <c r="J59" s="11" t="s">
        <v>7570</v>
      </c>
      <c r="K59" s="30" t="s">
        <v>6564</v>
      </c>
      <c r="L59">
        <v>1990</v>
      </c>
      <c r="M59">
        <v>2</v>
      </c>
    </row>
    <row r="60" spans="1:13" x14ac:dyDescent="0.2">
      <c r="A60" s="48" t="str">
        <f t="shared" si="4"/>
        <v>E -3</v>
      </c>
      <c r="B60">
        <v>3</v>
      </c>
      <c r="C60">
        <v>3</v>
      </c>
      <c r="D60" s="48" t="str">
        <f>IF(C60=1,K!$I$9,IF(C60=2,K!$I$10,IF(C60=3,K!$I$11,IF(C60=4,K!$I$12,IF(C60=5,K!$I$13,IF(C60=6,K!$I$14,IF(C60=7,K!$I$15)))))))</f>
        <v>Talu elektrivarustuse projekt</v>
      </c>
      <c r="E60" s="11" t="s">
        <v>333</v>
      </c>
      <c r="F60" s="119" t="str">
        <f>LOOKUP(E60,K!$A$1:$B$19)</f>
        <v>Ülenurme vald</v>
      </c>
      <c r="G60" s="48" t="str">
        <f t="shared" si="5"/>
        <v>TA-73</v>
      </c>
      <c r="H60" s="11" t="s">
        <v>3165</v>
      </c>
      <c r="I60" s="11" t="s">
        <v>5179</v>
      </c>
      <c r="J60" s="11" t="s">
        <v>7572</v>
      </c>
      <c r="K60" s="30" t="s">
        <v>7571</v>
      </c>
      <c r="L60">
        <v>1990</v>
      </c>
      <c r="M60">
        <v>5</v>
      </c>
    </row>
    <row r="61" spans="1:13" x14ac:dyDescent="0.2">
      <c r="A61" s="48" t="str">
        <f t="shared" si="4"/>
        <v>E -3</v>
      </c>
      <c r="B61">
        <v>3</v>
      </c>
      <c r="C61">
        <v>3</v>
      </c>
      <c r="D61" s="48" t="str">
        <f>IF(C61=1,K!$I$9,IF(C61=2,K!$I$10,IF(C61=3,K!$I$11,IF(C61=4,K!$I$12,IF(C61=5,K!$I$13,IF(C61=6,K!$I$14,IF(C61=7,K!$I$15)))))))</f>
        <v>Talu elektrivarustuse projekt</v>
      </c>
      <c r="E61" s="11" t="s">
        <v>332</v>
      </c>
      <c r="F61" s="119" t="str">
        <f>LOOKUP(E61,K!$A$1:$B$19)</f>
        <v>Võnnu vald</v>
      </c>
      <c r="G61" s="48" t="str">
        <f t="shared" si="5"/>
        <v>TA-85</v>
      </c>
      <c r="H61" s="11" t="s">
        <v>3165</v>
      </c>
      <c r="I61" s="11" t="s">
        <v>7573</v>
      </c>
      <c r="J61" s="11" t="s">
        <v>7574</v>
      </c>
      <c r="K61" s="30" t="s">
        <v>7575</v>
      </c>
      <c r="L61">
        <v>1991</v>
      </c>
      <c r="M61">
        <v>1</v>
      </c>
    </row>
    <row r="62" spans="1:13" x14ac:dyDescent="0.2">
      <c r="A62" s="48" t="str">
        <f t="shared" si="4"/>
        <v>E -3</v>
      </c>
      <c r="B62">
        <v>3</v>
      </c>
      <c r="C62">
        <v>3</v>
      </c>
      <c r="D62" s="48" t="str">
        <f>IF(C62=1,K!$I$9,IF(C62=2,K!$I$10,IF(C62=3,K!$I$11,IF(C62=4,K!$I$12,IF(C62=5,K!$I$13,IF(C62=6,K!$I$14,IF(C62=7,K!$I$15)))))))</f>
        <v>Talu elektrivarustuse projekt</v>
      </c>
      <c r="E62" s="11" t="s">
        <v>320</v>
      </c>
      <c r="F62" s="119" t="str">
        <f>LOOKUP(E62,K!$A$1:$B$19)</f>
        <v>Luunja vald</v>
      </c>
      <c r="G62" s="48" t="str">
        <f t="shared" si="5"/>
        <v>TA-88</v>
      </c>
      <c r="H62" s="11" t="s">
        <v>3165</v>
      </c>
      <c r="I62" s="11" t="s">
        <v>4140</v>
      </c>
      <c r="J62" s="11" t="s">
        <v>7578</v>
      </c>
      <c r="K62" s="30" t="s">
        <v>7576</v>
      </c>
      <c r="L62">
        <v>1990</v>
      </c>
      <c r="M62">
        <v>4</v>
      </c>
    </row>
    <row r="63" spans="1:13" x14ac:dyDescent="0.2">
      <c r="A63" s="48" t="str">
        <f t="shared" si="4"/>
        <v>E -3</v>
      </c>
      <c r="B63">
        <v>3</v>
      </c>
      <c r="C63">
        <v>3</v>
      </c>
      <c r="D63" s="48" t="str">
        <f>IF(C63=1,K!$I$9,IF(C63=2,K!$I$10,IF(C63=3,K!$I$11,IF(C63=4,K!$I$12,IF(C63=5,K!$I$13,IF(C63=6,K!$I$14,IF(C63=7,K!$I$15)))))))</f>
        <v>Talu elektrivarustuse projekt</v>
      </c>
      <c r="E63" s="11" t="s">
        <v>328</v>
      </c>
      <c r="F63" s="119" t="str">
        <f>LOOKUP(E63,K!$A$1:$B$19)</f>
        <v>Rõngu vald</v>
      </c>
      <c r="G63" s="48" t="str">
        <f t="shared" si="5"/>
        <v>TA-99</v>
      </c>
      <c r="H63" s="11" t="s">
        <v>3165</v>
      </c>
      <c r="I63" s="11" t="s">
        <v>7577</v>
      </c>
      <c r="J63" s="11" t="s">
        <v>7579</v>
      </c>
      <c r="K63" s="30" t="s">
        <v>6802</v>
      </c>
      <c r="L63">
        <v>1990</v>
      </c>
      <c r="M63">
        <v>1</v>
      </c>
    </row>
    <row r="64" spans="1:13" x14ac:dyDescent="0.2">
      <c r="A64" s="48" t="str">
        <f t="shared" si="4"/>
        <v>E -3</v>
      </c>
      <c r="B64">
        <v>3</v>
      </c>
      <c r="C64">
        <v>3</v>
      </c>
      <c r="D64" s="48" t="str">
        <f>IF(C64=1,K!$I$9,IF(C64=2,K!$I$10,IF(C64=3,K!$I$11,IF(C64=4,K!$I$12,IF(C64=5,K!$I$13,IF(C64=6,K!$I$14,IF(C64=7,K!$I$15)))))))</f>
        <v>Talu elektrivarustuse projekt</v>
      </c>
      <c r="E64" s="11" t="s">
        <v>323</v>
      </c>
      <c r="F64" s="119" t="str">
        <f>LOOKUP(E64,K!$A$1:$B$19)</f>
        <v>Nõo vald</v>
      </c>
      <c r="G64" s="48" t="str">
        <f t="shared" si="5"/>
        <v>TA-210</v>
      </c>
      <c r="H64" s="11" t="s">
        <v>3165</v>
      </c>
      <c r="I64" s="11" t="s">
        <v>7580</v>
      </c>
      <c r="J64" s="11" t="s">
        <v>7581</v>
      </c>
      <c r="K64" s="30" t="s">
        <v>7582</v>
      </c>
      <c r="L64">
        <v>1992</v>
      </c>
      <c r="M64">
        <v>3</v>
      </c>
    </row>
    <row r="65" spans="1:13" x14ac:dyDescent="0.2">
      <c r="A65" s="48" t="str">
        <f t="shared" si="4"/>
        <v>E -4</v>
      </c>
      <c r="B65">
        <v>4</v>
      </c>
      <c r="C65">
        <v>3</v>
      </c>
      <c r="D65" s="48" t="str">
        <f>IF(C65=1,K!$I$9,IF(C65=2,K!$I$10,IF(C65=3,K!$I$11,IF(C65=4,K!$I$12,IF(C65=5,K!$I$13,IF(C65=6,K!$I$14,IF(C65=7,K!$I$15)))))))</f>
        <v>Talu elektrivarustuse projekt</v>
      </c>
      <c r="E65" s="11" t="s">
        <v>317</v>
      </c>
      <c r="F65" s="119" t="str">
        <f>LOOKUP(E65,K!$A$1:$B$19)</f>
        <v>Kambja vald</v>
      </c>
      <c r="G65" s="48" t="str">
        <f t="shared" si="5"/>
        <v>TA-84</v>
      </c>
      <c r="H65" s="11" t="s">
        <v>3165</v>
      </c>
      <c r="I65" s="11" t="s">
        <v>4503</v>
      </c>
      <c r="J65" s="11" t="s">
        <v>7596</v>
      </c>
      <c r="K65" s="30" t="s">
        <v>7597</v>
      </c>
      <c r="L65">
        <v>1990</v>
      </c>
      <c r="M65">
        <v>2</v>
      </c>
    </row>
    <row r="66" spans="1:13" x14ac:dyDescent="0.2">
      <c r="A66" s="48" t="str">
        <f t="shared" si="4"/>
        <v>E -4</v>
      </c>
      <c r="B66">
        <v>4</v>
      </c>
      <c r="C66">
        <v>3</v>
      </c>
      <c r="D66" s="48" t="str">
        <f>IF(C66=1,K!$I$9,IF(C66=2,K!$I$10,IF(C66=3,K!$I$11,IF(C66=4,K!$I$12,IF(C66=5,K!$I$13,IF(C66=6,K!$I$14,IF(C66=7,K!$I$15)))))))</f>
        <v>Talu elektrivarustuse projekt</v>
      </c>
      <c r="E66" s="11" t="s">
        <v>328</v>
      </c>
      <c r="F66" s="119" t="str">
        <f>LOOKUP(E66,K!$A$1:$B$19)</f>
        <v>Rõngu vald</v>
      </c>
      <c r="G66" s="48" t="str">
        <f t="shared" si="5"/>
        <v>TA-123</v>
      </c>
      <c r="H66" s="11" t="s">
        <v>3165</v>
      </c>
      <c r="I66" s="11" t="s">
        <v>1651</v>
      </c>
      <c r="J66" s="11" t="s">
        <v>7598</v>
      </c>
      <c r="K66" s="30" t="s">
        <v>6202</v>
      </c>
      <c r="L66">
        <v>1991</v>
      </c>
      <c r="M66">
        <v>1</v>
      </c>
    </row>
    <row r="67" spans="1:13" x14ac:dyDescent="0.2">
      <c r="A67" s="48" t="str">
        <f t="shared" si="4"/>
        <v>E -4</v>
      </c>
      <c r="B67">
        <v>4</v>
      </c>
      <c r="C67">
        <v>3</v>
      </c>
      <c r="D67" s="48" t="str">
        <f>IF(C67=1,K!$I$9,IF(C67=2,K!$I$10,IF(C67=3,K!$I$11,IF(C67=4,K!$I$12,IF(C67=5,K!$I$13,IF(C67=6,K!$I$14,IF(C67=7,K!$I$15)))))))</f>
        <v>Talu elektrivarustuse projekt</v>
      </c>
      <c r="E67" s="11" t="s">
        <v>320</v>
      </c>
      <c r="F67" s="119" t="str">
        <f>LOOKUP(E67,K!$A$1:$B$19)</f>
        <v>Luunja vald</v>
      </c>
      <c r="G67" s="48" t="str">
        <f t="shared" si="5"/>
        <v>TA-124</v>
      </c>
      <c r="H67" s="11" t="s">
        <v>3165</v>
      </c>
      <c r="I67" s="11" t="s">
        <v>4363</v>
      </c>
      <c r="J67" s="11" t="s">
        <v>7600</v>
      </c>
      <c r="K67" s="30" t="s">
        <v>7599</v>
      </c>
      <c r="L67">
        <v>1991</v>
      </c>
      <c r="M67">
        <v>2</v>
      </c>
    </row>
    <row r="68" spans="1:13" x14ac:dyDescent="0.2">
      <c r="A68" s="48" t="str">
        <f t="shared" si="4"/>
        <v>E -4</v>
      </c>
      <c r="B68">
        <v>4</v>
      </c>
      <c r="C68">
        <v>3</v>
      </c>
      <c r="D68" s="48" t="str">
        <f>IF(C68=1,K!$I$9,IF(C68=2,K!$I$10,IF(C68=3,K!$I$11,IF(C68=4,K!$I$12,IF(C68=5,K!$I$13,IF(C68=6,K!$I$14,IF(C68=7,K!$I$15)))))))</f>
        <v>Talu elektrivarustuse projekt</v>
      </c>
      <c r="E68" s="11" t="s">
        <v>329</v>
      </c>
      <c r="F68" s="119" t="str">
        <f>LOOKUP(E68,K!$A$1:$B$19)</f>
        <v>Tartu vald</v>
      </c>
      <c r="G68" s="48" t="str">
        <f t="shared" si="5"/>
        <v>TA-127</v>
      </c>
      <c r="H68" s="11" t="s">
        <v>3165</v>
      </c>
      <c r="I68" s="11" t="s">
        <v>7601</v>
      </c>
      <c r="J68" s="11" t="s">
        <v>7602</v>
      </c>
      <c r="K68" s="30" t="s">
        <v>7603</v>
      </c>
      <c r="L68">
        <v>1991</v>
      </c>
      <c r="M68">
        <v>2</v>
      </c>
    </row>
    <row r="69" spans="1:13" x14ac:dyDescent="0.2">
      <c r="A69" s="48" t="str">
        <f t="shared" si="4"/>
        <v>E -4</v>
      </c>
      <c r="B69">
        <v>4</v>
      </c>
      <c r="C69">
        <v>3</v>
      </c>
      <c r="D69" s="48" t="str">
        <f>IF(C69=1,K!$I$9,IF(C69=2,K!$I$10,IF(C69=3,K!$I$11,IF(C69=4,K!$I$12,IF(C69=5,K!$I$13,IF(C69=6,K!$I$14,IF(C69=7,K!$I$15)))))))</f>
        <v>Talu elektrivarustuse projekt</v>
      </c>
      <c r="E69" s="11" t="s">
        <v>333</v>
      </c>
      <c r="F69" s="119" t="str">
        <f>LOOKUP(E69,K!$A$1:$B$19)</f>
        <v>Ülenurme vald</v>
      </c>
      <c r="G69" s="48" t="str">
        <f t="shared" si="5"/>
        <v>TA -268</v>
      </c>
      <c r="H69" s="11" t="s">
        <v>7604</v>
      </c>
      <c r="I69" s="11" t="s">
        <v>7605</v>
      </c>
      <c r="J69" s="11" t="s">
        <v>7607</v>
      </c>
      <c r="K69" s="30" t="s">
        <v>7606</v>
      </c>
      <c r="L69">
        <v>1989</v>
      </c>
      <c r="M69" s="192" t="s">
        <v>7608</v>
      </c>
    </row>
    <row r="70" spans="1:13" x14ac:dyDescent="0.2">
      <c r="A70" s="48" t="str">
        <f t="shared" si="4"/>
        <v>E -4</v>
      </c>
      <c r="B70">
        <v>4</v>
      </c>
      <c r="C70">
        <v>3</v>
      </c>
      <c r="D70" s="48" t="str">
        <f>IF(C70=1,K!$I$9,IF(C70=2,K!$I$10,IF(C70=3,K!$I$11,IF(C70=4,K!$I$12,IF(C70=5,K!$I$13,IF(C70=6,K!$I$14,IF(C70=7,K!$I$15)))))))</f>
        <v>Talu elektrivarustuse projekt</v>
      </c>
      <c r="E70" s="11" t="s">
        <v>331</v>
      </c>
      <c r="F70" s="119" t="str">
        <f>LOOKUP(E70,K!$A$1:$B$19)</f>
        <v xml:space="preserve">Vara vald </v>
      </c>
      <c r="G70" s="48" t="str">
        <f t="shared" si="5"/>
        <v>TA-269</v>
      </c>
      <c r="H70" s="11" t="s">
        <v>3165</v>
      </c>
      <c r="I70" s="11" t="s">
        <v>7609</v>
      </c>
      <c r="J70" s="11" t="s">
        <v>7610</v>
      </c>
      <c r="K70" s="30" t="s">
        <v>7611</v>
      </c>
      <c r="L70">
        <v>1990</v>
      </c>
      <c r="M70">
        <v>5</v>
      </c>
    </row>
    <row r="71" spans="1:13" x14ac:dyDescent="0.2">
      <c r="A71" s="48" t="str">
        <f t="shared" si="4"/>
        <v>E -4</v>
      </c>
      <c r="B71">
        <v>4</v>
      </c>
      <c r="C71">
        <v>3</v>
      </c>
      <c r="D71" s="48" t="str">
        <f>IF(C71=1,K!$I$9,IF(C71=2,K!$I$10,IF(C71=3,K!$I$11,IF(C71=4,K!$I$12,IF(C71=5,K!$I$13,IF(C71=6,K!$I$14,IF(C71=7,K!$I$15)))))))</f>
        <v>Talu elektrivarustuse projekt</v>
      </c>
      <c r="F71" s="119" t="e">
        <f>LOOKUP(E71,K!$A$1:$B$19)</f>
        <v>#N/A</v>
      </c>
      <c r="G71" s="48" t="str">
        <f t="shared" si="5"/>
        <v>TA-270</v>
      </c>
      <c r="H71" s="11" t="s">
        <v>3165</v>
      </c>
      <c r="I71" s="11" t="s">
        <v>7618</v>
      </c>
      <c r="J71" s="11" t="s">
        <v>7619</v>
      </c>
      <c r="K71" s="30" t="s">
        <v>7620</v>
      </c>
      <c r="L71">
        <v>1992</v>
      </c>
      <c r="M71" s="11" t="s">
        <v>7608</v>
      </c>
    </row>
    <row r="72" spans="1:13" x14ac:dyDescent="0.2">
      <c r="A72" s="48" t="str">
        <f t="shared" si="4"/>
        <v>E -4</v>
      </c>
      <c r="B72">
        <v>4</v>
      </c>
      <c r="C72">
        <v>3</v>
      </c>
      <c r="D72" s="48" t="str">
        <f>IF(C72=1,K!$I$9,IF(C72=2,K!$I$10,IF(C72=3,K!$I$11,IF(C72=4,K!$I$12,IF(C72=5,K!$I$13,IF(C72=6,K!$I$14,IF(C72=7,K!$I$15)))))))</f>
        <v>Talu elektrivarustuse projekt</v>
      </c>
      <c r="E72" s="11" t="s">
        <v>323</v>
      </c>
      <c r="F72" s="119" t="str">
        <f>LOOKUP(E72,K!$A$1:$B$19)</f>
        <v>Nõo vald</v>
      </c>
      <c r="G72" s="48" t="str">
        <f t="shared" si="5"/>
        <v>TA-271</v>
      </c>
      <c r="H72" s="11" t="s">
        <v>3165</v>
      </c>
      <c r="I72" s="11" t="s">
        <v>7621</v>
      </c>
      <c r="J72" s="11" t="s">
        <v>7622</v>
      </c>
    </row>
    <row r="73" spans="1:13" x14ac:dyDescent="0.2">
      <c r="A73" s="48" t="str">
        <f t="shared" si="4"/>
        <v>E -4</v>
      </c>
      <c r="B73">
        <v>4</v>
      </c>
      <c r="C73">
        <v>3</v>
      </c>
      <c r="D73" s="48" t="str">
        <f>IF(C73=1,K!$I$9,IF(C73=2,K!$I$10,IF(C73=3,K!$I$11,IF(C73=4,K!$I$12,IF(C73=5,K!$I$13,IF(C73=6,K!$I$14,IF(C73=7,K!$I$15)))))))</f>
        <v>Talu elektrivarustuse projekt</v>
      </c>
      <c r="E73" s="11" t="s">
        <v>331</v>
      </c>
      <c r="F73" s="119" t="str">
        <f>LOOKUP(E73,K!$A$1:$B$19)</f>
        <v xml:space="preserve">Vara vald </v>
      </c>
      <c r="G73" s="48" t="str">
        <f t="shared" si="5"/>
        <v>TA-272</v>
      </c>
      <c r="H73" s="11" t="s">
        <v>3165</v>
      </c>
      <c r="I73" s="11" t="s">
        <v>7623</v>
      </c>
      <c r="J73" s="11" t="s">
        <v>7624</v>
      </c>
      <c r="K73" s="30" t="s">
        <v>6848</v>
      </c>
      <c r="L73">
        <v>1992</v>
      </c>
      <c r="M73">
        <v>1</v>
      </c>
    </row>
    <row r="74" spans="1:13" x14ac:dyDescent="0.2">
      <c r="A74" s="48" t="str">
        <f t="shared" si="4"/>
        <v>E -4</v>
      </c>
      <c r="B74">
        <v>4</v>
      </c>
      <c r="C74">
        <v>3</v>
      </c>
      <c r="D74" s="48" t="str">
        <f>IF(C74=1,K!$I$9,IF(C74=2,K!$I$10,IF(C74=3,K!$I$11,IF(C74=4,K!$I$12,IF(C74=5,K!$I$13,IF(C74=6,K!$I$14,IF(C74=7,K!$I$15)))))))</f>
        <v>Talu elektrivarustuse projekt</v>
      </c>
      <c r="E74" s="11" t="s">
        <v>331</v>
      </c>
      <c r="F74" s="119" t="str">
        <f>LOOKUP(E74,K!$A$1:$B$19)</f>
        <v xml:space="preserve">Vara vald </v>
      </c>
      <c r="G74" s="48" t="str">
        <f t="shared" si="5"/>
        <v>TA-273</v>
      </c>
      <c r="H74" s="11" t="s">
        <v>3165</v>
      </c>
      <c r="I74" s="11" t="s">
        <v>7625</v>
      </c>
      <c r="J74" s="11" t="s">
        <v>7626</v>
      </c>
      <c r="K74" s="30" t="s">
        <v>7627</v>
      </c>
      <c r="L74">
        <v>1992</v>
      </c>
      <c r="M74">
        <v>1</v>
      </c>
    </row>
    <row r="75" spans="1:13" x14ac:dyDescent="0.2">
      <c r="A75" s="48" t="str">
        <f t="shared" si="4"/>
        <v>E -4</v>
      </c>
      <c r="B75">
        <v>4</v>
      </c>
      <c r="C75">
        <v>3</v>
      </c>
      <c r="D75" s="48" t="str">
        <f>IF(C75=1,K!$I$9,IF(C75=2,K!$I$10,IF(C75=3,K!$I$11,IF(C75=4,K!$I$12,IF(C75=5,K!$I$13,IF(C75=6,K!$I$14,IF(C75=7,K!$I$15)))))))</f>
        <v>Talu elektrivarustuse projekt</v>
      </c>
      <c r="E75" s="11" t="s">
        <v>329</v>
      </c>
      <c r="F75" s="119" t="str">
        <f>LOOKUP(E75,K!$A$1:$B$19)</f>
        <v>Tartu vald</v>
      </c>
      <c r="G75" s="48" t="str">
        <f t="shared" si="5"/>
        <v>TA-297</v>
      </c>
      <c r="H75" s="11" t="s">
        <v>3165</v>
      </c>
      <c r="I75" s="11" t="s">
        <v>7628</v>
      </c>
      <c r="J75" s="11" t="s">
        <v>7629</v>
      </c>
      <c r="K75" s="30" t="s">
        <v>7630</v>
      </c>
      <c r="L75">
        <v>1993</v>
      </c>
      <c r="M75">
        <v>1</v>
      </c>
    </row>
    <row r="76" spans="1:13" x14ac:dyDescent="0.2">
      <c r="A76" s="48" t="str">
        <f t="shared" si="4"/>
        <v>E -4</v>
      </c>
      <c r="B76">
        <v>4</v>
      </c>
      <c r="C76">
        <v>3</v>
      </c>
      <c r="D76" s="48" t="str">
        <f>IF(C76=1,K!$I$9,IF(C76=2,K!$I$10,IF(C76=3,K!$I$11,IF(C76=4,K!$I$12,IF(C76=5,K!$I$13,IF(C76=6,K!$I$14,IF(C76=7,K!$I$15)))))))</f>
        <v>Talu elektrivarustuse projekt</v>
      </c>
      <c r="E76" s="11" t="s">
        <v>326</v>
      </c>
      <c r="F76" s="119" t="str">
        <f>LOOKUP(E76,K!$A$1:$B$19)</f>
        <v>Puhja vald</v>
      </c>
      <c r="G76" s="48" t="str">
        <f t="shared" si="5"/>
        <v>TA-298</v>
      </c>
      <c r="H76" s="11" t="s">
        <v>3165</v>
      </c>
      <c r="I76" s="11" t="s">
        <v>7631</v>
      </c>
      <c r="J76" s="11" t="s">
        <v>7632</v>
      </c>
      <c r="K76" s="30" t="s">
        <v>7633</v>
      </c>
      <c r="L76">
        <v>1993</v>
      </c>
      <c r="M76">
        <v>1</v>
      </c>
    </row>
    <row r="77" spans="1:13" x14ac:dyDescent="0.2">
      <c r="A77" s="48" t="str">
        <f t="shared" si="4"/>
        <v>E -4</v>
      </c>
      <c r="B77">
        <v>4</v>
      </c>
      <c r="C77">
        <v>3</v>
      </c>
      <c r="D77" s="48" t="str">
        <f>IF(C77=1,K!$I$9,IF(C77=2,K!$I$10,IF(C77=3,K!$I$11,IF(C77=4,K!$I$12,IF(C77=5,K!$I$13,IF(C77=6,K!$I$14,IF(C77=7,K!$I$15)))))))</f>
        <v>Talu elektrivarustuse projekt</v>
      </c>
      <c r="E77" s="11" t="s">
        <v>327</v>
      </c>
      <c r="F77" s="119" t="str">
        <f>LOOKUP(E77,K!$A$1:$B$19)</f>
        <v>Rannu vald</v>
      </c>
      <c r="G77" s="48" t="str">
        <f t="shared" si="5"/>
        <v>TA-303</v>
      </c>
      <c r="H77" s="11" t="s">
        <v>3165</v>
      </c>
      <c r="I77" s="11" t="s">
        <v>7634</v>
      </c>
      <c r="J77" s="11" t="s">
        <v>7635</v>
      </c>
      <c r="K77" s="30" t="s">
        <v>7636</v>
      </c>
      <c r="L77">
        <v>1993</v>
      </c>
      <c r="M77">
        <v>1</v>
      </c>
    </row>
    <row r="78" spans="1:13" x14ac:dyDescent="0.2">
      <c r="A78" s="48" t="str">
        <f t="shared" si="4"/>
        <v>E -4</v>
      </c>
      <c r="B78">
        <v>4</v>
      </c>
      <c r="C78">
        <v>3</v>
      </c>
      <c r="D78" s="48" t="str">
        <f>IF(C78=1,K!$I$9,IF(C78=2,K!$I$10,IF(C78=3,K!$I$11,IF(C78=4,K!$I$12,IF(C78=5,K!$I$13,IF(C78=6,K!$I$14,IF(C78=7,K!$I$15)))))))</f>
        <v>Talu elektrivarustuse projekt</v>
      </c>
      <c r="E78" s="11" t="s">
        <v>322</v>
      </c>
      <c r="F78" s="119" t="str">
        <f>LOOKUP(E78,K!$A$1:$B$19)</f>
        <v>Mäksa vald</v>
      </c>
      <c r="G78" s="48" t="str">
        <f t="shared" si="5"/>
        <v>TA-304</v>
      </c>
      <c r="H78" s="11" t="s">
        <v>3165</v>
      </c>
      <c r="I78" s="11" t="s">
        <v>7637</v>
      </c>
      <c r="J78" s="11" t="s">
        <v>7638</v>
      </c>
      <c r="K78" s="30" t="s">
        <v>6202</v>
      </c>
      <c r="L78">
        <v>1993</v>
      </c>
      <c r="M78">
        <v>1</v>
      </c>
    </row>
    <row r="79" spans="1:13" x14ac:dyDescent="0.2">
      <c r="A79" s="48" t="str">
        <f t="shared" si="4"/>
        <v>E -4</v>
      </c>
      <c r="B79">
        <v>4</v>
      </c>
      <c r="C79">
        <v>3</v>
      </c>
      <c r="D79" s="48" t="str">
        <f>IF(C79=1,K!$I$9,IF(C79=2,K!$I$10,IF(C79=3,K!$I$11,IF(C79=4,K!$I$12,IF(C79=5,K!$I$13,IF(C79=6,K!$I$14,IF(C79=7,K!$I$15)))))))</f>
        <v>Talu elektrivarustuse projekt</v>
      </c>
      <c r="E79" s="11" t="s">
        <v>318</v>
      </c>
      <c r="F79" s="119" t="str">
        <f>LOOKUP(E79,K!$A$1:$B$19)</f>
        <v>Konguta vald</v>
      </c>
      <c r="G79" s="48" t="str">
        <f t="shared" si="5"/>
        <v>TA-305</v>
      </c>
      <c r="H79" s="11" t="s">
        <v>3165</v>
      </c>
      <c r="I79" s="11" t="s">
        <v>7639</v>
      </c>
      <c r="J79" s="11" t="s">
        <v>7640</v>
      </c>
      <c r="K79" s="30" t="s">
        <v>7641</v>
      </c>
      <c r="L79">
        <v>1993</v>
      </c>
      <c r="M79">
        <v>3</v>
      </c>
    </row>
    <row r="80" spans="1:13" x14ac:dyDescent="0.2">
      <c r="A80" s="48" t="str">
        <f t="shared" si="4"/>
        <v>E -4</v>
      </c>
      <c r="B80">
        <v>4</v>
      </c>
      <c r="C80">
        <v>3</v>
      </c>
      <c r="D80" s="48" t="str">
        <f>IF(C80=1,K!$I$9,IF(C80=2,K!$I$10,IF(C80=3,K!$I$11,IF(C80=4,K!$I$12,IF(C80=5,K!$I$13,IF(C80=6,K!$I$14,IF(C80=7,K!$I$15)))))))</f>
        <v>Talu elektrivarustuse projekt</v>
      </c>
      <c r="E80" s="11" t="s">
        <v>333</v>
      </c>
      <c r="F80" s="119" t="str">
        <f>LOOKUP(E80,K!$A$1:$B$19)</f>
        <v>Ülenurme vald</v>
      </c>
      <c r="G80" s="48" t="str">
        <f t="shared" si="5"/>
        <v>TA-306</v>
      </c>
      <c r="H80" s="11" t="s">
        <v>3165</v>
      </c>
      <c r="I80" s="11" t="s">
        <v>7642</v>
      </c>
      <c r="J80" s="11" t="s">
        <v>7643</v>
      </c>
      <c r="K80" s="30" t="s">
        <v>7644</v>
      </c>
      <c r="L80">
        <v>1993</v>
      </c>
      <c r="M80">
        <v>1</v>
      </c>
    </row>
    <row r="81" spans="1:13" x14ac:dyDescent="0.2">
      <c r="A81" s="48" t="str">
        <f t="shared" si="4"/>
        <v>E -4</v>
      </c>
      <c r="B81">
        <v>4</v>
      </c>
      <c r="C81">
        <v>3</v>
      </c>
      <c r="D81" s="48" t="str">
        <f>IF(C81=1,K!$I$9,IF(C81=2,K!$I$10,IF(C81=3,K!$I$11,IF(C81=4,K!$I$12,IF(C81=5,K!$I$13,IF(C81=6,K!$I$14,IF(C81=7,K!$I$15)))))))</f>
        <v>Talu elektrivarustuse projekt</v>
      </c>
      <c r="E81" s="11" t="s">
        <v>331</v>
      </c>
      <c r="F81" s="119" t="str">
        <f>LOOKUP(E81,K!$A$1:$B$19)</f>
        <v xml:space="preserve">Vara vald </v>
      </c>
      <c r="G81" s="48" t="str">
        <f t="shared" si="5"/>
        <v>TA-307</v>
      </c>
      <c r="H81" s="11" t="s">
        <v>3165</v>
      </c>
      <c r="I81" s="11" t="s">
        <v>7645</v>
      </c>
      <c r="J81" s="11" t="s">
        <v>7646</v>
      </c>
      <c r="K81" s="30" t="s">
        <v>7647</v>
      </c>
      <c r="L81">
        <v>1993</v>
      </c>
      <c r="M81">
        <v>3</v>
      </c>
    </row>
    <row r="82" spans="1:13" x14ac:dyDescent="0.2">
      <c r="A82" s="48" t="str">
        <f t="shared" si="4"/>
        <v>E -4</v>
      </c>
      <c r="B82">
        <v>4</v>
      </c>
      <c r="C82">
        <v>3</v>
      </c>
      <c r="D82" s="48" t="str">
        <f>IF(C82=1,K!$I$9,IF(C82=2,K!$I$10,IF(C82=3,K!$I$11,IF(C82=4,K!$I$12,IF(C82=5,K!$I$13,IF(C82=6,K!$I$14,IF(C82=7,K!$I$15)))))))</f>
        <v>Talu elektrivarustuse projekt</v>
      </c>
      <c r="E82" s="11" t="s">
        <v>291</v>
      </c>
      <c r="F82" s="119" t="str">
        <f>LOOKUP(E82,K!$A$1:$B$19)</f>
        <v>Alatskivi vald</v>
      </c>
      <c r="G82" s="48" t="str">
        <f t="shared" si="5"/>
        <v>TA-310</v>
      </c>
      <c r="H82" s="11" t="s">
        <v>3165</v>
      </c>
      <c r="I82" s="11" t="s">
        <v>7648</v>
      </c>
      <c r="J82" s="11" t="s">
        <v>7649</v>
      </c>
      <c r="K82" s="30" t="s">
        <v>7650</v>
      </c>
      <c r="L82">
        <v>1992</v>
      </c>
      <c r="M82">
        <v>2</v>
      </c>
    </row>
    <row r="83" spans="1:13" x14ac:dyDescent="0.2">
      <c r="A83" s="48" t="str">
        <f t="shared" si="4"/>
        <v>E -4</v>
      </c>
      <c r="B83">
        <v>4</v>
      </c>
      <c r="C83">
        <v>3</v>
      </c>
      <c r="D83" s="48" t="str">
        <f>IF(C83=1,K!$I$9,IF(C83=2,K!$I$10,IF(C83=3,K!$I$11,IF(C83=4,K!$I$12,IF(C83=5,K!$I$13,IF(C83=6,K!$I$14,IF(C83=7,K!$I$15)))))))</f>
        <v>Talu elektrivarustuse projekt</v>
      </c>
      <c r="E83" s="11" t="s">
        <v>323</v>
      </c>
      <c r="F83" s="119" t="str">
        <f>LOOKUP(E83,K!$A$1:$B$19)</f>
        <v>Nõo vald</v>
      </c>
      <c r="G83" s="48" t="str">
        <f t="shared" si="5"/>
        <v>TA-313</v>
      </c>
      <c r="H83" s="11" t="s">
        <v>3165</v>
      </c>
      <c r="I83" s="11" t="s">
        <v>7651</v>
      </c>
      <c r="J83" s="11" t="s">
        <v>7653</v>
      </c>
      <c r="K83" s="30" t="s">
        <v>7652</v>
      </c>
      <c r="L83">
        <v>1993</v>
      </c>
      <c r="M83">
        <v>4</v>
      </c>
    </row>
    <row r="84" spans="1:13" x14ac:dyDescent="0.2">
      <c r="A84" s="48" t="str">
        <f t="shared" si="4"/>
        <v>E -4</v>
      </c>
      <c r="B84">
        <v>4</v>
      </c>
      <c r="C84">
        <v>3</v>
      </c>
      <c r="D84" s="48" t="str">
        <f>IF(C84=1,K!$I$9,IF(C84=2,K!$I$10,IF(C84=3,K!$I$11,IF(C84=4,K!$I$12,IF(C84=5,K!$I$13,IF(C84=6,K!$I$14,IF(C84=7,K!$I$15)))))))</f>
        <v>Talu elektrivarustuse projekt</v>
      </c>
      <c r="E84" s="11" t="s">
        <v>327</v>
      </c>
      <c r="F84" s="119" t="str">
        <f>LOOKUP(E84,K!$A$1:$B$19)</f>
        <v>Rannu vald</v>
      </c>
      <c r="G84" s="48" t="str">
        <f t="shared" si="5"/>
        <v>TA-319</v>
      </c>
      <c r="H84" s="11" t="s">
        <v>3165</v>
      </c>
      <c r="I84" s="11" t="s">
        <v>7654</v>
      </c>
      <c r="J84" s="11" t="s">
        <v>7655</v>
      </c>
      <c r="K84" s="30" t="s">
        <v>7656</v>
      </c>
      <c r="L84">
        <v>1994</v>
      </c>
      <c r="M84">
        <v>3</v>
      </c>
    </row>
    <row r="85" spans="1:13" x14ac:dyDescent="0.2">
      <c r="A85" s="48" t="str">
        <f t="shared" si="4"/>
        <v>E -4</v>
      </c>
      <c r="B85">
        <v>4</v>
      </c>
      <c r="C85">
        <v>3</v>
      </c>
      <c r="D85" s="48" t="str">
        <f>IF(C85=1,K!$I$9,IF(C85=2,K!$I$10,IF(C85=3,K!$I$11,IF(C85=4,K!$I$12,IF(C85=5,K!$I$13,IF(C85=6,K!$I$14,IF(C85=7,K!$I$15)))))))</f>
        <v>Talu elektrivarustuse projekt</v>
      </c>
      <c r="E85" s="11" t="s">
        <v>328</v>
      </c>
      <c r="F85" s="119" t="str">
        <f>LOOKUP(E85,K!$A$1:$B$19)</f>
        <v>Rõngu vald</v>
      </c>
      <c r="G85" s="48" t="str">
        <f t="shared" si="5"/>
        <v>TA-334</v>
      </c>
      <c r="H85" s="11" t="s">
        <v>3165</v>
      </c>
      <c r="I85" s="11" t="s">
        <v>6816</v>
      </c>
      <c r="J85" s="11" t="s">
        <v>7657</v>
      </c>
      <c r="K85" s="30" t="s">
        <v>7658</v>
      </c>
      <c r="L85">
        <v>1995</v>
      </c>
      <c r="M85">
        <v>3</v>
      </c>
    </row>
    <row r="86" spans="1:13" x14ac:dyDescent="0.2">
      <c r="A86" s="48" t="str">
        <f t="shared" si="4"/>
        <v>E -4</v>
      </c>
      <c r="B86">
        <v>4</v>
      </c>
      <c r="C86">
        <v>3</v>
      </c>
      <c r="D86" s="48" t="str">
        <f>IF(C86=1,K!$I$9,IF(C86=2,K!$I$10,IF(C86=3,K!$I$11,IF(C86=4,K!$I$12,IF(C86=5,K!$I$13,IF(C86=6,K!$I$14,IF(C86=7,K!$I$15)))))))</f>
        <v>Talu elektrivarustuse projekt</v>
      </c>
      <c r="E86" s="11" t="s">
        <v>333</v>
      </c>
      <c r="F86" s="119" t="str">
        <f>LOOKUP(E86,K!$A$1:$B$19)</f>
        <v>Ülenurme vald</v>
      </c>
      <c r="G86" s="48" t="str">
        <f t="shared" si="5"/>
        <v>TA-335</v>
      </c>
      <c r="H86" s="11" t="s">
        <v>3165</v>
      </c>
      <c r="I86" s="11" t="s">
        <v>7659</v>
      </c>
      <c r="J86" s="11" t="s">
        <v>7660</v>
      </c>
      <c r="K86" s="30" t="s">
        <v>7661</v>
      </c>
      <c r="L86">
        <v>1995</v>
      </c>
      <c r="M86">
        <v>5</v>
      </c>
    </row>
    <row r="87" spans="1:13" x14ac:dyDescent="0.2">
      <c r="A87" s="48" t="str">
        <f t="shared" si="4"/>
        <v>E -5</v>
      </c>
      <c r="B87">
        <v>5</v>
      </c>
      <c r="C87">
        <v>3</v>
      </c>
      <c r="D87" s="48" t="str">
        <f>IF(C87=1,K!$I$9,IF(C87=2,K!$I$10,IF(C87=3,K!$I$11,IF(C87=4,K!$I$12,IF(C87=5,K!$I$13,IF(C87=6,K!$I$14,IF(C87=7,K!$I$15)))))))</f>
        <v>Talu elektrivarustuse projekt</v>
      </c>
      <c r="E87" s="11" t="s">
        <v>317</v>
      </c>
      <c r="F87" s="119" t="str">
        <f>LOOKUP(E87,K!$A$1:$B$19)</f>
        <v>Kambja vald</v>
      </c>
      <c r="G87" s="48" t="str">
        <f t="shared" ref="G87:G116" si="6">CONCATENATE(H87,"-",I87)</f>
        <v>TA-23</v>
      </c>
      <c r="H87" s="11" t="s">
        <v>3165</v>
      </c>
      <c r="I87" s="11" t="s">
        <v>6223</v>
      </c>
      <c r="J87" s="11" t="s">
        <v>7729</v>
      </c>
      <c r="K87" s="30" t="s">
        <v>3494</v>
      </c>
      <c r="L87">
        <v>1990</v>
      </c>
      <c r="M87">
        <v>1</v>
      </c>
    </row>
    <row r="88" spans="1:13" x14ac:dyDescent="0.2">
      <c r="A88" s="48" t="str">
        <f t="shared" si="4"/>
        <v>E -5</v>
      </c>
      <c r="B88">
        <v>5</v>
      </c>
      <c r="C88">
        <v>3</v>
      </c>
      <c r="D88" s="48" t="str">
        <f>IF(C88=1,K!$I$9,IF(C88=2,K!$I$10,IF(C88=3,K!$I$11,IF(C88=4,K!$I$12,IF(C88=5,K!$I$13,IF(C88=6,K!$I$14,IF(C88=7,K!$I$15)))))))</f>
        <v>Talu elektrivarustuse projekt</v>
      </c>
      <c r="E88" s="11" t="s">
        <v>332</v>
      </c>
      <c r="F88" s="119" t="str">
        <f>LOOKUP(E88,K!$A$1:$B$19)</f>
        <v>Võnnu vald</v>
      </c>
      <c r="G88" s="48" t="str">
        <f t="shared" si="6"/>
        <v>TA-28</v>
      </c>
      <c r="H88" s="11" t="s">
        <v>3165</v>
      </c>
      <c r="I88" s="11" t="s">
        <v>3448</v>
      </c>
      <c r="J88" s="11" t="s">
        <v>7731</v>
      </c>
      <c r="K88" s="30" t="s">
        <v>7730</v>
      </c>
      <c r="L88">
        <v>1990</v>
      </c>
      <c r="M88">
        <v>1</v>
      </c>
    </row>
    <row r="89" spans="1:13" x14ac:dyDescent="0.2">
      <c r="A89" s="48" t="str">
        <f t="shared" si="4"/>
        <v>E -5</v>
      </c>
      <c r="B89">
        <v>5</v>
      </c>
      <c r="C89">
        <v>3</v>
      </c>
      <c r="D89" s="48" t="str">
        <f>IF(C89=1,K!$I$9,IF(C89=2,K!$I$10,IF(C89=3,K!$I$11,IF(C89=4,K!$I$12,IF(C89=5,K!$I$13,IF(C89=6,K!$I$14,IF(C89=7,K!$I$15)))))))</f>
        <v>Talu elektrivarustuse projekt</v>
      </c>
      <c r="E89" s="11" t="s">
        <v>320</v>
      </c>
      <c r="F89" s="119" t="str">
        <f>LOOKUP(E89,K!$A$1:$B$19)</f>
        <v>Luunja vald</v>
      </c>
      <c r="G89" s="48" t="str">
        <f t="shared" si="6"/>
        <v>TA-217</v>
      </c>
      <c r="H89" s="11" t="s">
        <v>3165</v>
      </c>
      <c r="I89" s="11" t="s">
        <v>3419</v>
      </c>
      <c r="J89" s="11" t="s">
        <v>7732</v>
      </c>
      <c r="K89" s="30" t="s">
        <v>7733</v>
      </c>
      <c r="L89">
        <v>1992</v>
      </c>
      <c r="M89">
        <v>4</v>
      </c>
    </row>
    <row r="90" spans="1:13" x14ac:dyDescent="0.2">
      <c r="A90" s="48" t="str">
        <f t="shared" si="4"/>
        <v>E -5</v>
      </c>
      <c r="B90">
        <v>5</v>
      </c>
      <c r="C90">
        <v>3</v>
      </c>
      <c r="D90" s="48" t="str">
        <f>IF(C90=1,K!$I$9,IF(C90=2,K!$I$10,IF(C90=3,K!$I$11,IF(C90=4,K!$I$12,IF(C90=5,K!$I$13,IF(C90=6,K!$I$14,IF(C90=7,K!$I$15)))))))</f>
        <v>Talu elektrivarustuse projekt</v>
      </c>
      <c r="E90" s="11" t="s">
        <v>317</v>
      </c>
      <c r="F90" s="119" t="str">
        <f>LOOKUP(E90,K!$A$1:$B$19)</f>
        <v>Kambja vald</v>
      </c>
      <c r="G90" s="48" t="str">
        <f t="shared" si="6"/>
        <v>TA-220</v>
      </c>
      <c r="H90" s="11" t="s">
        <v>3165</v>
      </c>
      <c r="I90" s="11" t="s">
        <v>7734</v>
      </c>
      <c r="J90" s="11" t="s">
        <v>7735</v>
      </c>
      <c r="K90" s="30" t="s">
        <v>6686</v>
      </c>
      <c r="L90">
        <v>1991</v>
      </c>
      <c r="M90">
        <v>2</v>
      </c>
    </row>
    <row r="91" spans="1:13" x14ac:dyDescent="0.2">
      <c r="A91" s="48" t="str">
        <f t="shared" si="4"/>
        <v>E -5</v>
      </c>
      <c r="B91">
        <v>5</v>
      </c>
      <c r="C91">
        <v>3</v>
      </c>
      <c r="D91" s="48" t="str">
        <f>IF(C91=1,K!$I$9,IF(C91=2,K!$I$10,IF(C91=3,K!$I$11,IF(C91=4,K!$I$12,IF(C91=5,K!$I$13,IF(C91=6,K!$I$14,IF(C91=7,K!$I$15)))))))</f>
        <v>Talu elektrivarustuse projekt</v>
      </c>
      <c r="E91" s="11" t="s">
        <v>331</v>
      </c>
      <c r="F91" s="119" t="str">
        <f>LOOKUP(E91,K!$A$1:$B$19)</f>
        <v xml:space="preserve">Vara vald </v>
      </c>
      <c r="G91" s="48" t="str">
        <f t="shared" si="6"/>
        <v>TA-224</v>
      </c>
      <c r="H91" s="11" t="s">
        <v>3165</v>
      </c>
      <c r="I91" s="11" t="s">
        <v>7736</v>
      </c>
      <c r="J91" s="11" t="s">
        <v>7737</v>
      </c>
      <c r="K91" t="s">
        <v>7738</v>
      </c>
      <c r="L91">
        <v>1992</v>
      </c>
      <c r="M91">
        <v>3</v>
      </c>
    </row>
    <row r="92" spans="1:13" x14ac:dyDescent="0.2">
      <c r="A92" s="48" t="str">
        <f t="shared" si="4"/>
        <v>E -5</v>
      </c>
      <c r="B92">
        <v>5</v>
      </c>
      <c r="C92">
        <v>3</v>
      </c>
      <c r="D92" s="48" t="str">
        <f>IF(C92=1,K!$I$9,IF(C92=2,K!$I$10,IF(C92=3,K!$I$11,IF(C92=4,K!$I$12,IF(C92=5,K!$I$13,IF(C92=6,K!$I$14,IF(C92=7,K!$I$15)))))))</f>
        <v>Talu elektrivarustuse projekt</v>
      </c>
      <c r="E92" s="11" t="s">
        <v>294</v>
      </c>
      <c r="F92" s="119" t="str">
        <f>LOOKUP(E92,K!$A$1:$B$19)</f>
        <v>Haaslava vald</v>
      </c>
      <c r="G92" s="48" t="str">
        <f t="shared" si="6"/>
        <v>TA-226</v>
      </c>
      <c r="H92" s="11" t="s">
        <v>3165</v>
      </c>
      <c r="I92" s="11" t="s">
        <v>7739</v>
      </c>
      <c r="J92" s="11" t="s">
        <v>7740</v>
      </c>
      <c r="K92" s="30" t="s">
        <v>7741</v>
      </c>
      <c r="L92">
        <v>1992</v>
      </c>
      <c r="M92">
        <v>3</v>
      </c>
    </row>
    <row r="93" spans="1:13" x14ac:dyDescent="0.2">
      <c r="A93" s="48" t="str">
        <f t="shared" si="4"/>
        <v>E -5</v>
      </c>
      <c r="B93">
        <v>5</v>
      </c>
      <c r="C93">
        <v>3</v>
      </c>
      <c r="D93" s="48" t="str">
        <f>IF(C93=1,K!$I$9,IF(C93=2,K!$I$10,IF(C93=3,K!$I$11,IF(C93=4,K!$I$12,IF(C93=5,K!$I$13,IF(C93=6,K!$I$14,IF(C93=7,K!$I$15)))))))</f>
        <v>Talu elektrivarustuse projekt</v>
      </c>
      <c r="E93" s="11" t="s">
        <v>317</v>
      </c>
      <c r="F93" s="119" t="str">
        <f>LOOKUP(E93,K!$A$1:$B$19)</f>
        <v>Kambja vald</v>
      </c>
      <c r="G93" s="48" t="str">
        <f t="shared" si="6"/>
        <v>TA-227</v>
      </c>
      <c r="H93" s="11" t="s">
        <v>3165</v>
      </c>
      <c r="I93" s="11" t="s">
        <v>7742</v>
      </c>
      <c r="J93" s="11" t="s">
        <v>7743</v>
      </c>
      <c r="K93" s="30" t="s">
        <v>7744</v>
      </c>
      <c r="L93">
        <v>1992</v>
      </c>
      <c r="M93">
        <v>3</v>
      </c>
    </row>
    <row r="94" spans="1:13" x14ac:dyDescent="0.2">
      <c r="A94" s="48" t="str">
        <f t="shared" si="4"/>
        <v>E -5</v>
      </c>
      <c r="B94">
        <v>5</v>
      </c>
      <c r="C94">
        <v>3</v>
      </c>
      <c r="D94" s="48" t="str">
        <f>IF(C94=1,K!$I$9,IF(C94=2,K!$I$10,IF(C94=3,K!$I$11,IF(C94=4,K!$I$12,IF(C94=5,K!$I$13,IF(C94=6,K!$I$14,IF(C94=7,K!$I$15)))))))</f>
        <v>Talu elektrivarustuse projekt</v>
      </c>
      <c r="E94" s="11" t="s">
        <v>319</v>
      </c>
      <c r="F94" s="119" t="str">
        <f>LOOKUP(E94,K!$A$1:$B$19)</f>
        <v xml:space="preserve">Laeva vald </v>
      </c>
      <c r="G94" s="48" t="str">
        <f t="shared" si="6"/>
        <v>TA-238</v>
      </c>
      <c r="H94" s="11" t="s">
        <v>3165</v>
      </c>
      <c r="I94" s="11" t="s">
        <v>7745</v>
      </c>
      <c r="J94" s="11" t="s">
        <v>7746</v>
      </c>
      <c r="K94" s="30" t="s">
        <v>7747</v>
      </c>
      <c r="L94">
        <v>1992</v>
      </c>
      <c r="M94">
        <v>5</v>
      </c>
    </row>
    <row r="95" spans="1:13" x14ac:dyDescent="0.2">
      <c r="A95" s="48" t="str">
        <f t="shared" si="4"/>
        <v>E -5</v>
      </c>
      <c r="B95">
        <v>5</v>
      </c>
      <c r="C95">
        <v>3</v>
      </c>
      <c r="D95" s="48" t="str">
        <f>IF(C95=1,K!$I$9,IF(C95=2,K!$I$10,IF(C95=3,K!$I$11,IF(C95=4,K!$I$12,IF(C95=5,K!$I$13,IF(C95=6,K!$I$14,IF(C95=7,K!$I$15)))))))</f>
        <v>Talu elektrivarustuse projekt</v>
      </c>
      <c r="E95" s="11" t="s">
        <v>328</v>
      </c>
      <c r="F95" s="119" t="str">
        <f>LOOKUP(E95,K!$A$1:$B$19)</f>
        <v>Rõngu vald</v>
      </c>
      <c r="G95" s="48" t="str">
        <f t="shared" si="6"/>
        <v>TA-239</v>
      </c>
      <c r="H95" s="11" t="s">
        <v>3165</v>
      </c>
      <c r="I95" s="11" t="s">
        <v>7748</v>
      </c>
      <c r="J95" s="11" t="s">
        <v>7749</v>
      </c>
      <c r="K95" s="30" t="s">
        <v>7750</v>
      </c>
      <c r="L95">
        <v>1992</v>
      </c>
      <c r="M95">
        <v>2</v>
      </c>
    </row>
    <row r="96" spans="1:13" x14ac:dyDescent="0.2">
      <c r="A96" s="48" t="str">
        <f t="shared" si="4"/>
        <v>E -5</v>
      </c>
      <c r="B96">
        <v>5</v>
      </c>
      <c r="C96">
        <v>3</v>
      </c>
      <c r="D96" s="48" t="str">
        <f>IF(C96=1,K!$I$9,IF(C96=2,K!$I$10,IF(C96=3,K!$I$11,IF(C96=4,K!$I$12,IF(C96=5,K!$I$13,IF(C96=6,K!$I$14,IF(C96=7,K!$I$15)))))))</f>
        <v>Talu elektrivarustuse projekt</v>
      </c>
      <c r="E96" s="11" t="s">
        <v>328</v>
      </c>
      <c r="F96" s="119" t="str">
        <f>LOOKUP(E96,K!$A$1:$B$19)</f>
        <v>Rõngu vald</v>
      </c>
      <c r="G96" s="48" t="str">
        <f t="shared" si="6"/>
        <v>TA-240</v>
      </c>
      <c r="H96" s="11" t="s">
        <v>3165</v>
      </c>
      <c r="I96" s="11" t="s">
        <v>7751</v>
      </c>
      <c r="J96" s="11" t="s">
        <v>7752</v>
      </c>
      <c r="K96" s="30" t="s">
        <v>7753</v>
      </c>
      <c r="L96">
        <v>1992</v>
      </c>
      <c r="M96">
        <v>2</v>
      </c>
    </row>
    <row r="97" spans="1:13" x14ac:dyDescent="0.2">
      <c r="A97" s="48" t="str">
        <f t="shared" si="4"/>
        <v>E -5</v>
      </c>
      <c r="B97">
        <v>5</v>
      </c>
      <c r="C97">
        <v>3</v>
      </c>
      <c r="D97" s="48" t="str">
        <f>IF(C97=1,K!$I$9,IF(C97=2,K!$I$10,IF(C97=3,K!$I$11,IF(C97=4,K!$I$12,IF(C97=5,K!$I$13,IF(C97=6,K!$I$14,IF(C97=7,K!$I$15)))))))</f>
        <v>Talu elektrivarustuse projekt</v>
      </c>
      <c r="E97" s="11" t="s">
        <v>323</v>
      </c>
      <c r="F97" s="119" t="str">
        <f>LOOKUP(E97,K!$A$1:$B$19)</f>
        <v>Nõo vald</v>
      </c>
      <c r="G97" s="48" t="str">
        <f t="shared" si="6"/>
        <v>TA-241</v>
      </c>
      <c r="H97" s="11" t="s">
        <v>3165</v>
      </c>
      <c r="I97" s="11" t="s">
        <v>7754</v>
      </c>
      <c r="J97" s="11" t="s">
        <v>7755</v>
      </c>
      <c r="K97" s="30" t="s">
        <v>7756</v>
      </c>
      <c r="L97">
        <v>1992</v>
      </c>
      <c r="M97">
        <v>2</v>
      </c>
    </row>
    <row r="98" spans="1:13" x14ac:dyDescent="0.2">
      <c r="A98" s="48" t="str">
        <f t="shared" si="4"/>
        <v>E -5</v>
      </c>
      <c r="B98">
        <v>5</v>
      </c>
      <c r="C98">
        <v>3</v>
      </c>
      <c r="D98" s="48" t="str">
        <f>IF(C98=1,K!$I$9,IF(C98=2,K!$I$10,IF(C98=3,K!$I$11,IF(C98=4,K!$I$12,IF(C98=5,K!$I$13,IF(C98=6,K!$I$14,IF(C98=7,K!$I$15)))))))</f>
        <v>Talu elektrivarustuse projekt</v>
      </c>
      <c r="E98" s="11" t="s">
        <v>294</v>
      </c>
      <c r="F98" s="119" t="str">
        <f>LOOKUP(E98,K!$A$1:$B$19)</f>
        <v>Haaslava vald</v>
      </c>
      <c r="G98" s="48" t="str">
        <f t="shared" si="6"/>
        <v>TA-245</v>
      </c>
      <c r="H98" s="11" t="s">
        <v>3165</v>
      </c>
      <c r="I98" s="11" t="s">
        <v>4497</v>
      </c>
      <c r="J98" s="11" t="s">
        <v>7757</v>
      </c>
      <c r="K98" s="30" t="s">
        <v>7758</v>
      </c>
      <c r="L98">
        <v>1992</v>
      </c>
      <c r="M98">
        <v>3</v>
      </c>
    </row>
    <row r="99" spans="1:13" x14ac:dyDescent="0.2">
      <c r="A99" s="48" t="str">
        <f t="shared" si="4"/>
        <v>E -5</v>
      </c>
      <c r="B99">
        <v>5</v>
      </c>
      <c r="C99">
        <v>3</v>
      </c>
      <c r="D99" s="48" t="str">
        <f>IF(C99=1,K!$I$9,IF(C99=2,K!$I$10,IF(C99=3,K!$I$11,IF(C99=4,K!$I$12,IF(C99=5,K!$I$13,IF(C99=6,K!$I$14,IF(C99=7,K!$I$15)))))))</f>
        <v>Talu elektrivarustuse projekt</v>
      </c>
      <c r="E99" s="11" t="s">
        <v>327</v>
      </c>
      <c r="F99" s="119" t="str">
        <f>LOOKUP(E99,K!$A$1:$B$19)</f>
        <v>Rannu vald</v>
      </c>
      <c r="G99" s="48" t="str">
        <f t="shared" si="6"/>
        <v>TA-267</v>
      </c>
      <c r="H99" s="11" t="s">
        <v>3165</v>
      </c>
      <c r="I99" s="11" t="s">
        <v>7759</v>
      </c>
      <c r="J99" s="11" t="s">
        <v>7761</v>
      </c>
      <c r="K99" s="30" t="s">
        <v>7760</v>
      </c>
      <c r="L99">
        <v>1991</v>
      </c>
      <c r="M99">
        <v>1</v>
      </c>
    </row>
    <row r="100" spans="1:13" x14ac:dyDescent="0.2">
      <c r="A100" s="48" t="str">
        <f t="shared" si="4"/>
        <v>E -5</v>
      </c>
      <c r="B100">
        <v>5</v>
      </c>
      <c r="D100" s="48" t="b">
        <f>IF(C100=1,K!$I$9,IF(C100=2,K!$I$10,IF(C100=3,K!$I$11,IF(C100=4,K!$I$12,IF(C100=5,K!$I$13,IF(C100=6,K!$I$14,IF(C100=7,K!$I$15)))))))</f>
        <v>0</v>
      </c>
      <c r="F100" s="119" t="e">
        <f>LOOKUP(E100,K!$A$1:$B$19)</f>
        <v>#N/A</v>
      </c>
      <c r="G100" s="48" t="str">
        <f t="shared" si="6"/>
        <v>TA-</v>
      </c>
      <c r="H100" s="11" t="s">
        <v>3165</v>
      </c>
    </row>
    <row r="101" spans="1:13" x14ac:dyDescent="0.2">
      <c r="A101" s="48" t="str">
        <f t="shared" si="4"/>
        <v>E -5</v>
      </c>
      <c r="B101">
        <v>5</v>
      </c>
      <c r="D101" s="48" t="b">
        <f>IF(C101=1,K!$I$9,IF(C101=2,K!$I$10,IF(C101=3,K!$I$11,IF(C101=4,K!$I$12,IF(C101=5,K!$I$13,IF(C101=6,K!$I$14,IF(C101=7,K!$I$15)))))))</f>
        <v>0</v>
      </c>
      <c r="F101" s="119" t="e">
        <f>LOOKUP(E101,K!$A$1:$B$19)</f>
        <v>#N/A</v>
      </c>
      <c r="G101" s="48" t="str">
        <f t="shared" si="6"/>
        <v>TA-</v>
      </c>
      <c r="H101" s="11" t="s">
        <v>3165</v>
      </c>
    </row>
    <row r="102" spans="1:13" x14ac:dyDescent="0.2">
      <c r="A102" s="48" t="str">
        <f t="shared" si="4"/>
        <v>E -5</v>
      </c>
      <c r="B102">
        <v>5</v>
      </c>
      <c r="D102" s="48" t="b">
        <f>IF(C102=1,K!$I$9,IF(C102=2,K!$I$10,IF(C102=3,K!$I$11,IF(C102=4,K!$I$12,IF(C102=5,K!$I$13,IF(C102=6,K!$I$14,IF(C102=7,K!$I$15)))))))</f>
        <v>0</v>
      </c>
      <c r="F102" s="119" t="e">
        <f>LOOKUP(E102,K!$A$1:$B$19)</f>
        <v>#N/A</v>
      </c>
      <c r="G102" s="48" t="str">
        <f t="shared" si="6"/>
        <v>TA-</v>
      </c>
      <c r="H102" s="11" t="s">
        <v>3165</v>
      </c>
    </row>
    <row r="103" spans="1:13" x14ac:dyDescent="0.2">
      <c r="A103" s="48" t="str">
        <f t="shared" si="4"/>
        <v>E -5</v>
      </c>
      <c r="B103">
        <v>5</v>
      </c>
      <c r="D103" s="48" t="b">
        <f>IF(C103=1,K!$I$9,IF(C103=2,K!$I$10,IF(C103=3,K!$I$11,IF(C103=4,K!$I$12,IF(C103=5,K!$I$13,IF(C103=6,K!$I$14,IF(C103=7,K!$I$15)))))))</f>
        <v>0</v>
      </c>
      <c r="F103" s="119" t="e">
        <f>LOOKUP(E103,K!$A$1:$B$19)</f>
        <v>#N/A</v>
      </c>
      <c r="G103" s="48" t="str">
        <f t="shared" si="6"/>
        <v>TA-</v>
      </c>
      <c r="H103" s="11" t="s">
        <v>3165</v>
      </c>
    </row>
    <row r="104" spans="1:13" x14ac:dyDescent="0.2">
      <c r="A104" s="48" t="str">
        <f t="shared" si="4"/>
        <v>E -5</v>
      </c>
      <c r="B104">
        <v>5</v>
      </c>
      <c r="D104" s="48" t="b">
        <f>IF(C104=1,K!$I$9,IF(C104=2,K!$I$10,IF(C104=3,K!$I$11,IF(C104=4,K!$I$12,IF(C104=5,K!$I$13,IF(C104=6,K!$I$14,IF(C104=7,K!$I$15)))))))</f>
        <v>0</v>
      </c>
      <c r="F104" s="119" t="e">
        <f>LOOKUP(E104,K!$A$1:$B$19)</f>
        <v>#N/A</v>
      </c>
      <c r="G104" s="48" t="str">
        <f t="shared" si="6"/>
        <v>TA-</v>
      </c>
      <c r="H104" s="11" t="s">
        <v>3165</v>
      </c>
    </row>
    <row r="105" spans="1:13" x14ac:dyDescent="0.2">
      <c r="A105" s="48" t="str">
        <f t="shared" si="4"/>
        <v>E -5</v>
      </c>
      <c r="B105">
        <v>5</v>
      </c>
      <c r="D105" s="48" t="b">
        <f>IF(C105=1,K!$I$9,IF(C105=2,K!$I$10,IF(C105=3,K!$I$11,IF(C105=4,K!$I$12,IF(C105=5,K!$I$13,IF(C105=6,K!$I$14,IF(C105=7,K!$I$15)))))))</f>
        <v>0</v>
      </c>
      <c r="F105" s="119" t="e">
        <f>LOOKUP(E105,K!$A$1:$B$19)</f>
        <v>#N/A</v>
      </c>
      <c r="G105" s="48" t="str">
        <f t="shared" si="6"/>
        <v>-</v>
      </c>
    </row>
    <row r="106" spans="1:13" x14ac:dyDescent="0.2">
      <c r="A106" s="48" t="str">
        <f t="shared" si="4"/>
        <v>E -5</v>
      </c>
      <c r="B106">
        <v>5</v>
      </c>
      <c r="D106" s="48" t="b">
        <f>IF(C106=1,K!$I$9,IF(C106=2,K!$I$10,IF(C106=3,K!$I$11,IF(C106=4,K!$I$12,IF(C106=5,K!$I$13,IF(C106=6,K!$I$14,IF(C106=7,K!$I$15)))))))</f>
        <v>0</v>
      </c>
      <c r="F106" s="119" t="e">
        <f>LOOKUP(E106,K!$A$1:$B$19)</f>
        <v>#N/A</v>
      </c>
      <c r="G106" s="48" t="str">
        <f t="shared" si="6"/>
        <v>-</v>
      </c>
    </row>
    <row r="107" spans="1:13" x14ac:dyDescent="0.2">
      <c r="A107" s="48" t="str">
        <f t="shared" si="4"/>
        <v>E -</v>
      </c>
      <c r="F107" s="119" t="e">
        <f>LOOKUP(E107,K!$A$1:$B$19)</f>
        <v>#N/A</v>
      </c>
      <c r="G107" s="48" t="str">
        <f t="shared" si="6"/>
        <v>-</v>
      </c>
    </row>
    <row r="108" spans="1:13" x14ac:dyDescent="0.2">
      <c r="A108" s="48" t="str">
        <f t="shared" si="4"/>
        <v>E -</v>
      </c>
      <c r="F108" s="119" t="e">
        <f>LOOKUP(E108,K!$A$1:$B$19)</f>
        <v>#N/A</v>
      </c>
      <c r="G108" s="48" t="str">
        <f t="shared" si="6"/>
        <v>-</v>
      </c>
    </row>
    <row r="109" spans="1:13" x14ac:dyDescent="0.2">
      <c r="A109" s="48" t="str">
        <f t="shared" ref="A109:A110" si="7">CONCATENATE("E ","-",B109)</f>
        <v>E -</v>
      </c>
      <c r="F109" s="119" t="e">
        <f>LOOKUP(E109,K!$A$1:$B$19)</f>
        <v>#N/A</v>
      </c>
      <c r="G109" s="48" t="str">
        <f t="shared" si="6"/>
        <v>-</v>
      </c>
    </row>
    <row r="110" spans="1:13" x14ac:dyDescent="0.2">
      <c r="A110" s="48" t="str">
        <f t="shared" si="7"/>
        <v>E -</v>
      </c>
      <c r="F110" s="119" t="e">
        <f>LOOKUP(E110,K!$A$1:$B$19)</f>
        <v>#N/A</v>
      </c>
      <c r="G110" s="48" t="str">
        <f t="shared" si="6"/>
        <v>-</v>
      </c>
    </row>
    <row r="111" spans="1:13" x14ac:dyDescent="0.2">
      <c r="F111" s="119" t="e">
        <f>LOOKUP(E111,K!$A$1:$B$19)</f>
        <v>#N/A</v>
      </c>
      <c r="G111" s="48" t="str">
        <f t="shared" si="6"/>
        <v>-</v>
      </c>
    </row>
    <row r="112" spans="1:13" x14ac:dyDescent="0.2">
      <c r="F112" s="119" t="e">
        <f>LOOKUP(E112,K!$A$1:$B$19)</f>
        <v>#N/A</v>
      </c>
      <c r="G112" s="48" t="str">
        <f t="shared" si="6"/>
        <v>-</v>
      </c>
    </row>
    <row r="113" spans="6:7" x14ac:dyDescent="0.2">
      <c r="F113" s="119" t="e">
        <f>LOOKUP(E113,K!$A$1:$B$19)</f>
        <v>#N/A</v>
      </c>
      <c r="G113" s="48" t="str">
        <f t="shared" si="6"/>
        <v>-</v>
      </c>
    </row>
    <row r="114" spans="6:7" x14ac:dyDescent="0.2">
      <c r="F114" s="119" t="e">
        <f>LOOKUP(E114,K!$A$1:$B$19)</f>
        <v>#N/A</v>
      </c>
      <c r="G114" s="48" t="str">
        <f t="shared" si="6"/>
        <v>-</v>
      </c>
    </row>
    <row r="115" spans="6:7" x14ac:dyDescent="0.2">
      <c r="F115" s="119" t="e">
        <f>LOOKUP(E115,K!$A$1:$B$19)</f>
        <v>#N/A</v>
      </c>
      <c r="G115" s="48" t="str">
        <f t="shared" si="6"/>
        <v>-</v>
      </c>
    </row>
    <row r="116" spans="6:7" x14ac:dyDescent="0.2">
      <c r="F116" s="119" t="e">
        <f>LOOKUP(E116,K!$A$1:$B$19)</f>
        <v>#N/A</v>
      </c>
      <c r="G116" s="48" t="str">
        <f t="shared" si="6"/>
        <v>-</v>
      </c>
    </row>
  </sheetData>
  <protectedRanges>
    <protectedRange sqref="A1:M1" name="Range1"/>
  </protectedRanges>
  <autoFilter ref="A1:M116" xr:uid="{00000000-0009-0000-0000-000005000000}"/>
  <customSheetViews>
    <customSheetView guid="{81A41EBF-5CB5-429E-880C-625FE6C4441B}" showAutoFilter="1" topLeftCell="A30">
      <selection activeCell="G43" sqref="G43"/>
      <pageMargins left="0.7" right="0.7" top="0.75" bottom="0.75" header="0.3" footer="0.3"/>
      <pageSetup paperSize="9" orientation="portrait" r:id="rId1"/>
      <autoFilter ref="A1:M116" xr:uid="{00000000-0009-0000-0000-000005000000}"/>
    </customSheetView>
    <customSheetView guid="{ADABCF32-AA29-4B35-BC61-1998F9EC2C31}" showAutoFilter="1" topLeftCell="A16">
      <selection activeCell="G43" sqref="G43"/>
      <pageMargins left="0.7" right="0.7" top="0.75" bottom="0.75" header="0.3" footer="0.3"/>
      <pageSetup paperSize="9" orientation="portrait" r:id="rId2"/>
      <autoFilter ref="A1:M116" xr:uid="{D170644C-6F11-402E-A17C-822A4DA55D42}"/>
    </customSheetView>
    <customSheetView guid="{D6215542-BE3C-497D-B112-ED0868C7C4A1}" showAutoFilter="1" topLeftCell="A16">
      <selection activeCell="G43" sqref="G43"/>
      <pageMargins left="0.7" right="0.7" top="0.75" bottom="0.75" header="0.3" footer="0.3"/>
      <autoFilter ref="A1:M116" xr:uid="{890C2008-83FD-4A9D-B785-E4A58248A4CB}"/>
    </customSheetView>
    <customSheetView guid="{4AA38914-A4C2-4C8E-B886-E17541AD55EE}" showPageBreaks="1" showAutoFilter="1" topLeftCell="A16">
      <selection activeCell="G43" sqref="G43"/>
      <pageMargins left="0.7" right="0.7" top="0.75" bottom="0.75" header="0.3" footer="0.3"/>
      <pageSetup paperSize="9" orientation="portrait" r:id="rId3"/>
      <autoFilter ref="A1:M116" xr:uid="{308F91A3-EE88-4944-BDB6-0D27B1697EC6}"/>
    </customSheetView>
    <customSheetView guid="{D44435E1-131B-4184-851A-F774B6A45829}" showAutoFilter="1" topLeftCell="A16">
      <selection activeCell="G43" sqref="G43"/>
      <pageMargins left="0.7" right="0.7" top="0.75" bottom="0.75" header="0.3" footer="0.3"/>
      <autoFilter ref="A1:M116" xr:uid="{1BBC2CC0-4888-4194-9C15-EC87E1E091AF}"/>
    </customSheetView>
    <customSheetView guid="{AFE32E29-5B59-42D5-BED2-4F5676355C6D}">
      <selection activeCell="J28" sqref="J28"/>
      <pageMargins left="0.7" right="0.7" top="0.75" bottom="0.75" header="0.3" footer="0.3"/>
    </customSheetView>
    <customSheetView guid="{1D25759A-EAB2-465C-9221-6D5B54958627}">
      <selection activeCell="B29" sqref="B29"/>
      <pageMargins left="0.7" right="0.7" top="0.75" bottom="0.75" header="0.3" footer="0.3"/>
    </customSheetView>
    <customSheetView guid="{ED69B871-2D14-4C1A-AA58-E5103A17B53C}" showAutoFilter="1">
      <selection activeCell="J28" sqref="J28"/>
      <pageMargins left="0.7" right="0.7" top="0.75" bottom="0.75" header="0.3" footer="0.3"/>
      <autoFilter ref="A1:M46" xr:uid="{A1224168-92DE-4763-AE2C-403D4A59F4AF}"/>
    </customSheetView>
    <customSheetView guid="{AC409C71-102D-4D39-B9D1-CE9BC6EAB079}" showAutoFilter="1" topLeftCell="A16">
      <selection activeCell="G43" sqref="G43"/>
      <pageMargins left="0.7" right="0.7" top="0.75" bottom="0.75" header="0.3" footer="0.3"/>
      <autoFilter ref="A1:M116" xr:uid="{4EC4DE5C-A52D-45FB-8737-52582C75F849}"/>
    </customSheetView>
  </customSheetViews>
  <pageMargins left="0.7" right="0.7" top="0.75" bottom="0.75" header="0.3" footer="0.3"/>
  <pageSetup paperSize="9" orientation="portrait"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1"/>
  <sheetViews>
    <sheetView topLeftCell="E1" workbookViewId="0">
      <selection activeCell="Q35" sqref="Q35"/>
    </sheetView>
  </sheetViews>
  <sheetFormatPr defaultRowHeight="12.75" x14ac:dyDescent="0.2"/>
  <cols>
    <col min="1" max="1" width="9.140625" style="48"/>
    <col min="2" max="2" width="9.140625" style="11"/>
    <col min="3" max="3" width="7.42578125" bestFit="1" customWidth="1"/>
    <col min="4" max="4" width="29.140625" style="48" customWidth="1"/>
    <col min="5" max="5" width="9.140625" style="11"/>
    <col min="6" max="6" width="12.28515625" style="119" bestFit="1" customWidth="1"/>
    <col min="7" max="7" width="10.5703125" style="48" customWidth="1"/>
    <col min="8" max="8" width="4.7109375" style="11" customWidth="1"/>
    <col min="9" max="9" width="5" style="11" customWidth="1"/>
    <col min="10" max="10" width="93.28515625" bestFit="1" customWidth="1"/>
    <col min="11" max="11" width="14.28515625" customWidth="1"/>
    <col min="12" max="12" width="12.42578125" customWidth="1"/>
    <col min="13" max="13" width="9.7109375" customWidth="1"/>
    <col min="14" max="14" width="15.42578125" bestFit="1" customWidth="1"/>
  </cols>
  <sheetData>
    <row r="1" spans="1:18" ht="39" thickBot="1" x14ac:dyDescent="0.25">
      <c r="A1" s="120" t="s">
        <v>1615</v>
      </c>
      <c r="B1" s="147" t="s">
        <v>1407</v>
      </c>
      <c r="C1" s="122" t="s">
        <v>285</v>
      </c>
      <c r="D1" s="123" t="s">
        <v>1618</v>
      </c>
      <c r="E1" s="124" t="s">
        <v>6094</v>
      </c>
      <c r="F1" s="125" t="s">
        <v>6095</v>
      </c>
      <c r="G1" s="123" t="s">
        <v>284</v>
      </c>
      <c r="H1" s="126" t="s">
        <v>54</v>
      </c>
      <c r="I1" s="126" t="s">
        <v>55</v>
      </c>
      <c r="J1" s="122" t="s">
        <v>293</v>
      </c>
      <c r="K1" s="122" t="s">
        <v>1598</v>
      </c>
      <c r="L1" s="122" t="s">
        <v>6100</v>
      </c>
      <c r="M1" s="122" t="s">
        <v>6101</v>
      </c>
      <c r="N1" s="128" t="s">
        <v>6290</v>
      </c>
      <c r="O1" s="127" t="s">
        <v>6303</v>
      </c>
      <c r="P1" s="127" t="s">
        <v>6304</v>
      </c>
      <c r="Q1" s="127" t="s">
        <v>6306</v>
      </c>
      <c r="R1" s="127" t="s">
        <v>6305</v>
      </c>
    </row>
    <row r="2" spans="1:18" ht="13.5" thickTop="1" x14ac:dyDescent="0.2">
      <c r="A2" s="48" t="str">
        <f>CONCATENATE("V ","-",B2)</f>
        <v>V -32</v>
      </c>
      <c r="B2" s="11">
        <v>32</v>
      </c>
      <c r="C2">
        <v>2</v>
      </c>
      <c r="D2" s="48" t="str">
        <f>IF(C2=1,K!$I$9,IF(C2=2,K!$I$10,IF(C2=3,K!$I$11,IF(C2=4,K!$I$12,IF(C2=5,K!$I$13,IF(C2=6,K!$I$14,IF(C2=7,K!$I$15,IF(C2=8,K!$I$16,IF(C2=9,K!$I$17,IF(C2=10,K!$I$18,IF(C2=11,K!$I$19,IF(C2=12,K!$I$20,IF(C2=13,K!$I$21)))))))))))))</f>
        <v>Ekspluatatsiooni andmise dok</v>
      </c>
      <c r="E2" s="25" t="s">
        <v>291</v>
      </c>
      <c r="F2" s="119" t="str">
        <f>LOOKUP(E2,K!$A$1:$B$19)</f>
        <v>Alatskivi vald</v>
      </c>
      <c r="G2" s="48" t="str">
        <f>CONCATENATE(H2,"-",I2)</f>
        <v>-1132</v>
      </c>
      <c r="H2" s="25"/>
      <c r="I2" s="25" t="s">
        <v>6292</v>
      </c>
      <c r="J2" t="s">
        <v>6289</v>
      </c>
      <c r="K2" t="s">
        <v>1830</v>
      </c>
      <c r="L2">
        <v>1977</v>
      </c>
      <c r="M2">
        <v>2</v>
      </c>
      <c r="N2" t="s">
        <v>6291</v>
      </c>
    </row>
    <row r="3" spans="1:18" x14ac:dyDescent="0.2">
      <c r="A3" s="48" t="str">
        <f>CONCATENATE("V ","-",B3)</f>
        <v>V -32</v>
      </c>
      <c r="B3" s="11">
        <v>32</v>
      </c>
      <c r="C3">
        <v>8</v>
      </c>
      <c r="D3" s="48" t="str">
        <f>IF(C3=1,K!$I$9,IF(C3=2,K!$I$10,IF(C3=3,K!$I$11,IF(C3=4,K!$I$12,IF(C3=5,K!$I$13,IF(C3=6,K!$I$14,IF(C3=7,K!$I$15,IF(C3=8,K!$I$16,IF(C3=9,K!$I$17,IF(C3=10,K!$I$18,IF(C3=11,K!$I$19,IF(C3=12,K!$I$20,IF(C3=13,K!$I$21)))))))))))))</f>
        <v xml:space="preserve">Vihmutuse või veehoidla </v>
      </c>
      <c r="E3" s="25" t="s">
        <v>291</v>
      </c>
      <c r="F3" s="119" t="str">
        <f>LOOKUP(E3,K!$A$1:$B$19)</f>
        <v>Alatskivi vald</v>
      </c>
      <c r="G3" s="48" t="str">
        <f t="shared" ref="G3:G51" si="0">CONCATENATE(H3,"-",I3)</f>
        <v>PP-1185</v>
      </c>
      <c r="H3" s="25" t="s">
        <v>11</v>
      </c>
      <c r="I3" s="25" t="s">
        <v>6294</v>
      </c>
      <c r="J3" t="s">
        <v>6293</v>
      </c>
      <c r="K3" s="28" t="s">
        <v>1830</v>
      </c>
      <c r="L3">
        <v>1976</v>
      </c>
      <c r="M3">
        <v>3</v>
      </c>
      <c r="N3" t="s">
        <v>6291</v>
      </c>
    </row>
    <row r="4" spans="1:18" x14ac:dyDescent="0.2">
      <c r="A4" s="48" t="str">
        <f t="shared" ref="A4:A51" si="1">CONCATENATE("V ","-",B4)</f>
        <v>V -5</v>
      </c>
      <c r="B4" s="11">
        <v>5</v>
      </c>
      <c r="C4">
        <v>8</v>
      </c>
      <c r="D4" s="48" t="str">
        <f>IF(C4=1,K!$I$9,IF(C4=2,K!$I$10,IF(C4=3,K!$I$11,IF(C4=4,K!$I$12,IF(C4=5,K!$I$13,IF(C4=6,K!$I$14,IF(C4=7,K!$I$15,IF(C4=8,K!$I$16,IF(C4=9,K!$I$17,IF(C4=10,K!$I$18,IF(C4=11,K!$I$19,IF(C4=12,K!$I$20,IF(C4=13,K!$I$21)))))))))))))</f>
        <v xml:space="preserve">Vihmutuse või veehoidla </v>
      </c>
      <c r="E4" s="25" t="s">
        <v>291</v>
      </c>
      <c r="F4" s="119" t="str">
        <f>LOOKUP(E4,K!$A$1:$B$19)</f>
        <v>Alatskivi vald</v>
      </c>
      <c r="G4" s="48" t="str">
        <f t="shared" si="0"/>
        <v>PP-666 b</v>
      </c>
      <c r="H4" s="11" t="s">
        <v>11</v>
      </c>
      <c r="I4" s="25" t="s">
        <v>6297</v>
      </c>
      <c r="J4" t="s">
        <v>6295</v>
      </c>
      <c r="K4" t="s">
        <v>6296</v>
      </c>
      <c r="L4">
        <v>1969</v>
      </c>
      <c r="M4">
        <v>6</v>
      </c>
      <c r="N4" t="s">
        <v>6291</v>
      </c>
    </row>
    <row r="5" spans="1:18" x14ac:dyDescent="0.2">
      <c r="A5" s="48" t="str">
        <f t="shared" si="1"/>
        <v>V -5</v>
      </c>
      <c r="B5" s="11">
        <v>5</v>
      </c>
      <c r="C5">
        <v>8</v>
      </c>
      <c r="D5" s="48" t="str">
        <f>IF(C5=1,K!$I$9,IF(C5=2,K!$I$10,IF(C5=3,K!$I$11,IF(C5=4,K!$I$12,IF(C5=5,K!$I$13,IF(C5=6,K!$I$14,IF(C5=7,K!$I$15,IF(C5=8,K!$I$16,IF(C5=9,K!$I$17,IF(C5=10,K!$I$18,IF(C5=11,K!$I$19,IF(C5=12,K!$I$20,IF(C5=13,K!$I$21)))))))))))))</f>
        <v xml:space="preserve">Vihmutuse või veehoidla </v>
      </c>
      <c r="E5" s="25" t="s">
        <v>291</v>
      </c>
      <c r="F5" s="119" t="str">
        <f>LOOKUP(E5,K!$A$1:$B$19)</f>
        <v>Alatskivi vald</v>
      </c>
      <c r="G5" s="48" t="str">
        <f t="shared" si="0"/>
        <v>PP-666</v>
      </c>
      <c r="H5" s="25" t="s">
        <v>11</v>
      </c>
      <c r="I5" s="25" t="s">
        <v>6299</v>
      </c>
      <c r="J5" t="s">
        <v>6298</v>
      </c>
      <c r="K5" s="28" t="s">
        <v>6296</v>
      </c>
      <c r="L5">
        <v>1967</v>
      </c>
      <c r="M5">
        <v>15</v>
      </c>
      <c r="N5" t="s">
        <v>6291</v>
      </c>
    </row>
    <row r="6" spans="1:18" x14ac:dyDescent="0.2">
      <c r="A6" s="48" t="str">
        <f t="shared" si="1"/>
        <v>V -25</v>
      </c>
      <c r="B6" s="11">
        <v>25</v>
      </c>
      <c r="C6">
        <v>8</v>
      </c>
      <c r="D6" s="48" t="str">
        <f>IF(C6=1,K!$I$9,IF(C6=2,K!$I$10,IF(C6=3,K!$I$11,IF(C6=4,K!$I$12,IF(C6=5,K!$I$13,IF(C6=6,K!$I$14,IF(C6=7,K!$I$15,IF(C6=8,K!$I$16,IF(C6=9,K!$I$17,IF(C6=10,K!$I$18,IF(C6=11,K!$I$19,IF(C6=12,K!$I$20,IF(C6=13,K!$I$21)))))))))))))</f>
        <v xml:space="preserve">Vihmutuse või veehoidla </v>
      </c>
      <c r="E6" s="25" t="s">
        <v>327</v>
      </c>
      <c r="F6" s="119" t="str">
        <f>LOOKUP(E6,K!$A$1:$B$19)</f>
        <v>Rannu vald</v>
      </c>
      <c r="G6" s="48" t="str">
        <f t="shared" si="0"/>
        <v>PP-962</v>
      </c>
      <c r="H6" s="11" t="s">
        <v>11</v>
      </c>
      <c r="I6" s="25" t="s">
        <v>6301</v>
      </c>
      <c r="J6" t="s">
        <v>1322</v>
      </c>
      <c r="K6" s="28" t="s">
        <v>6300</v>
      </c>
      <c r="L6">
        <v>1972</v>
      </c>
      <c r="M6">
        <v>10</v>
      </c>
      <c r="N6" t="s">
        <v>6300</v>
      </c>
      <c r="O6" s="141">
        <v>49.6</v>
      </c>
      <c r="P6" s="141">
        <v>49.1</v>
      </c>
      <c r="Q6" s="141">
        <v>50.5</v>
      </c>
      <c r="R6" t="s">
        <v>3168</v>
      </c>
    </row>
    <row r="7" spans="1:18" x14ac:dyDescent="0.2">
      <c r="A7" s="48" t="str">
        <f t="shared" si="1"/>
        <v>V -25</v>
      </c>
      <c r="B7" s="11">
        <v>25</v>
      </c>
      <c r="C7">
        <v>8</v>
      </c>
      <c r="D7" s="48" t="str">
        <f>IF(C7=1,K!$I$9,IF(C7=2,K!$I$10,IF(C7=3,K!$I$11,IF(C7=4,K!$I$12,IF(C7=5,K!$I$13,IF(C7=6,K!$I$14,IF(C7=7,K!$I$15,IF(C7=8,K!$I$16,IF(C7=9,K!$I$17,IF(C7=10,K!$I$18,IF(C7=11,K!$I$19,IF(C7=12,K!$I$20,IF(C7=13,K!$I$21)))))))))))))</f>
        <v xml:space="preserve">Vihmutuse või veehoidla </v>
      </c>
      <c r="E7" s="25" t="s">
        <v>327</v>
      </c>
      <c r="F7" s="119" t="str">
        <f>LOOKUP(E7,K!$A$1:$B$19)</f>
        <v>Rannu vald</v>
      </c>
      <c r="G7" s="48" t="str">
        <f t="shared" si="0"/>
        <v>PP-904</v>
      </c>
      <c r="H7" s="25" t="s">
        <v>11</v>
      </c>
      <c r="I7" s="25" t="s">
        <v>6307</v>
      </c>
      <c r="J7" s="28" t="s">
        <v>6308</v>
      </c>
      <c r="K7" s="28" t="s">
        <v>6300</v>
      </c>
      <c r="L7">
        <v>1971</v>
      </c>
      <c r="M7">
        <v>26</v>
      </c>
      <c r="N7" t="s">
        <v>6300</v>
      </c>
      <c r="O7" s="141">
        <v>51.07</v>
      </c>
      <c r="P7" s="141">
        <v>50.5</v>
      </c>
      <c r="Q7" s="141">
        <v>51.6</v>
      </c>
      <c r="R7" t="s">
        <v>3168</v>
      </c>
    </row>
    <row r="8" spans="1:18" x14ac:dyDescent="0.2">
      <c r="A8" s="48" t="str">
        <f t="shared" si="1"/>
        <v>V -25</v>
      </c>
      <c r="B8" s="11">
        <v>25</v>
      </c>
      <c r="C8">
        <v>8</v>
      </c>
      <c r="D8" s="48" t="str">
        <f>IF(C8=1,K!$I$9,IF(C8=2,K!$I$10,IF(C8=3,K!$I$11,IF(C8=4,K!$I$12,IF(C8=5,K!$I$13,IF(C8=6,K!$I$14,IF(C8=7,K!$I$15,IF(C8=8,K!$I$16,IF(C8=9,K!$I$17,IF(C8=10,K!$I$18,IF(C8=11,K!$I$19,IF(C8=12,K!$I$20,IF(C8=13,K!$I$21)))))))))))))</f>
        <v xml:space="preserve">Vihmutuse või veehoidla </v>
      </c>
      <c r="E8" s="25" t="s">
        <v>327</v>
      </c>
      <c r="F8" s="119" t="str">
        <f>LOOKUP(E8,K!$A$1:$B$19)</f>
        <v>Rannu vald</v>
      </c>
      <c r="G8" s="48" t="str">
        <f t="shared" si="0"/>
        <v>PP-1341 G</v>
      </c>
      <c r="H8" s="11" t="s">
        <v>11</v>
      </c>
      <c r="I8" s="25" t="s">
        <v>6309</v>
      </c>
      <c r="J8" s="28" t="s">
        <v>6310</v>
      </c>
      <c r="K8" s="28" t="s">
        <v>6300</v>
      </c>
      <c r="L8">
        <v>1978</v>
      </c>
      <c r="M8">
        <v>2</v>
      </c>
      <c r="N8" t="s">
        <v>6300</v>
      </c>
      <c r="R8" t="s">
        <v>3168</v>
      </c>
    </row>
    <row r="9" spans="1:18" x14ac:dyDescent="0.2">
      <c r="A9" s="48" t="str">
        <f t="shared" si="1"/>
        <v>V -25</v>
      </c>
      <c r="B9" s="11">
        <v>25</v>
      </c>
      <c r="C9">
        <v>2</v>
      </c>
      <c r="D9" s="48" t="str">
        <f>IF(C9=1,K!$I$9,IF(C9=2,K!$I$10,IF(C9=3,K!$I$11,IF(C9=4,K!$I$12,IF(C9=5,K!$I$13,IF(C9=6,K!$I$14,IF(C9=7,K!$I$15,IF(C9=8,K!$I$16,IF(C9=9,K!$I$17,IF(C9=10,K!$I$18,IF(C9=11,K!$I$19,IF(C9=12,K!$I$20,IF(C9=13,K!$I$21)))))))))))))</f>
        <v>Ekspluatatsiooni andmise dok</v>
      </c>
      <c r="E9" s="25" t="s">
        <v>327</v>
      </c>
      <c r="F9" s="119" t="str">
        <f>LOOKUP(E9,K!$A$1:$B$19)</f>
        <v>Rannu vald</v>
      </c>
      <c r="G9" s="48" t="str">
        <f t="shared" si="0"/>
        <v>-902</v>
      </c>
      <c r="H9" s="25"/>
      <c r="I9" s="25" t="s">
        <v>6311</v>
      </c>
      <c r="J9" s="28" t="s">
        <v>6312</v>
      </c>
      <c r="K9" s="28" t="s">
        <v>6300</v>
      </c>
      <c r="L9">
        <v>1975</v>
      </c>
      <c r="M9">
        <v>7</v>
      </c>
      <c r="N9" t="s">
        <v>6300</v>
      </c>
      <c r="O9" s="129">
        <v>51.3</v>
      </c>
      <c r="P9" s="129">
        <v>50.5</v>
      </c>
      <c r="Q9" s="129">
        <v>51.91</v>
      </c>
      <c r="R9" t="s">
        <v>3168</v>
      </c>
    </row>
    <row r="10" spans="1:18" x14ac:dyDescent="0.2">
      <c r="A10" s="48" t="str">
        <f t="shared" si="1"/>
        <v>V -25</v>
      </c>
      <c r="B10" s="11">
        <v>25</v>
      </c>
      <c r="C10">
        <v>8</v>
      </c>
      <c r="D10" s="48" t="str">
        <f>IF(C10=1,K!$I$9,IF(C10=2,K!$I$10,IF(C10=3,K!$I$11,IF(C10=4,K!$I$12,IF(C10=5,K!$I$13,IF(C10=6,K!$I$14,IF(C10=7,K!$I$15,IF(C10=8,K!$I$16,IF(C10=9,K!$I$17,IF(C10=10,K!$I$18,IF(C10=11,K!$I$19,IF(C10=12,K!$I$20,IF(C10=13,K!$I$21)))))))))))))</f>
        <v xml:space="preserve">Vihmutuse või veehoidla </v>
      </c>
      <c r="E10" s="25" t="s">
        <v>327</v>
      </c>
      <c r="F10" s="119" t="str">
        <f>LOOKUP(E10,K!$A$1:$B$19)</f>
        <v>Rannu vald</v>
      </c>
      <c r="G10" s="48" t="str">
        <f t="shared" si="0"/>
        <v>PP-1040</v>
      </c>
      <c r="H10" s="11" t="s">
        <v>11</v>
      </c>
      <c r="I10" s="25" t="s">
        <v>6316</v>
      </c>
      <c r="J10" t="s">
        <v>1324</v>
      </c>
      <c r="K10" s="28" t="s">
        <v>6300</v>
      </c>
      <c r="L10">
        <v>1974</v>
      </c>
      <c r="M10">
        <v>22</v>
      </c>
      <c r="N10" t="s">
        <v>6300</v>
      </c>
      <c r="O10">
        <v>51.3</v>
      </c>
      <c r="P10">
        <v>50.5</v>
      </c>
      <c r="Q10">
        <v>51.9</v>
      </c>
      <c r="R10" t="s">
        <v>3168</v>
      </c>
    </row>
    <row r="11" spans="1:18" x14ac:dyDescent="0.2">
      <c r="A11" s="48" t="str">
        <f t="shared" si="1"/>
        <v>V -25</v>
      </c>
      <c r="B11" s="11">
        <v>25</v>
      </c>
      <c r="C11">
        <v>8</v>
      </c>
      <c r="D11" s="48" t="str">
        <f>IF(C11=1,K!$I$9,IF(C11=2,K!$I$10,IF(C11=3,K!$I$11,IF(C11=4,K!$I$12,IF(C11=5,K!$I$13,IF(C11=6,K!$I$14,IF(C11=7,K!$I$15,IF(C11=8,K!$I$16,IF(C11=9,K!$I$17,IF(C11=10,K!$I$18,IF(C11=11,K!$I$19,IF(C11=12,K!$I$20,IF(C11=13,K!$I$21)))))))))))))</f>
        <v xml:space="preserve">Vihmutuse või veehoidla </v>
      </c>
      <c r="E11" s="25" t="s">
        <v>327</v>
      </c>
      <c r="F11" s="119" t="str">
        <f>LOOKUP(E11,K!$A$1:$B$19)</f>
        <v>Rannu vald</v>
      </c>
      <c r="G11" s="48" t="str">
        <f t="shared" si="0"/>
        <v>PP-1341</v>
      </c>
      <c r="H11" s="25" t="s">
        <v>11</v>
      </c>
      <c r="I11" s="25" t="s">
        <v>6317</v>
      </c>
      <c r="J11" t="s">
        <v>411</v>
      </c>
      <c r="K11" s="28" t="s">
        <v>6300</v>
      </c>
      <c r="L11">
        <v>1980</v>
      </c>
      <c r="M11">
        <v>17</v>
      </c>
      <c r="N11" t="s">
        <v>6300</v>
      </c>
      <c r="O11">
        <v>51.3</v>
      </c>
      <c r="P11">
        <v>50.5</v>
      </c>
      <c r="Q11">
        <v>51.9</v>
      </c>
      <c r="R11" t="s">
        <v>3168</v>
      </c>
    </row>
    <row r="12" spans="1:18" x14ac:dyDescent="0.2">
      <c r="A12" s="48" t="str">
        <f t="shared" si="1"/>
        <v>V -1</v>
      </c>
      <c r="B12" s="11">
        <v>1</v>
      </c>
      <c r="C12">
        <v>8</v>
      </c>
      <c r="D12" s="48" t="str">
        <f>IF(C12=1,K!$I$9,IF(C12=2,K!$I$10,IF(C12=3,K!$I$11,IF(C12=4,K!$I$12,IF(C12=5,K!$I$13,IF(C12=6,K!$I$14,IF(C12=7,K!$I$15,IF(C12=8,K!$I$16,IF(C12=9,K!$I$17,IF(C12=10,K!$I$18,IF(C12=11,K!$I$19,IF(C12=12,K!$I$20,IF(C12=13,K!$I$21)))))))))))))</f>
        <v xml:space="preserve">Vihmutuse või veehoidla </v>
      </c>
      <c r="E12" s="25" t="s">
        <v>318</v>
      </c>
      <c r="F12" s="119" t="str">
        <f>LOOKUP(E12,K!$A$1:$B$19)</f>
        <v>Konguta vald</v>
      </c>
      <c r="G12" s="48" t="str">
        <f t="shared" si="0"/>
        <v>PP-1368</v>
      </c>
      <c r="H12" s="11" t="s">
        <v>11</v>
      </c>
      <c r="I12" s="25" t="s">
        <v>4459</v>
      </c>
      <c r="J12" s="144" t="s">
        <v>7011</v>
      </c>
      <c r="K12" s="28" t="s">
        <v>7012</v>
      </c>
      <c r="L12">
        <v>1981</v>
      </c>
      <c r="N12" t="s">
        <v>7013</v>
      </c>
      <c r="O12">
        <v>49.45</v>
      </c>
      <c r="P12">
        <v>49</v>
      </c>
      <c r="Q12">
        <v>50</v>
      </c>
      <c r="R12" t="s">
        <v>7021</v>
      </c>
    </row>
    <row r="13" spans="1:18" x14ac:dyDescent="0.2">
      <c r="A13" s="48" t="str">
        <f t="shared" si="1"/>
        <v>V -1</v>
      </c>
      <c r="B13" s="11">
        <v>1</v>
      </c>
      <c r="C13">
        <v>13</v>
      </c>
      <c r="D13" s="48" t="str">
        <f>IF(C13=1,K!$I$9,IF(C13=2,K!$I$10,IF(C13=3,K!$I$11,IF(C13=4,K!$I$12,IF(C13=5,K!$I$13,IF(C13=6,K!$I$14,IF(C13=7,K!$I$15,IF(C13=8,K!$I$16,IF(C13=9,K!$I$17,IF(C13=10,K!$I$18,IF(C13=11,K!$I$19,IF(C13=12,K!$I$20,IF(C13=13,K!$I$21)))))))))))))</f>
        <v>Uurimistööde toimik</v>
      </c>
      <c r="E13" s="25" t="s">
        <v>318</v>
      </c>
      <c r="F13" s="119" t="str">
        <f>LOOKUP(E13,K!$A$1:$B$19)</f>
        <v>Konguta vald</v>
      </c>
      <c r="G13" s="48" t="str">
        <f t="shared" si="0"/>
        <v>-3814</v>
      </c>
      <c r="H13" s="25"/>
      <c r="I13" s="25" t="s">
        <v>7015</v>
      </c>
      <c r="J13" s="28" t="s">
        <v>7016</v>
      </c>
      <c r="K13" s="28" t="s">
        <v>7012</v>
      </c>
      <c r="L13">
        <v>1978</v>
      </c>
      <c r="N13" t="s">
        <v>7013</v>
      </c>
      <c r="O13">
        <v>49.45</v>
      </c>
      <c r="P13">
        <v>49</v>
      </c>
      <c r="Q13">
        <v>50</v>
      </c>
      <c r="R13" t="s">
        <v>7021</v>
      </c>
    </row>
    <row r="14" spans="1:18" x14ac:dyDescent="0.2">
      <c r="A14" s="48" t="str">
        <f t="shared" si="1"/>
        <v>V -1</v>
      </c>
      <c r="B14" s="11">
        <v>1</v>
      </c>
      <c r="C14">
        <v>12</v>
      </c>
      <c r="D14" s="48" t="str">
        <f>IF(C14=1,K!$I$9,IF(C14=2,K!$I$10,IF(C14=3,K!$I$11,IF(C14=4,K!$I$12,IF(C14=5,K!$I$13,IF(C14=6,K!$I$14,IF(C14=7,K!$I$15,IF(C14=8,K!$I$16,IF(C14=9,K!$I$17,IF(C14=10,K!$I$18,IF(C14=11,K!$I$19,IF(C14=12,K!$I$20,IF(C14=13,K!$I$21)))))))))))))</f>
        <v>Ehitusgeoloogia aruanne</v>
      </c>
      <c r="E14" s="25" t="s">
        <v>318</v>
      </c>
      <c r="F14" s="119" t="str">
        <f>LOOKUP(E14,K!$A$1:$B$19)</f>
        <v>Konguta vald</v>
      </c>
      <c r="G14" s="48" t="str">
        <f t="shared" si="0"/>
        <v>PP-1368 EG</v>
      </c>
      <c r="H14" s="11" t="s">
        <v>11</v>
      </c>
      <c r="I14" s="25" t="s">
        <v>7017</v>
      </c>
      <c r="J14" s="28" t="s">
        <v>7018</v>
      </c>
      <c r="K14" s="28" t="s">
        <v>7012</v>
      </c>
      <c r="L14">
        <v>1979</v>
      </c>
      <c r="N14" t="s">
        <v>7013</v>
      </c>
      <c r="O14">
        <v>49.45</v>
      </c>
      <c r="P14">
        <v>49</v>
      </c>
      <c r="Q14">
        <v>50</v>
      </c>
      <c r="R14" t="s">
        <v>7021</v>
      </c>
    </row>
    <row r="15" spans="1:18" x14ac:dyDescent="0.2">
      <c r="A15" s="48" t="str">
        <f t="shared" si="1"/>
        <v>V -1</v>
      </c>
      <c r="B15" s="11">
        <v>1</v>
      </c>
      <c r="C15">
        <v>6</v>
      </c>
      <c r="D15" s="48" t="str">
        <f>IF(C15=1,K!$I$9,IF(C15=2,K!$I$10,IF(C15=3,K!$I$11,IF(C15=4,K!$I$12,IF(C15=5,K!$I$13,IF(C15=6,K!$I$14,IF(C15=7,K!$I$15,IF(C15=8,K!$I$16,IF(C15=9,K!$I$17,IF(C15=10,K!$I$18,IF(C15=11,K!$I$19,IF(C15=12,K!$I$20,IF(C15=13,K!$I$21)))))))))))))</f>
        <v>Muu</v>
      </c>
      <c r="E15" s="25" t="s">
        <v>318</v>
      </c>
      <c r="F15" s="119" t="str">
        <f>LOOKUP(E15,K!$A$1:$B$19)</f>
        <v>Konguta vald</v>
      </c>
      <c r="G15" s="48" t="str">
        <f t="shared" si="0"/>
        <v>-1224782</v>
      </c>
      <c r="I15" s="25" t="s">
        <v>7019</v>
      </c>
      <c r="J15" s="28" t="s">
        <v>7020</v>
      </c>
      <c r="K15" s="28" t="s">
        <v>7012</v>
      </c>
      <c r="L15">
        <v>1981</v>
      </c>
      <c r="N15" t="s">
        <v>7013</v>
      </c>
      <c r="O15">
        <v>49.45</v>
      </c>
      <c r="P15">
        <v>49</v>
      </c>
      <c r="Q15">
        <v>50</v>
      </c>
      <c r="R15" t="s">
        <v>7021</v>
      </c>
    </row>
    <row r="16" spans="1:18" x14ac:dyDescent="0.2">
      <c r="A16" s="48" t="str">
        <f t="shared" si="1"/>
        <v>V -2</v>
      </c>
      <c r="B16" s="11">
        <v>2</v>
      </c>
      <c r="C16">
        <v>8</v>
      </c>
      <c r="D16" s="48" t="str">
        <f>IF(C16=1,K!$I$9,IF(C16=2,K!$I$10,IF(C16=3,K!$I$11,IF(C16=4,K!$I$12,IF(C16=5,K!$I$13,IF(C16=6,K!$I$14,IF(C16=7,K!$I$15,IF(C16=8,K!$I$16,IF(C16=9,K!$I$17,IF(C16=10,K!$I$18,IF(C16=11,K!$I$19,IF(C16=12,K!$I$20,IF(C16=13,K!$I$21)))))))))))))</f>
        <v xml:space="preserve">Vihmutuse või veehoidla </v>
      </c>
      <c r="E16" s="25"/>
      <c r="F16" s="119" t="e">
        <f>LOOKUP(E16,K!$A$1:$B$19)</f>
        <v>#N/A</v>
      </c>
      <c r="G16" s="48" t="str">
        <f t="shared" si="0"/>
        <v>-</v>
      </c>
      <c r="H16" s="25"/>
      <c r="I16" s="25"/>
      <c r="K16" s="28" t="s">
        <v>7022</v>
      </c>
    </row>
    <row r="17" spans="1:20" x14ac:dyDescent="0.2">
      <c r="A17" s="48" t="str">
        <f t="shared" si="1"/>
        <v>V -09-38</v>
      </c>
      <c r="B17" s="146" t="s">
        <v>7027</v>
      </c>
      <c r="C17">
        <v>8</v>
      </c>
      <c r="D17" s="48" t="str">
        <f>IF(C17=1,K!$I$9,IF(C17=2,K!$I$10,IF(C17=3,K!$I$11,IF(C17=4,K!$I$12,IF(C17=5,K!$I$13,IF(C17=6,K!$I$14,IF(C17=7,K!$I$15,IF(C17=8,K!$I$16,IF(C17=9,K!$I$17,IF(C17=10,K!$I$18,IF(C17=11,K!$I$19,IF(C17=12,K!$I$20,IF(C17=13,K!$I$21)))))))))))))</f>
        <v xml:space="preserve">Vihmutuse või veehoidla </v>
      </c>
      <c r="E17" s="25" t="s">
        <v>323</v>
      </c>
      <c r="F17" s="119" t="str">
        <f>LOOKUP(E17,K!$A$1:$B$19)</f>
        <v>Nõo vald</v>
      </c>
      <c r="G17" s="48" t="str">
        <f t="shared" si="0"/>
        <v>MS-61</v>
      </c>
      <c r="H17" s="25" t="s">
        <v>1650</v>
      </c>
      <c r="I17" s="25" t="s">
        <v>4500</v>
      </c>
      <c r="J17" s="28" t="s">
        <v>7023</v>
      </c>
      <c r="K17" s="28" t="s">
        <v>7024</v>
      </c>
      <c r="L17">
        <v>1980</v>
      </c>
      <c r="N17" t="s">
        <v>7025</v>
      </c>
      <c r="P17" t="s">
        <v>7026</v>
      </c>
      <c r="R17" s="148" t="s">
        <v>7028</v>
      </c>
    </row>
    <row r="18" spans="1:20" x14ac:dyDescent="0.2">
      <c r="A18" s="48" t="str">
        <f t="shared" si="1"/>
        <v>V -4</v>
      </c>
      <c r="B18" s="11" t="s">
        <v>4392</v>
      </c>
      <c r="C18">
        <v>8</v>
      </c>
      <c r="D18" s="48" t="str">
        <f>IF(C18=1,K!$I$9,IF(C18=2,K!$I$10,IF(C18=3,K!$I$11,IF(C18=4,K!$I$12,IF(C18=5,K!$I$13,IF(C18=6,K!$I$14,IF(C18=7,K!$I$15,IF(C18=8,K!$I$16,IF(C18=9,K!$I$17,IF(C18=10,K!$I$18,IF(C18=11,K!$I$19,IF(C18=12,K!$I$20,IF(C18=13,K!$I$21)))))))))))))</f>
        <v xml:space="preserve">Vihmutuse või veehoidla </v>
      </c>
      <c r="E18" s="25" t="s">
        <v>320</v>
      </c>
      <c r="F18" s="119" t="str">
        <f>LOOKUP(E18,K!$A$1:$B$19)</f>
        <v>Luunja vald</v>
      </c>
      <c r="G18" s="48" t="str">
        <f t="shared" si="0"/>
        <v>MV-786</v>
      </c>
      <c r="H18" s="11" t="s">
        <v>32</v>
      </c>
      <c r="I18" s="25" t="s">
        <v>7029</v>
      </c>
      <c r="J18" s="144" t="s">
        <v>7030</v>
      </c>
      <c r="K18" s="28" t="s">
        <v>7031</v>
      </c>
      <c r="L18">
        <v>1970</v>
      </c>
      <c r="M18">
        <v>7</v>
      </c>
      <c r="R18" s="148" t="s">
        <v>7032</v>
      </c>
    </row>
    <row r="19" spans="1:20" x14ac:dyDescent="0.2">
      <c r="A19" s="48" t="str">
        <f t="shared" si="1"/>
        <v>V -4</v>
      </c>
      <c r="B19" s="11" t="s">
        <v>4392</v>
      </c>
      <c r="C19">
        <v>8</v>
      </c>
      <c r="D19" s="48" t="str">
        <f>IF(C19=1,K!$I$9,IF(C19=2,K!$I$10,IF(C19=3,K!$I$11,IF(C19=4,K!$I$12,IF(C19=5,K!$I$13,IF(C19=6,K!$I$14,IF(C19=7,K!$I$15,IF(C19=8,K!$I$16,IF(C19=9,K!$I$17,IF(C19=10,K!$I$18,IF(C19=11,K!$I$19,IF(C19=12,K!$I$20,IF(C19=13,K!$I$21)))))))))))))</f>
        <v xml:space="preserve">Vihmutuse või veehoidla </v>
      </c>
      <c r="E19" s="25" t="s">
        <v>320</v>
      </c>
      <c r="F19" s="119" t="str">
        <f>LOOKUP(E19,K!$A$1:$B$19)</f>
        <v>Luunja vald</v>
      </c>
      <c r="G19" s="48" t="str">
        <f t="shared" si="0"/>
        <v>MV-786</v>
      </c>
      <c r="H19" s="25" t="s">
        <v>32</v>
      </c>
      <c r="I19" s="25" t="s">
        <v>7029</v>
      </c>
      <c r="J19" s="144" t="s">
        <v>7030</v>
      </c>
      <c r="K19" s="28" t="s">
        <v>7031</v>
      </c>
      <c r="L19">
        <v>1971</v>
      </c>
      <c r="R19" s="148" t="s">
        <v>7032</v>
      </c>
    </row>
    <row r="20" spans="1:20" x14ac:dyDescent="0.2">
      <c r="A20" s="48" t="str">
        <f t="shared" si="1"/>
        <v>V -4</v>
      </c>
      <c r="B20" s="11" t="s">
        <v>4392</v>
      </c>
      <c r="C20">
        <v>2</v>
      </c>
      <c r="D20" s="48" t="str">
        <f>IF(C20=1,K!$I$9,IF(C20=2,K!$I$10,IF(C20=3,K!$I$11,IF(C20=4,K!$I$12,IF(C20=5,K!$I$13,IF(C20=6,K!$I$14,IF(C20=7,K!$I$15,IF(C20=8,K!$I$16,IF(C20=9,K!$I$17,IF(C20=10,K!$I$18,IF(C20=11,K!$I$19,IF(C20=12,K!$I$20,IF(C20=13,K!$I$21)))))))))))))</f>
        <v>Ekspluatatsiooni andmise dok</v>
      </c>
      <c r="E20" s="25" t="s">
        <v>320</v>
      </c>
      <c r="F20" s="119" t="str">
        <f>LOOKUP(E20,K!$A$1:$B$19)</f>
        <v>Luunja vald</v>
      </c>
      <c r="G20" s="48" t="str">
        <f t="shared" si="0"/>
        <v>-219</v>
      </c>
      <c r="I20" s="25" t="s">
        <v>7033</v>
      </c>
      <c r="J20" s="144" t="s">
        <v>7034</v>
      </c>
      <c r="K20" s="28" t="s">
        <v>7031</v>
      </c>
      <c r="L20">
        <v>1971</v>
      </c>
      <c r="M20">
        <v>1</v>
      </c>
      <c r="R20" s="148" t="s">
        <v>7032</v>
      </c>
    </row>
    <row r="21" spans="1:20" x14ac:dyDescent="0.2">
      <c r="A21" s="48" t="str">
        <f t="shared" si="1"/>
        <v>V -6</v>
      </c>
      <c r="B21" s="11" t="s">
        <v>4384</v>
      </c>
      <c r="C21">
        <v>6</v>
      </c>
      <c r="D21" s="48" t="str">
        <f>IF(C21=1,K!$I$9,IF(C21=2,K!$I$10,IF(C21=3,K!$I$11,IF(C21=4,K!$I$12,IF(C21=5,K!$I$13,IF(C21=6,K!$I$14,IF(C21=7,K!$I$15,IF(C21=8,K!$I$16,IF(C21=9,K!$I$17,IF(C21=10,K!$I$18,IF(C21=11,K!$I$19,IF(C21=12,K!$I$20,IF(C21=13,K!$I$21)))))))))))))</f>
        <v>Muu</v>
      </c>
      <c r="E21" s="25" t="s">
        <v>331</v>
      </c>
      <c r="F21" s="119" t="str">
        <f>LOOKUP(E21,K!$A$1:$B$19)</f>
        <v xml:space="preserve">Vara vald </v>
      </c>
      <c r="G21" s="48" t="str">
        <f t="shared" si="0"/>
        <v>PP-1097</v>
      </c>
      <c r="H21" s="11" t="s">
        <v>11</v>
      </c>
      <c r="I21" s="25" t="s">
        <v>7038</v>
      </c>
      <c r="J21" s="28" t="s">
        <v>7036</v>
      </c>
      <c r="K21" s="28" t="s">
        <v>7037</v>
      </c>
      <c r="L21">
        <v>1974</v>
      </c>
      <c r="M21">
        <v>10</v>
      </c>
      <c r="N21" t="s">
        <v>7044</v>
      </c>
      <c r="P21">
        <v>46.5</v>
      </c>
      <c r="R21" s="148" t="s">
        <v>7048</v>
      </c>
    </row>
    <row r="22" spans="1:20" x14ac:dyDescent="0.2">
      <c r="A22" s="48" t="str">
        <f t="shared" si="1"/>
        <v>V -6</v>
      </c>
      <c r="B22" s="11" t="s">
        <v>4384</v>
      </c>
      <c r="C22">
        <v>2</v>
      </c>
      <c r="D22" s="48" t="str">
        <f>IF(C22=1,K!$I$9,IF(C22=2,K!$I$10,IF(C22=3,K!$I$11,IF(C22=4,K!$I$12,IF(C22=5,K!$I$13,IF(C22=6,K!$I$14,IF(C22=7,K!$I$15,IF(C22=8,K!$I$16,IF(C22=9,K!$I$17,IF(C22=10,K!$I$18,IF(C22=11,K!$I$19,IF(C22=12,K!$I$20,IF(C22=13,K!$I$21)))))))))))))</f>
        <v>Ekspluatatsiooni andmise dok</v>
      </c>
      <c r="E22" s="25" t="s">
        <v>331</v>
      </c>
      <c r="F22" s="119" t="str">
        <f>LOOKUP(E22,K!$A$1:$B$19)</f>
        <v xml:space="preserve">Vara vald </v>
      </c>
      <c r="G22" s="48" t="str">
        <f t="shared" si="0"/>
        <v>-1010</v>
      </c>
      <c r="I22" s="25" t="s">
        <v>7035</v>
      </c>
      <c r="J22" s="28" t="s">
        <v>7039</v>
      </c>
      <c r="K22" s="28" t="s">
        <v>7037</v>
      </c>
      <c r="L22">
        <v>1976</v>
      </c>
      <c r="M22">
        <v>3</v>
      </c>
      <c r="N22" t="s">
        <v>7044</v>
      </c>
      <c r="P22">
        <v>46.5</v>
      </c>
      <c r="R22" s="148" t="s">
        <v>7048</v>
      </c>
    </row>
    <row r="23" spans="1:20" x14ac:dyDescent="0.2">
      <c r="A23" s="48" t="str">
        <f t="shared" si="1"/>
        <v>V -6</v>
      </c>
      <c r="B23" s="11" t="s">
        <v>4384</v>
      </c>
      <c r="C23">
        <v>8</v>
      </c>
      <c r="D23" s="48" t="str">
        <f>IF(C23=1,K!$I$9,IF(C23=2,K!$I$10,IF(C23=3,K!$I$11,IF(C23=4,K!$I$12,IF(C23=5,K!$I$13,IF(C23=6,K!$I$14,IF(C23=7,K!$I$15,IF(C23=8,K!$I$16,IF(C23=9,K!$I$17,IF(C23=10,K!$I$18,IF(C23=11,K!$I$19,IF(C23=12,K!$I$20,IF(C23=13,K!$I$21)))))))))))))</f>
        <v xml:space="preserve">Vihmutuse või veehoidla </v>
      </c>
      <c r="E23" s="25" t="s">
        <v>331</v>
      </c>
      <c r="F23" s="119" t="str">
        <f>LOOKUP(E23,K!$A$1:$B$19)</f>
        <v xml:space="preserve">Vara vald </v>
      </c>
      <c r="G23" s="48" t="str">
        <f t="shared" si="0"/>
        <v>PP-1096</v>
      </c>
      <c r="H23" s="11" t="s">
        <v>11</v>
      </c>
      <c r="I23" s="11" t="s">
        <v>7041</v>
      </c>
      <c r="J23" s="28" t="s">
        <v>7040</v>
      </c>
      <c r="K23" s="28" t="s">
        <v>7037</v>
      </c>
      <c r="L23">
        <v>1974</v>
      </c>
      <c r="M23">
        <v>14</v>
      </c>
      <c r="N23" t="s">
        <v>7044</v>
      </c>
      <c r="P23">
        <v>46.5</v>
      </c>
      <c r="R23" s="148" t="s">
        <v>7048</v>
      </c>
    </row>
    <row r="24" spans="1:20" x14ac:dyDescent="0.2">
      <c r="A24" s="48" t="str">
        <f t="shared" si="1"/>
        <v>V -6</v>
      </c>
      <c r="B24" s="11" t="s">
        <v>4384</v>
      </c>
      <c r="C24">
        <v>8</v>
      </c>
      <c r="D24" s="48" t="str">
        <f>IF(C24=1,K!$I$9,IF(C24=2,K!$I$10,IF(C24=3,K!$I$11,IF(C24=4,K!$I$12,IF(C24=5,K!$I$13,IF(C24=6,K!$I$14,IF(C24=7,K!$I$15,IF(C24=8,K!$I$16,IF(C24=9,K!$I$17,IF(C24=10,K!$I$18,IF(C24=11,K!$I$19,IF(C24=12,K!$I$20,IF(C24=13,K!$I$21)))))))))))))</f>
        <v xml:space="preserve">Vihmutuse või veehoidla </v>
      </c>
      <c r="E24" s="25" t="s">
        <v>331</v>
      </c>
      <c r="F24" s="119" t="str">
        <f>LOOKUP(E24,K!$A$1:$B$19)</f>
        <v xml:space="preserve">Vara vald </v>
      </c>
      <c r="G24" s="48" t="str">
        <f t="shared" si="0"/>
        <v>PP-1097 A</v>
      </c>
      <c r="H24" s="25" t="s">
        <v>11</v>
      </c>
      <c r="I24" s="25" t="s">
        <v>7042</v>
      </c>
      <c r="J24" s="28" t="s">
        <v>7043</v>
      </c>
      <c r="K24" s="28" t="s">
        <v>7037</v>
      </c>
      <c r="L24">
        <v>1974</v>
      </c>
      <c r="M24">
        <v>3</v>
      </c>
      <c r="N24" t="s">
        <v>7044</v>
      </c>
      <c r="R24" s="148" t="s">
        <v>7048</v>
      </c>
    </row>
    <row r="25" spans="1:20" x14ac:dyDescent="0.2">
      <c r="A25" s="48" t="str">
        <f t="shared" si="1"/>
        <v>V -6</v>
      </c>
      <c r="B25" s="11" t="s">
        <v>4384</v>
      </c>
      <c r="C25">
        <v>8</v>
      </c>
      <c r="D25" s="48" t="str">
        <f>IF(C25=1,K!$I$9,IF(C25=2,K!$I$10,IF(C25=3,K!$I$11,IF(C25=4,K!$I$12,IF(C25=5,K!$I$13,IF(C25=6,K!$I$14,IF(C25=7,K!$I$15,IF(C25=8,K!$I$16,IF(C25=9,K!$I$17,IF(C25=10,K!$I$18,IF(C25=11,K!$I$19,IF(C25=12,K!$I$20,IF(C25=13,K!$I$21)))))))))))))</f>
        <v xml:space="preserve">Vihmutuse või veehoidla </v>
      </c>
      <c r="E25" s="25" t="s">
        <v>331</v>
      </c>
      <c r="F25" s="119" t="str">
        <f>LOOKUP(E25,K!$A$1:$B$19)</f>
        <v xml:space="preserve">Vara vald </v>
      </c>
      <c r="G25" s="48" t="str">
        <f t="shared" si="0"/>
        <v>PP-1095</v>
      </c>
      <c r="H25" s="11" t="s">
        <v>11</v>
      </c>
      <c r="I25" s="25" t="s">
        <v>1661</v>
      </c>
      <c r="J25" s="28" t="s">
        <v>7049</v>
      </c>
      <c r="K25" s="28" t="s">
        <v>7037</v>
      </c>
      <c r="L25">
        <v>1974</v>
      </c>
      <c r="N25" t="s">
        <v>7044</v>
      </c>
      <c r="R25" s="148" t="s">
        <v>7048</v>
      </c>
    </row>
    <row r="26" spans="1:20" x14ac:dyDescent="0.2">
      <c r="A26" s="48" t="str">
        <f t="shared" si="1"/>
        <v>V -6</v>
      </c>
      <c r="B26" s="11" t="s">
        <v>4384</v>
      </c>
      <c r="C26">
        <v>8</v>
      </c>
      <c r="D26" s="48" t="str">
        <f>IF(C26=1,K!$I$9,IF(C26=2,K!$I$10,IF(C26=3,K!$I$11,IF(C26=4,K!$I$12,IF(C26=5,K!$I$13,IF(C26=6,K!$I$14,IF(C26=7,K!$I$15,IF(C26=8,K!$I$16,IF(C26=9,K!$I$17,IF(C26=10,K!$I$18,IF(C26=11,K!$I$19,IF(C26=12,K!$I$20,IF(C26=13,K!$I$21)))))))))))))</f>
        <v xml:space="preserve">Vihmutuse või veehoidla </v>
      </c>
      <c r="E26" s="25" t="s">
        <v>331</v>
      </c>
      <c r="F26" s="119" t="str">
        <f>LOOKUP(E26,K!$A$1:$B$19)</f>
        <v xml:space="preserve">Vara vald </v>
      </c>
      <c r="G26" s="48" t="str">
        <f t="shared" si="0"/>
        <v>PK-398</v>
      </c>
      <c r="H26" s="25" t="s">
        <v>34</v>
      </c>
      <c r="I26" s="25" t="s">
        <v>7050</v>
      </c>
      <c r="J26" s="28" t="s">
        <v>7051</v>
      </c>
      <c r="K26" s="28" t="s">
        <v>7037</v>
      </c>
      <c r="L26">
        <v>1974</v>
      </c>
      <c r="M26">
        <v>21</v>
      </c>
      <c r="N26" t="s">
        <v>7044</v>
      </c>
      <c r="O26">
        <v>49.7</v>
      </c>
      <c r="P26">
        <v>49.2</v>
      </c>
      <c r="Q26">
        <v>47.2</v>
      </c>
      <c r="R26" s="148" t="s">
        <v>7048</v>
      </c>
    </row>
    <row r="27" spans="1:20" x14ac:dyDescent="0.2">
      <c r="A27" s="48" t="str">
        <f t="shared" si="1"/>
        <v>V -6</v>
      </c>
      <c r="B27" s="11" t="s">
        <v>4384</v>
      </c>
      <c r="C27">
        <v>2</v>
      </c>
      <c r="D27" s="48" t="str">
        <f>IF(C27=1,K!$I$9,IF(C27=2,K!$I$10,IF(C27=3,K!$I$11,IF(C27=4,K!$I$12,IF(C27=5,K!$I$13,IF(C27=6,K!$I$14,IF(C27=7,K!$I$15,IF(C27=8,K!$I$16,IF(C27=9,K!$I$17,IF(C27=10,K!$I$18,IF(C27=11,K!$I$19,IF(C27=12,K!$I$20,IF(C27=13,K!$I$21)))))))))))))</f>
        <v>Ekspluatatsiooni andmise dok</v>
      </c>
      <c r="E27" s="25" t="s">
        <v>331</v>
      </c>
      <c r="F27" s="119" t="str">
        <f>LOOKUP(E27,K!$A$1:$B$19)</f>
        <v xml:space="preserve">Vara vald </v>
      </c>
      <c r="G27" s="48" t="str">
        <f t="shared" si="0"/>
        <v>-1098</v>
      </c>
      <c r="I27" s="25" t="s">
        <v>7053</v>
      </c>
      <c r="J27" s="28" t="s">
        <v>7052</v>
      </c>
      <c r="K27" s="28" t="s">
        <v>7037</v>
      </c>
      <c r="L27">
        <v>1976</v>
      </c>
      <c r="N27" t="s">
        <v>7044</v>
      </c>
      <c r="O27">
        <v>49.7</v>
      </c>
      <c r="P27">
        <v>49.2</v>
      </c>
      <c r="Q27">
        <v>47.2</v>
      </c>
      <c r="R27" s="148" t="s">
        <v>7048</v>
      </c>
    </row>
    <row r="28" spans="1:20" x14ac:dyDescent="0.2">
      <c r="A28" s="48" t="str">
        <f>CONCATENATE("V ","-",B28)</f>
        <v>V -36</v>
      </c>
      <c r="B28" s="11" t="s">
        <v>7779</v>
      </c>
      <c r="C28">
        <v>8</v>
      </c>
      <c r="D28" s="48" t="str">
        <f>IF(C28=1,K!$I$9,IF(C28=2,K!$I$10,IF(C28=3,K!$I$11,IF(C28=4,K!$I$12,IF(C28=5,K!$I$13,IF(C28=6,K!$I$14,IF(C28=7,K!$I$15,IF(C28=8,K!$I$16,IF(C28=9,K!$I$17,IF(C28=10,K!$I$18,IF(C28=11,K!$I$19,IF(C28=12,K!$I$20,IF(C28=13,K!$I$21)))))))))))))</f>
        <v xml:space="preserve">Vihmutuse või veehoidla </v>
      </c>
      <c r="E28" s="25" t="s">
        <v>329</v>
      </c>
      <c r="F28" s="119" t="str">
        <f>LOOKUP(E28,K!$A$1:$B$19)</f>
        <v>Tartu vald</v>
      </c>
      <c r="G28" s="48" t="str">
        <f t="shared" si="0"/>
        <v>PP-1082</v>
      </c>
      <c r="H28" s="11" t="s">
        <v>11</v>
      </c>
      <c r="I28" s="14">
        <v>1082</v>
      </c>
      <c r="J28" s="1" t="s">
        <v>7778</v>
      </c>
      <c r="K28" s="28" t="s">
        <v>7763</v>
      </c>
      <c r="L28">
        <v>1974</v>
      </c>
      <c r="T28">
        <v>73200</v>
      </c>
    </row>
    <row r="29" spans="1:20" x14ac:dyDescent="0.2">
      <c r="A29" s="48" t="str">
        <f>CONCATENATE("V ","-",B29)</f>
        <v>V -35</v>
      </c>
      <c r="B29" s="11" t="s">
        <v>1750</v>
      </c>
      <c r="C29">
        <v>8</v>
      </c>
      <c r="D29" s="48" t="str">
        <f>IF(C29=1,K!$I$9,IF(C29=2,K!$I$10,IF(C29=3,K!$I$11,IF(C29=4,K!$I$12,IF(C29=5,K!$I$13,IF(C29=6,K!$I$14,IF(C29=7,K!$I$15,IF(C29=8,K!$I$16,IF(C29=9,K!$I$17,IF(C29=10,K!$I$18,IF(C29=11,K!$I$19,IF(C29=12,K!$I$20,IF(C29=13,K!$I$21)))))))))))))</f>
        <v xml:space="preserve">Vihmutuse või veehoidla </v>
      </c>
      <c r="E29" s="25" t="s">
        <v>329</v>
      </c>
      <c r="F29" s="119" t="str">
        <f>LOOKUP(E29,K!$A$1:$B$19)</f>
        <v>Tartu vald</v>
      </c>
      <c r="G29" s="48" t="str">
        <f t="shared" si="0"/>
        <v>PP-1083</v>
      </c>
      <c r="H29" s="11" t="s">
        <v>11</v>
      </c>
      <c r="I29" s="14">
        <v>1083</v>
      </c>
      <c r="J29" s="1" t="s">
        <v>7777</v>
      </c>
      <c r="K29" s="28" t="s">
        <v>7763</v>
      </c>
      <c r="L29">
        <v>1974</v>
      </c>
      <c r="N29" t="s">
        <v>7764</v>
      </c>
    </row>
    <row r="30" spans="1:20" x14ac:dyDescent="0.2">
      <c r="A30" s="48" t="str">
        <f t="shared" si="1"/>
        <v>V -36</v>
      </c>
      <c r="B30" s="11" t="s">
        <v>7779</v>
      </c>
      <c r="C30">
        <v>8</v>
      </c>
      <c r="D30" s="48" t="str">
        <f>IF(C30=1,K!$I$9,IF(C30=2,K!$I$10,IF(C30=3,K!$I$11,IF(C30=4,K!$I$12,IF(C30=5,K!$I$13,IF(C30=6,K!$I$14,IF(C30=7,K!$I$15,IF(C30=8,K!$I$16,IF(C30=9,K!$I$17,IF(C30=10,K!$I$18,IF(C30=11,K!$I$19,IF(C30=12,K!$I$20,IF(C30=13,K!$I$21)))))))))))))</f>
        <v xml:space="preserve">Vihmutuse või veehoidla </v>
      </c>
      <c r="E30" s="25" t="s">
        <v>329</v>
      </c>
      <c r="F30" s="119" t="str">
        <f>LOOKUP(E30,K!$A$1:$B$19)</f>
        <v>Tartu vald</v>
      </c>
      <c r="G30" s="48" t="str">
        <f t="shared" si="0"/>
        <v>PP-1084 A</v>
      </c>
      <c r="H30" s="11" t="s">
        <v>11</v>
      </c>
      <c r="I30" s="14" t="s">
        <v>7780</v>
      </c>
      <c r="J30" s="1" t="s">
        <v>7781</v>
      </c>
      <c r="K30" s="28" t="s">
        <v>7763</v>
      </c>
      <c r="L30">
        <v>1977</v>
      </c>
      <c r="T30">
        <v>77105</v>
      </c>
    </row>
    <row r="31" spans="1:20" x14ac:dyDescent="0.2">
      <c r="A31" s="48" t="str">
        <f t="shared" si="1"/>
        <v>V -</v>
      </c>
      <c r="D31" s="48" t="b">
        <f>IF(C31=1,K!$I$9,IF(C31=2,K!$I$10,IF(C31=3,K!$I$11,IF(C31=4,K!$I$12,IF(C31=5,K!$I$13,IF(C31=6,K!$I$14,IF(C31=7,K!$I$15,IF(C31=8,K!$I$16,IF(C31=9,K!$I$17,IF(C31=10,K!$I$18,IF(C31=11,K!$I$19,IF(C31=12,K!$I$20,IF(C31=13,K!$I$21)))))))))))))</f>
        <v>0</v>
      </c>
      <c r="E31" s="25" t="s">
        <v>329</v>
      </c>
      <c r="F31" s="119" t="str">
        <f>LOOKUP(E31,K!$A$1:$B$19)</f>
        <v>Tartu vald</v>
      </c>
      <c r="G31" s="48" t="str">
        <f t="shared" si="0"/>
        <v>PP-1085</v>
      </c>
      <c r="H31" s="11" t="s">
        <v>11</v>
      </c>
      <c r="I31" s="14">
        <v>1085</v>
      </c>
      <c r="J31" s="1" t="s">
        <v>1274</v>
      </c>
      <c r="K31" s="28" t="s">
        <v>7763</v>
      </c>
    </row>
    <row r="32" spans="1:20" x14ac:dyDescent="0.2">
      <c r="A32" s="48" t="str">
        <f t="shared" si="1"/>
        <v>V -</v>
      </c>
      <c r="D32" s="48" t="b">
        <f>IF(C32=1,K!$I$9,IF(C32=2,K!$I$10,IF(C32=3,K!$I$11,IF(C32=4,K!$I$12,IF(C32=5,K!$I$13,IF(C32=6,K!$I$14,IF(C32=7,K!$I$15,IF(C32=8,K!$I$16,IF(C32=9,K!$I$17,IF(C32=10,K!$I$18,IF(C32=11,K!$I$19,IF(C32=12,K!$I$20,IF(C32=13,K!$I$21)))))))))))))</f>
        <v>0</v>
      </c>
      <c r="E32" s="25" t="s">
        <v>329</v>
      </c>
      <c r="F32" s="119" t="str">
        <f>LOOKUP(E32,K!$A$1:$B$19)</f>
        <v>Tartu vald</v>
      </c>
      <c r="G32" s="48" t="str">
        <f t="shared" si="0"/>
        <v>PP-1086</v>
      </c>
      <c r="H32" s="11" t="s">
        <v>11</v>
      </c>
      <c r="I32" s="14">
        <v>1086</v>
      </c>
      <c r="J32" s="1" t="s">
        <v>1275</v>
      </c>
      <c r="K32" s="28" t="s">
        <v>7763</v>
      </c>
    </row>
    <row r="33" spans="1:21" x14ac:dyDescent="0.2">
      <c r="A33" s="48" t="str">
        <f t="shared" si="1"/>
        <v>V -</v>
      </c>
      <c r="C33">
        <v>8</v>
      </c>
      <c r="D33" s="48" t="str">
        <f>IF(C33=1,K!$I$9,IF(C33=2,K!$I$10,IF(C33=3,K!$I$11,IF(C33=4,K!$I$12,IF(C33=5,K!$I$13,IF(C33=6,K!$I$14,IF(C33=7,K!$I$15,IF(C33=8,K!$I$16,IF(C33=9,K!$I$17,IF(C33=10,K!$I$18,IF(C33=11,K!$I$19,IF(C33=12,K!$I$20,IF(C33=13,K!$I$21)))))))))))))</f>
        <v xml:space="preserve">Vihmutuse või veehoidla </v>
      </c>
      <c r="E33" s="25" t="s">
        <v>329</v>
      </c>
      <c r="F33" s="119" t="str">
        <f>LOOKUP(E33,K!$A$1:$B$19)</f>
        <v>Tartu vald</v>
      </c>
      <c r="G33" s="48" t="str">
        <f t="shared" si="0"/>
        <v>PP-1084A</v>
      </c>
      <c r="H33" s="11" t="s">
        <v>11</v>
      </c>
      <c r="I33" s="14" t="s">
        <v>13</v>
      </c>
      <c r="J33" s="1" t="s">
        <v>1280</v>
      </c>
      <c r="K33" s="28" t="s">
        <v>7763</v>
      </c>
      <c r="L33">
        <v>1977</v>
      </c>
    </row>
    <row r="34" spans="1:21" x14ac:dyDescent="0.2">
      <c r="A34" s="48" t="str">
        <f t="shared" si="1"/>
        <v>V -</v>
      </c>
      <c r="D34" s="48" t="b">
        <f>IF(C34=1,K!$I$9,IF(C34=2,K!$I$10,IF(C34=3,K!$I$11,IF(C34=4,K!$I$12,IF(C34=5,K!$I$13,IF(C34=6,K!$I$14,IF(C34=7,K!$I$15,IF(C34=8,K!$I$16,IF(C34=9,K!$I$17,IF(C34=10,K!$I$18,IF(C34=11,K!$I$19,IF(C34=12,K!$I$20,IF(C34=13,K!$I$21)))))))))))))</f>
        <v>0</v>
      </c>
      <c r="E34" s="25" t="s">
        <v>329</v>
      </c>
      <c r="F34" s="119" t="str">
        <f>LOOKUP(E34,K!$A$1:$B$19)</f>
        <v>Tartu vald</v>
      </c>
      <c r="G34" s="48" t="str">
        <f t="shared" si="0"/>
        <v>PP-1084B</v>
      </c>
      <c r="H34" s="11" t="s">
        <v>11</v>
      </c>
      <c r="I34" s="14" t="s">
        <v>14</v>
      </c>
      <c r="J34" s="1" t="s">
        <v>1281</v>
      </c>
      <c r="K34" s="28" t="s">
        <v>7763</v>
      </c>
    </row>
    <row r="35" spans="1:21" x14ac:dyDescent="0.2">
      <c r="A35" s="48" t="str">
        <f t="shared" si="1"/>
        <v>V -35</v>
      </c>
      <c r="B35" s="11" t="s">
        <v>1750</v>
      </c>
      <c r="D35" s="48" t="b">
        <f>IF(C35=1,K!$I$9,IF(C35=2,K!$I$10,IF(C35=3,K!$I$11,IF(C35=4,K!$I$12,IF(C35=5,K!$I$13,IF(C35=6,K!$I$14,IF(C35=7,K!$I$15,IF(C35=8,K!$I$16,IF(C35=9,K!$I$17,IF(C35=10,K!$I$18,IF(C35=11,K!$I$19,IF(C35=12,K!$I$20,IF(C35=13,K!$I$21)))))))))))))</f>
        <v>0</v>
      </c>
      <c r="E35" s="25" t="s">
        <v>329</v>
      </c>
      <c r="F35" s="119" t="str">
        <f>LOOKUP(E35,K!$A$1:$B$19)</f>
        <v>Tartu vald</v>
      </c>
      <c r="G35" s="48" t="str">
        <f t="shared" si="0"/>
        <v>PP-1083B</v>
      </c>
      <c r="H35" s="11" t="s">
        <v>11</v>
      </c>
      <c r="I35" s="14" t="s">
        <v>15</v>
      </c>
      <c r="J35" s="1" t="s">
        <v>1288</v>
      </c>
      <c r="K35" s="28" t="s">
        <v>7763</v>
      </c>
    </row>
    <row r="36" spans="1:21" x14ac:dyDescent="0.2">
      <c r="A36" s="48" t="str">
        <f t="shared" si="1"/>
        <v>V -</v>
      </c>
      <c r="D36" s="48" t="b">
        <f>IF(C36=1,K!$I$9,IF(C36=2,K!$I$10,IF(C36=3,K!$I$11,IF(C36=4,K!$I$12,IF(C36=5,K!$I$13,IF(C36=6,K!$I$14,IF(C36=7,K!$I$15,IF(C36=8,K!$I$16,IF(C36=9,K!$I$17,IF(C36=10,K!$I$18,IF(C36=11,K!$I$19,IF(C36=12,K!$I$20,IF(C36=13,K!$I$21)))))))))))))</f>
        <v>0</v>
      </c>
      <c r="E36" s="25" t="s">
        <v>329</v>
      </c>
      <c r="F36" s="119" t="str">
        <f>LOOKUP(E36,K!$A$1:$B$19)</f>
        <v>Tartu vald</v>
      </c>
      <c r="G36" s="48" t="str">
        <f t="shared" si="0"/>
        <v>PP-1395</v>
      </c>
      <c r="H36" s="11" t="s">
        <v>11</v>
      </c>
      <c r="I36" s="14">
        <v>1395</v>
      </c>
      <c r="J36" s="1" t="s">
        <v>1291</v>
      </c>
      <c r="K36" s="28" t="s">
        <v>7763</v>
      </c>
    </row>
    <row r="37" spans="1:21" x14ac:dyDescent="0.2">
      <c r="A37" s="48" t="str">
        <f t="shared" si="1"/>
        <v>V -</v>
      </c>
      <c r="D37" s="48" t="b">
        <f>IF(C37=1,K!$I$9,IF(C37=2,K!$I$10,IF(C37=3,K!$I$11,IF(C37=4,K!$I$12,IF(C37=5,K!$I$13,IF(C37=6,K!$I$14,IF(C37=7,K!$I$15,IF(C37=8,K!$I$16,IF(C37=9,K!$I$17,IF(C37=10,K!$I$18,IF(C37=11,K!$I$19,IF(C37=12,K!$I$20,IF(C37=13,K!$I$21)))))))))))))</f>
        <v>0</v>
      </c>
      <c r="E37" s="25" t="s">
        <v>329</v>
      </c>
      <c r="F37" s="119" t="str">
        <f>LOOKUP(E37,K!$A$1:$B$19)</f>
        <v>Tartu vald</v>
      </c>
      <c r="G37" s="48" t="str">
        <f t="shared" si="0"/>
        <v>PP-1637</v>
      </c>
      <c r="H37" s="11" t="s">
        <v>11</v>
      </c>
      <c r="I37" s="14">
        <v>1637</v>
      </c>
      <c r="J37" s="1" t="s">
        <v>1186</v>
      </c>
      <c r="K37" s="28" t="s">
        <v>7763</v>
      </c>
    </row>
    <row r="38" spans="1:21" x14ac:dyDescent="0.2">
      <c r="A38" s="48" t="str">
        <f t="shared" si="1"/>
        <v>V -35</v>
      </c>
      <c r="B38" s="11" t="s">
        <v>1750</v>
      </c>
      <c r="C38">
        <v>12</v>
      </c>
      <c r="D38" s="48" t="str">
        <f>IF(C38=1,K!$I$9,IF(C38=2,K!$I$10,IF(C38=3,K!$I$11,IF(C38=4,K!$I$12,IF(C38=5,K!$I$13,IF(C38=6,K!$I$14,IF(C38=7,K!$I$15,IF(C38=8,K!$I$16,IF(C38=9,K!$I$17,IF(C38=10,K!$I$18,IF(C38=11,K!$I$19,IF(C38=12,K!$I$20,IF(C38=13,K!$I$21)))))))))))))</f>
        <v>Ehitusgeoloogia aruanne</v>
      </c>
      <c r="E38" s="11" t="s">
        <v>329</v>
      </c>
      <c r="F38" s="119" t="str">
        <f>LOOKUP(E38,K!$A$1:$B$19)</f>
        <v>Tartu vald</v>
      </c>
      <c r="G38" s="48" t="str">
        <f t="shared" si="0"/>
        <v>PP-1083 EG</v>
      </c>
      <c r="H38" s="11" t="s">
        <v>11</v>
      </c>
      <c r="I38" s="11" t="s">
        <v>7767</v>
      </c>
      <c r="J38" s="1" t="s">
        <v>7768</v>
      </c>
      <c r="K38" s="28" t="s">
        <v>7763</v>
      </c>
      <c r="L38">
        <v>1974</v>
      </c>
      <c r="N38" t="s">
        <v>7764</v>
      </c>
      <c r="T38">
        <v>73200</v>
      </c>
    </row>
    <row r="39" spans="1:21" x14ac:dyDescent="0.2">
      <c r="A39" s="48" t="str">
        <f t="shared" si="1"/>
        <v>V -35</v>
      </c>
      <c r="B39" s="11" t="s">
        <v>1750</v>
      </c>
      <c r="C39">
        <v>8</v>
      </c>
      <c r="D39" s="48" t="str">
        <f>IF(C39=1,K!$I$9,IF(C39=2,K!$I$10,IF(C39=3,K!$I$11,IF(C39=4,K!$I$12,IF(C39=5,K!$I$13,IF(C39=6,K!$I$14,IF(C39=7,K!$I$15,IF(C39=8,K!$I$16,IF(C39=9,K!$I$17,IF(C39=10,K!$I$18,IF(C39=11,K!$I$19,IF(C39=12,K!$I$20,IF(C39=13,K!$I$21)))))))))))))</f>
        <v xml:space="preserve">Vihmutuse või veehoidla </v>
      </c>
      <c r="E39" s="11" t="s">
        <v>329</v>
      </c>
      <c r="F39" s="119" t="str">
        <f>LOOKUP(E39,K!$A$1:$B$19)</f>
        <v>Tartu vald</v>
      </c>
      <c r="G39" s="48" t="str">
        <f t="shared" si="0"/>
        <v>PP-1083 C</v>
      </c>
      <c r="H39" s="11" t="s">
        <v>11</v>
      </c>
      <c r="I39" s="11" t="s">
        <v>7770</v>
      </c>
      <c r="J39" s="1" t="s">
        <v>7769</v>
      </c>
      <c r="K39" s="28" t="s">
        <v>7763</v>
      </c>
      <c r="L39">
        <v>1979</v>
      </c>
      <c r="N39" t="s">
        <v>7764</v>
      </c>
      <c r="T39" t="s">
        <v>7772</v>
      </c>
    </row>
    <row r="40" spans="1:21" x14ac:dyDescent="0.2">
      <c r="A40" s="48" t="str">
        <f t="shared" si="1"/>
        <v>V -35</v>
      </c>
      <c r="B40" s="11" t="s">
        <v>1750</v>
      </c>
      <c r="C40">
        <v>8</v>
      </c>
      <c r="D40" s="48" t="str">
        <f>IF(C40=1,K!$I$9,IF(C40=2,K!$I$10,IF(C40=3,K!$I$11,IF(C40=4,K!$I$12,IF(C40=5,K!$I$13,IF(C40=6,K!$I$14,IF(C40=7,K!$I$15,IF(C40=8,K!$I$16,IF(C40=9,K!$I$17,IF(C40=10,K!$I$18,IF(C40=11,K!$I$19,IF(C40=12,K!$I$20,IF(C40=13,K!$I$21)))))))))))))</f>
        <v xml:space="preserve">Vihmutuse või veehoidla </v>
      </c>
      <c r="E40" s="11" t="s">
        <v>329</v>
      </c>
      <c r="F40" s="119" t="str">
        <f>LOOKUP(E40,K!$A$1:$B$19)</f>
        <v>Tartu vald</v>
      </c>
      <c r="G40" s="48" t="str">
        <f t="shared" si="0"/>
        <v>PP-1083 C</v>
      </c>
      <c r="H40" s="11" t="s">
        <v>11</v>
      </c>
      <c r="I40" s="11" t="s">
        <v>7770</v>
      </c>
      <c r="J40" s="1" t="s">
        <v>7769</v>
      </c>
      <c r="K40" s="28" t="s">
        <v>7763</v>
      </c>
      <c r="L40">
        <v>1978</v>
      </c>
      <c r="N40" t="s">
        <v>7764</v>
      </c>
      <c r="T40" t="s">
        <v>7771</v>
      </c>
    </row>
    <row r="41" spans="1:21" x14ac:dyDescent="0.2">
      <c r="A41" s="48" t="str">
        <f t="shared" si="1"/>
        <v>V -35</v>
      </c>
      <c r="B41" s="11" t="s">
        <v>1750</v>
      </c>
      <c r="C41">
        <v>8</v>
      </c>
      <c r="D41" s="48" t="str">
        <f>IF(C41=1,K!$I$9,IF(C41=2,K!$I$10,IF(C41=3,K!$I$11,IF(C41=4,K!$I$12,IF(C41=5,K!$I$13,IF(C41=6,K!$I$14,IF(C41=7,K!$I$15,IF(C41=8,K!$I$16,IF(C41=9,K!$I$17,IF(C41=10,K!$I$18,IF(C41=11,K!$I$19,IF(C41=12,K!$I$20,IF(C41=13,K!$I$21)))))))))))))</f>
        <v xml:space="preserve">Vihmutuse või veehoidla </v>
      </c>
      <c r="E41" s="11" t="s">
        <v>329</v>
      </c>
      <c r="F41" s="119" t="str">
        <f>LOOKUP(E41,K!$A$1:$B$19)</f>
        <v>Tartu vald</v>
      </c>
      <c r="G41" s="48" t="str">
        <f t="shared" si="0"/>
        <v>PP-1083 A</v>
      </c>
      <c r="H41" s="11" t="s">
        <v>11</v>
      </c>
      <c r="I41" s="11" t="s">
        <v>7773</v>
      </c>
      <c r="J41" s="1" t="s">
        <v>7774</v>
      </c>
      <c r="K41" s="28" t="s">
        <v>7763</v>
      </c>
      <c r="L41">
        <v>1977</v>
      </c>
      <c r="T41">
        <v>77105</v>
      </c>
    </row>
    <row r="42" spans="1:21" x14ac:dyDescent="0.2">
      <c r="A42" s="48" t="str">
        <f t="shared" si="1"/>
        <v>V -35</v>
      </c>
      <c r="B42" s="11" t="s">
        <v>1750</v>
      </c>
      <c r="C42">
        <v>8</v>
      </c>
      <c r="D42" s="48" t="str">
        <f>IF(C42=1,K!$I$9,IF(C42=2,K!$I$10,IF(C42=3,K!$I$11,IF(C42=4,K!$I$12,IF(C42=5,K!$I$13,IF(C42=6,K!$I$14,IF(C42=7,K!$I$15,IF(C42=8,K!$I$16,IF(C42=9,K!$I$17,IF(C42=10,K!$I$18,IF(C42=11,K!$I$19,IF(C42=12,K!$I$20,IF(C42=13,K!$I$21)))))))))))))</f>
        <v xml:space="preserve">Vihmutuse või veehoidla </v>
      </c>
      <c r="E42" s="11" t="s">
        <v>329</v>
      </c>
      <c r="F42" s="119" t="str">
        <f>LOOKUP(E42,K!$A$1:$B$19)</f>
        <v>Tartu vald</v>
      </c>
      <c r="G42" s="48" t="str">
        <f t="shared" si="0"/>
        <v>PP-1083 B</v>
      </c>
      <c r="H42" s="11" t="s">
        <v>11</v>
      </c>
      <c r="I42" s="11" t="s">
        <v>7776</v>
      </c>
      <c r="J42" s="1" t="s">
        <v>7775</v>
      </c>
      <c r="K42" s="28" t="s">
        <v>7763</v>
      </c>
      <c r="L42">
        <v>1979</v>
      </c>
    </row>
    <row r="43" spans="1:21" x14ac:dyDescent="0.2">
      <c r="A43" s="48" t="str">
        <f t="shared" si="1"/>
        <v>V -36</v>
      </c>
      <c r="B43" s="11" t="s">
        <v>7779</v>
      </c>
      <c r="C43">
        <v>8</v>
      </c>
      <c r="D43" s="48" t="str">
        <f>IF(C43=1,K!$I$9,IF(C43=2,K!$I$10,IF(C43=3,K!$I$11,IF(C43=4,K!$I$12,IF(C43=5,K!$I$13,IF(C43=6,K!$I$14,IF(C43=7,K!$I$15,IF(C43=8,K!$I$16,IF(C43=9,K!$I$17,IF(C43=10,K!$I$18,IF(C43=11,K!$I$19,IF(C43=12,K!$I$20,IF(C43=13,K!$I$21)))))))))))))</f>
        <v xml:space="preserve">Vihmutuse või veehoidla </v>
      </c>
      <c r="E43" s="11" t="s">
        <v>329</v>
      </c>
      <c r="F43" s="119" t="str">
        <f>LOOKUP(E43,K!$A$1:$B$19)</f>
        <v>Tartu vald</v>
      </c>
      <c r="G43" s="48" t="str">
        <f t="shared" si="0"/>
        <v>PP-1084</v>
      </c>
      <c r="H43" s="11" t="s">
        <v>11</v>
      </c>
      <c r="I43" s="11" t="s">
        <v>7782</v>
      </c>
      <c r="J43" t="s">
        <v>7783</v>
      </c>
      <c r="K43" s="28" t="s">
        <v>7763</v>
      </c>
      <c r="L43">
        <v>1974</v>
      </c>
      <c r="N43" t="s">
        <v>7764</v>
      </c>
      <c r="T43">
        <v>73200</v>
      </c>
    </row>
    <row r="44" spans="1:21" x14ac:dyDescent="0.2">
      <c r="A44" s="48" t="str">
        <f t="shared" si="1"/>
        <v>V -36</v>
      </c>
      <c r="B44" s="11" t="s">
        <v>7779</v>
      </c>
      <c r="C44">
        <v>8</v>
      </c>
      <c r="D44" s="48" t="str">
        <f>IF(C44=1,K!$I$9,IF(C44=2,K!$I$10,IF(C44=3,K!$I$11,IF(C44=4,K!$I$12,IF(C44=5,K!$I$13,IF(C44=6,K!$I$14,IF(C44=7,K!$I$15,IF(C44=8,K!$I$16,IF(C44=9,K!$I$17,IF(C44=10,K!$I$18,IF(C44=11,K!$I$19,IF(C44=12,K!$I$20,IF(C44=13,K!$I$21)))))))))))))</f>
        <v xml:space="preserve">Vihmutuse või veehoidla </v>
      </c>
      <c r="E44" s="11" t="s">
        <v>329</v>
      </c>
      <c r="F44" s="119" t="str">
        <f>LOOKUP(E44,K!$A$1:$B$19)</f>
        <v>Tartu vald</v>
      </c>
      <c r="G44" s="48" t="str">
        <f t="shared" si="0"/>
        <v>PP-1084 A</v>
      </c>
      <c r="H44" s="11" t="s">
        <v>11</v>
      </c>
      <c r="I44" s="11" t="s">
        <v>7780</v>
      </c>
      <c r="J44" s="1" t="s">
        <v>7784</v>
      </c>
      <c r="K44" s="28" t="s">
        <v>7763</v>
      </c>
      <c r="L44">
        <v>1974</v>
      </c>
      <c r="T44">
        <v>73200</v>
      </c>
    </row>
    <row r="45" spans="1:21" x14ac:dyDescent="0.2">
      <c r="A45" s="48" t="str">
        <f t="shared" si="1"/>
        <v>V -</v>
      </c>
      <c r="D45" s="48" t="b">
        <f>IF(C45=1,K!$I$9,IF(C45=2,K!$I$10,IF(C45=3,K!$I$11,IF(C45=4,K!$I$12,IF(C45=5,K!$I$13,IF(C45=6,K!$I$14,IF(C45=7,K!$I$15,IF(C45=8,K!$I$16,IF(C45=9,K!$I$17,IF(C45=10,K!$I$18,IF(C45=11,K!$I$19,IF(C45=12,K!$I$20,IF(C45=13,K!$I$21)))))))))))))</f>
        <v>0</v>
      </c>
      <c r="F45" s="119" t="e">
        <f>LOOKUP(E45,K!$A$1:$B$19)</f>
        <v>#N/A</v>
      </c>
      <c r="G45" s="48" t="str">
        <f t="shared" si="0"/>
        <v>PP-1637</v>
      </c>
      <c r="H45" s="11" t="s">
        <v>11</v>
      </c>
      <c r="I45" s="11" t="s">
        <v>7785</v>
      </c>
      <c r="J45" s="1" t="s">
        <v>7786</v>
      </c>
      <c r="K45" s="28" t="s">
        <v>7763</v>
      </c>
      <c r="L45">
        <v>1989</v>
      </c>
    </row>
    <row r="46" spans="1:21" x14ac:dyDescent="0.2">
      <c r="A46" s="48" t="str">
        <f t="shared" si="1"/>
        <v>V -22</v>
      </c>
      <c r="B46" s="11" t="s">
        <v>4132</v>
      </c>
      <c r="C46">
        <v>8</v>
      </c>
      <c r="D46" s="48" t="str">
        <f>IF(C46=1,K!$I$9,IF(C46=2,K!$I$10,IF(C46=3,K!$I$11,IF(C46=4,K!$I$12,IF(C46=5,K!$I$13,IF(C46=6,K!$I$14,IF(C46=7,K!$I$15,IF(C46=8,K!$I$16,IF(C46=9,K!$I$17,IF(C46=10,K!$I$18,IF(C46=11,K!$I$19,IF(C46=12,K!$I$20,IF(C46=13,K!$I$21)))))))))))))</f>
        <v xml:space="preserve">Vihmutuse või veehoidla </v>
      </c>
      <c r="E46" s="11" t="s">
        <v>294</v>
      </c>
      <c r="F46" s="119" t="str">
        <f>LOOKUP(E46,K!$A$1:$B$19)</f>
        <v>Haaslava vald</v>
      </c>
      <c r="G46" s="48" t="str">
        <f t="shared" si="0"/>
        <v>PP-1030</v>
      </c>
      <c r="H46" s="11" t="s">
        <v>11</v>
      </c>
      <c r="I46" s="11" t="s">
        <v>7812</v>
      </c>
      <c r="J46" t="s">
        <v>7817</v>
      </c>
      <c r="K46" s="28" t="s">
        <v>7813</v>
      </c>
      <c r="L46">
        <v>1973</v>
      </c>
      <c r="N46" t="s">
        <v>7814</v>
      </c>
      <c r="P46">
        <v>44.84</v>
      </c>
      <c r="R46" t="s">
        <v>998</v>
      </c>
      <c r="T46">
        <v>73363</v>
      </c>
      <c r="U46" t="s">
        <v>7815</v>
      </c>
    </row>
    <row r="47" spans="1:21" x14ac:dyDescent="0.2">
      <c r="A47" s="48" t="str">
        <f t="shared" si="1"/>
        <v>V -22</v>
      </c>
      <c r="B47" s="11" t="s">
        <v>4132</v>
      </c>
      <c r="C47">
        <v>2</v>
      </c>
      <c r="D47" s="48" t="str">
        <f>IF(C47=1,K!$I$9,IF(C47=2,K!$I$10,IF(C47=3,K!$I$11,IF(C47=4,K!$I$12,IF(C47=5,K!$I$13,IF(C47=6,K!$I$14,IF(C47=7,K!$I$15,IF(C47=8,K!$I$16,IF(C47=9,K!$I$17,IF(C47=10,K!$I$18,IF(C47=11,K!$I$19,IF(C47=12,K!$I$20,IF(C47=13,K!$I$21)))))))))))))</f>
        <v>Ekspluatatsiooni andmise dok</v>
      </c>
      <c r="E47" s="11" t="s">
        <v>294</v>
      </c>
      <c r="F47" s="119" t="str">
        <f>LOOKUP(E47,K!$A$1:$B$19)</f>
        <v>Haaslava vald</v>
      </c>
      <c r="G47" s="48" t="str">
        <f t="shared" si="0"/>
        <v>-892</v>
      </c>
      <c r="I47" s="11" t="s">
        <v>7819</v>
      </c>
      <c r="J47" s="1" t="s">
        <v>7818</v>
      </c>
      <c r="K47" s="28" t="s">
        <v>7813</v>
      </c>
      <c r="L47">
        <v>1975</v>
      </c>
      <c r="N47" t="s">
        <v>7814</v>
      </c>
      <c r="P47">
        <v>44.84</v>
      </c>
      <c r="R47" t="s">
        <v>998</v>
      </c>
      <c r="T47">
        <v>73363</v>
      </c>
    </row>
    <row r="48" spans="1:21" x14ac:dyDescent="0.2">
      <c r="A48" s="48" t="str">
        <f t="shared" si="1"/>
        <v>V -22</v>
      </c>
      <c r="B48" s="11" t="s">
        <v>4132</v>
      </c>
      <c r="C48">
        <v>2</v>
      </c>
      <c r="D48" s="48" t="str">
        <f>IF(C48=1,K!$I$9,IF(C48=2,K!$I$10,IF(C48=3,K!$I$11,IF(C48=4,K!$I$12,IF(C48=5,K!$I$13,IF(C48=6,K!$I$14,IF(C48=7,K!$I$15,IF(C48=8,K!$I$16,IF(C48=9,K!$I$17,IF(C48=10,K!$I$18,IF(C48=11,K!$I$19,IF(C48=12,K!$I$20,IF(C48=13,K!$I$21)))))))))))))</f>
        <v>Ekspluatatsiooni andmise dok</v>
      </c>
      <c r="E48" s="11" t="s">
        <v>294</v>
      </c>
      <c r="F48" s="119" t="str">
        <f>LOOKUP(E48,K!$A$1:$B$19)</f>
        <v>Haaslava vald</v>
      </c>
      <c r="G48" s="48" t="str">
        <f t="shared" si="0"/>
        <v>-893</v>
      </c>
      <c r="I48" s="11" t="s">
        <v>7821</v>
      </c>
      <c r="J48" s="1" t="s">
        <v>7820</v>
      </c>
      <c r="K48" s="28" t="s">
        <v>7813</v>
      </c>
      <c r="L48">
        <v>1975</v>
      </c>
      <c r="N48" t="s">
        <v>7814</v>
      </c>
      <c r="P48">
        <v>44.84</v>
      </c>
      <c r="R48" t="s">
        <v>998</v>
      </c>
      <c r="T48">
        <v>73363</v>
      </c>
    </row>
    <row r="49" spans="1:7" x14ac:dyDescent="0.2">
      <c r="A49" s="48" t="str">
        <f t="shared" si="1"/>
        <v>V -</v>
      </c>
      <c r="D49" s="48" t="b">
        <f>IF(C49=1,K!$I$9,IF(C49=2,K!$I$10,IF(C49=3,K!$I$11,IF(C49=4,K!$I$12,IF(C49=5,K!$I$13,IF(C49=6,K!$I$14,IF(C49=7,K!$I$15,IF(C49=8,K!$I$16,IF(C49=9,K!$I$17,IF(C49=10,K!$I$18,IF(C49=11,K!$I$19,IF(C49=12,K!$I$20,IF(C49=13,K!$I$21)))))))))))))</f>
        <v>0</v>
      </c>
      <c r="F49" s="119" t="e">
        <f>LOOKUP(E49,K!$A$1:$B$19)</f>
        <v>#N/A</v>
      </c>
      <c r="G49" s="48" t="str">
        <f t="shared" si="0"/>
        <v>-</v>
      </c>
    </row>
    <row r="50" spans="1:7" x14ac:dyDescent="0.2">
      <c r="A50" s="48" t="str">
        <f t="shared" si="1"/>
        <v>V -</v>
      </c>
      <c r="D50" s="48" t="b">
        <f>IF(C50=1,K!$I$9,IF(C50=2,K!$I$10,IF(C50=3,K!$I$11,IF(C50=4,K!$I$12,IF(C50=5,K!$I$13,IF(C50=6,K!$I$14,IF(C50=7,K!$I$15,IF(C50=8,K!$I$16,IF(C50=9,K!$I$17,IF(C50=10,K!$I$18,IF(C50=11,K!$I$19,IF(C50=12,K!$I$20,IF(C50=13,K!$I$21)))))))))))))</f>
        <v>0</v>
      </c>
      <c r="F50" s="119" t="e">
        <f>LOOKUP(E50,K!$A$1:$B$19)</f>
        <v>#N/A</v>
      </c>
      <c r="G50" s="48" t="str">
        <f t="shared" si="0"/>
        <v>-</v>
      </c>
    </row>
    <row r="51" spans="1:7" x14ac:dyDescent="0.2">
      <c r="A51" s="48" t="str">
        <f t="shared" si="1"/>
        <v>V -</v>
      </c>
      <c r="G51" s="48" t="str">
        <f t="shared" si="0"/>
        <v>-</v>
      </c>
    </row>
  </sheetData>
  <protectedRanges>
    <protectedRange sqref="A1:M1" name="Range1"/>
    <protectedRange sqref="I28:J31" name="Range1_6"/>
    <protectedRange sqref="I32:J33" name="Range1_7"/>
    <protectedRange sqref="I34:J35" name="Range1_8"/>
    <protectedRange sqref="I36:J36" name="Range1_9"/>
    <protectedRange sqref="I37:J37" name="Range1_10"/>
  </protectedRanges>
  <autoFilter ref="E1:R51" xr:uid="{00000000-0009-0000-0000-000006000000}"/>
  <customSheetViews>
    <customSheetView guid="{81A41EBF-5CB5-429E-880C-625FE6C4441B}" showAutoFilter="1" topLeftCell="E1">
      <selection activeCell="Q35" sqref="Q35"/>
      <pageMargins left="0.7" right="0.7" top="0.75" bottom="0.75" header="0.3" footer="0.3"/>
      <pageSetup paperSize="9" orientation="portrait" r:id="rId1"/>
      <autoFilter ref="E1:R51" xr:uid="{00000000-0009-0000-0000-000006000000}"/>
    </customSheetView>
    <customSheetView guid="{ADABCF32-AA29-4B35-BC61-1998F9EC2C31}" showAutoFilter="1" topLeftCell="E1">
      <selection activeCell="M31" sqref="M31"/>
      <pageMargins left="0.7" right="0.7" top="0.75" bottom="0.75" header="0.3" footer="0.3"/>
      <pageSetup paperSize="9" orientation="portrait" r:id="rId2"/>
      <autoFilter ref="E1:R51" xr:uid="{1004A258-6F38-4763-A1F7-638B9958B4E2}"/>
    </customSheetView>
    <customSheetView guid="{D6215542-BE3C-497D-B112-ED0868C7C4A1}" showAutoFilter="1">
      <selection activeCell="J36" sqref="J36"/>
      <pageMargins left="0.7" right="0.7" top="0.75" bottom="0.75" header="0.3" footer="0.3"/>
      <pageSetup paperSize="9" orientation="portrait" r:id="rId3"/>
      <autoFilter ref="A1:M51" xr:uid="{308E7F94-7D0D-4529-A520-D7B6385C7DA6}"/>
    </customSheetView>
    <customSheetView guid="{4AA38914-A4C2-4C8E-B886-E17541AD55EE}" showPageBreaks="1" showAutoFilter="1" topLeftCell="E1">
      <selection activeCell="M31" sqref="M31"/>
      <pageMargins left="0.7" right="0.7" top="0.75" bottom="0.75" header="0.3" footer="0.3"/>
      <pageSetup paperSize="9" orientation="portrait" r:id="rId4"/>
      <autoFilter ref="E1:R51" xr:uid="{F56BDBBF-C588-4E56-A430-73F271595B66}"/>
    </customSheetView>
    <customSheetView guid="{D44435E1-131B-4184-851A-F774B6A45829}" showAutoFilter="1">
      <selection activeCell="J36" sqref="J36"/>
      <pageMargins left="0.7" right="0.7" top="0.75" bottom="0.75" header="0.3" footer="0.3"/>
      <pageSetup paperSize="9" orientation="portrait" r:id="rId5"/>
      <autoFilter ref="A1:M51" xr:uid="{8E7FD58B-FED0-4C90-BB23-119427F1E9C0}"/>
    </customSheetView>
    <customSheetView guid="{AFE32E29-5B59-42D5-BED2-4F5676355C6D}">
      <selection activeCell="H29" sqref="H29"/>
      <pageMargins left="0.7" right="0.7" top="0.75" bottom="0.75" header="0.3" footer="0.3"/>
    </customSheetView>
    <customSheetView guid="{1D25759A-EAB2-465C-9221-6D5B54958627}">
      <selection activeCell="B29" sqref="B29"/>
      <pageMargins left="0.7" right="0.7" top="0.75" bottom="0.75" header="0.3" footer="0.3"/>
    </customSheetView>
    <customSheetView guid="{ED69B871-2D14-4C1A-AA58-E5103A17B53C}" showAutoFilter="1">
      <selection sqref="A1:M1"/>
      <pageMargins left="0.7" right="0.7" top="0.75" bottom="0.75" header="0.3" footer="0.3"/>
      <autoFilter ref="A1:M46" xr:uid="{D07B68DC-B1F9-425E-A3BD-727C50806AA1}"/>
    </customSheetView>
    <customSheetView guid="{AC409C71-102D-4D39-B9D1-CE9BC6EAB079}" showAutoFilter="1">
      <selection activeCell="J36" sqref="J36"/>
      <pageMargins left="0.7" right="0.7" top="0.75" bottom="0.75" header="0.3" footer="0.3"/>
      <pageSetup paperSize="9" orientation="portrait" r:id="rId6"/>
      <autoFilter ref="A1:M47" xr:uid="{CC2CF300-AA08-4831-A54B-7AF1FA5EF0B1}"/>
    </customSheetView>
  </customSheetViews>
  <hyperlinks>
    <hyperlink ref="J12" r:id="rId7" xr:uid="{00000000-0004-0000-0600-000000000000}"/>
    <hyperlink ref="J18" r:id="rId8" xr:uid="{00000000-0004-0000-0600-000001000000}"/>
    <hyperlink ref="J19" r:id="rId9" xr:uid="{00000000-0004-0000-0600-000002000000}"/>
    <hyperlink ref="J20" r:id="rId10" xr:uid="{00000000-0004-0000-0600-000003000000}"/>
  </hyperlinks>
  <pageMargins left="0.7" right="0.7" top="0.75" bottom="0.75" header="0.3" footer="0.3"/>
  <pageSetup paperSize="9" orientation="portrait" r:id="rId11"/>
  <legacyDrawing r:id="rId1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52"/>
  <sheetViews>
    <sheetView workbookViewId="0">
      <selection activeCell="S14" sqref="S14"/>
    </sheetView>
  </sheetViews>
  <sheetFormatPr defaultRowHeight="12.75" x14ac:dyDescent="0.2"/>
  <cols>
    <col min="1" max="1" width="9.140625" style="48"/>
    <col min="2" max="2" width="3.85546875" customWidth="1"/>
    <col min="3" max="3" width="5.140625" customWidth="1"/>
    <col min="4" max="4" width="19.5703125" style="48" bestFit="1" customWidth="1"/>
    <col min="5" max="5" width="4.5703125" style="11" bestFit="1" customWidth="1"/>
    <col min="6" max="6" width="12.28515625" style="119" bestFit="1" customWidth="1"/>
    <col min="7" max="7" width="9.140625" style="48"/>
    <col min="8" max="8" width="8.140625" style="11" bestFit="1" customWidth="1"/>
    <col min="9" max="9" width="8" style="11" bestFit="1" customWidth="1"/>
    <col min="10" max="10" width="63.5703125" customWidth="1"/>
    <col min="11" max="11" width="24.85546875" customWidth="1"/>
    <col min="12" max="12" width="9.7109375" customWidth="1"/>
    <col min="13" max="13" width="9.7109375" hidden="1" customWidth="1"/>
    <col min="14" max="14" width="0.140625" hidden="1" customWidth="1"/>
    <col min="15" max="15" width="9.140625" hidden="1" customWidth="1"/>
    <col min="16" max="16" width="11.7109375" customWidth="1"/>
    <col min="17" max="17" width="10.7109375" customWidth="1"/>
  </cols>
  <sheetData>
    <row r="1" spans="1:18" ht="36.75" customHeight="1" thickBot="1" x14ac:dyDescent="0.25">
      <c r="A1" s="120" t="s">
        <v>1615</v>
      </c>
      <c r="B1" s="121" t="s">
        <v>1407</v>
      </c>
      <c r="C1" s="122" t="s">
        <v>285</v>
      </c>
      <c r="D1" s="123" t="s">
        <v>1618</v>
      </c>
      <c r="E1" s="124" t="s">
        <v>6094</v>
      </c>
      <c r="F1" s="125" t="s">
        <v>6095</v>
      </c>
      <c r="G1" s="123" t="s">
        <v>284</v>
      </c>
      <c r="H1" s="126" t="s">
        <v>54</v>
      </c>
      <c r="I1" s="126" t="s">
        <v>55</v>
      </c>
      <c r="J1" s="122" t="s">
        <v>293</v>
      </c>
      <c r="K1" s="122" t="s">
        <v>1598</v>
      </c>
      <c r="L1" s="122" t="s">
        <v>6100</v>
      </c>
      <c r="M1" s="122" t="s">
        <v>6101</v>
      </c>
      <c r="N1" s="139" t="s">
        <v>6979</v>
      </c>
      <c r="O1" s="139" t="s">
        <v>6978</v>
      </c>
      <c r="P1" s="137" t="s">
        <v>7364</v>
      </c>
      <c r="Q1" s="137" t="s">
        <v>7365</v>
      </c>
      <c r="R1" s="137" t="s">
        <v>7366</v>
      </c>
    </row>
    <row r="2" spans="1:18" ht="13.5" thickTop="1" x14ac:dyDescent="0.2">
      <c r="A2" s="48" t="str">
        <f>CONCATENATE("Turvas ","-",B2)</f>
        <v>Turvas -1</v>
      </c>
      <c r="B2">
        <v>1</v>
      </c>
      <c r="C2">
        <v>9</v>
      </c>
      <c r="D2" s="48" t="str">
        <f>IF(C2=1,K!$I$9,IF(C2=2,K!$I$10,IF(C2=3,K!$I$11,IF(C2=4,K!$I$12,IF(C2=5,K!$I$13,IF(C2=6,K!$I$14,IF(C2=7,K!$I$15,IF(C2=8,K!$I$16,IF(C2=9,K!$I$17,IF(C2=10,K!$I$18,IF(C2=11,K!$I$19)))))))))))</f>
        <v>Turba projekt</v>
      </c>
      <c r="E2" s="25" t="s">
        <v>291</v>
      </c>
      <c r="F2" s="119" t="str">
        <f>LOOKUP(E2,K!$A$1:$B$21)</f>
        <v>Alatskivi vald</v>
      </c>
      <c r="G2" s="48" t="str">
        <f>CONCATENATE(H2,"-",I2)</f>
        <v>PP-1402</v>
      </c>
      <c r="H2" s="25" t="s">
        <v>11</v>
      </c>
      <c r="I2" s="25" t="s">
        <v>6236</v>
      </c>
      <c r="J2" t="s">
        <v>6237</v>
      </c>
      <c r="K2" s="28" t="s">
        <v>6235</v>
      </c>
      <c r="L2">
        <v>1982</v>
      </c>
      <c r="M2">
        <v>7</v>
      </c>
    </row>
    <row r="3" spans="1:18" x14ac:dyDescent="0.2">
      <c r="A3" s="48" t="str">
        <f t="shared" ref="A3:A47" si="0">CONCATENATE("Turvas ","-",B3)</f>
        <v>Turvas -1</v>
      </c>
      <c r="B3">
        <v>1</v>
      </c>
      <c r="C3">
        <v>9</v>
      </c>
      <c r="D3" s="48" t="str">
        <f>IF(C3=1,K!$I$9,IF(C3=2,K!$I$10,IF(C3=3,K!$I$11,IF(C3=4,K!$I$12,IF(C3=5,K!$I$13,IF(C3=6,K!$I$14,IF(C3=7,K!$I$15,IF(C3=8,K!$I$16,IF(C3=9,K!$I$17,IF(C3=10,K!$I$18,IF(C3=11,K!$I$19)))))))))))</f>
        <v>Turba projekt</v>
      </c>
      <c r="E3" s="25" t="s">
        <v>291</v>
      </c>
      <c r="F3" s="119" t="str">
        <f>LOOKUP(E3,K!$A$1:$B$21)</f>
        <v>Alatskivi vald</v>
      </c>
      <c r="G3" s="48" t="str">
        <f t="shared" ref="G3:G47" si="1">CONCATENATE(H3,"-",I3)</f>
        <v>PP-1402</v>
      </c>
      <c r="H3" s="25" t="s">
        <v>11</v>
      </c>
      <c r="I3" s="25" t="s">
        <v>6236</v>
      </c>
      <c r="J3" t="s">
        <v>6238</v>
      </c>
      <c r="K3" s="28" t="s">
        <v>6235</v>
      </c>
      <c r="L3">
        <v>1982</v>
      </c>
      <c r="M3">
        <v>3</v>
      </c>
    </row>
    <row r="4" spans="1:18" x14ac:dyDescent="0.2">
      <c r="A4" s="48" t="str">
        <f t="shared" si="0"/>
        <v>Turvas -1</v>
      </c>
      <c r="B4">
        <v>1</v>
      </c>
      <c r="C4">
        <v>9</v>
      </c>
      <c r="D4" s="48" t="str">
        <f>IF(C4=1,K!$I$9,IF(C4=2,K!$I$10,IF(C4=3,K!$I$11,IF(C4=4,K!$I$12,IF(C4=5,K!$I$13,IF(C4=6,K!$I$14,IF(C4=7,K!$I$15,IF(C4=8,K!$I$16,IF(C4=9,K!$I$17,IF(C4=10,K!$I$18,IF(C4=11,K!$I$19)))))))))))</f>
        <v>Turba projekt</v>
      </c>
      <c r="E4" s="25" t="s">
        <v>291</v>
      </c>
      <c r="F4" s="119" t="str">
        <f>LOOKUP(E4,K!$A$1:$B$21)</f>
        <v>Alatskivi vald</v>
      </c>
      <c r="G4" s="48" t="str">
        <f t="shared" si="1"/>
        <v>MV-299</v>
      </c>
      <c r="H4" s="11" t="s">
        <v>32</v>
      </c>
      <c r="I4" s="25" t="s">
        <v>6239</v>
      </c>
      <c r="J4" s="28" t="s">
        <v>6240</v>
      </c>
      <c r="K4" s="28" t="s">
        <v>4812</v>
      </c>
      <c r="L4">
        <v>1962</v>
      </c>
      <c r="M4">
        <v>6</v>
      </c>
    </row>
    <row r="5" spans="1:18" ht="15.75" customHeight="1" x14ac:dyDescent="0.2">
      <c r="A5" s="48" t="str">
        <f t="shared" si="0"/>
        <v>Turvas -2</v>
      </c>
      <c r="B5">
        <v>2</v>
      </c>
      <c r="C5">
        <v>10</v>
      </c>
      <c r="D5" s="48" t="str">
        <f>IF(C5=1,K!$I$9,IF(C5=2,K!$I$10,IF(C5=3,K!$I$11,IF(C5=4,K!$I$12,IF(C5=5,K!$I$13,IF(C5=6,K!$I$14,IF(C5=7,K!$I$15,IF(C5=8,K!$I$16,IF(C5=9,K!$I$17,IF(C5=10,K!$I$18,IF(C5=11,K!$I$19)))))))))))</f>
        <v>Turbaraba uurimistööd</v>
      </c>
      <c r="E5" s="25" t="s">
        <v>331</v>
      </c>
      <c r="F5" s="119" t="str">
        <f>LOOKUP(E5,K!$A$1:$B$21)</f>
        <v xml:space="preserve">Vara vald </v>
      </c>
      <c r="G5" s="48" t="str">
        <f t="shared" si="1"/>
        <v>-3984</v>
      </c>
      <c r="H5" s="25"/>
      <c r="I5" s="25" t="s">
        <v>6954</v>
      </c>
      <c r="J5" s="28" t="s">
        <v>6953</v>
      </c>
      <c r="K5" s="28" t="s">
        <v>6952</v>
      </c>
      <c r="L5">
        <v>1980</v>
      </c>
      <c r="M5">
        <v>10</v>
      </c>
      <c r="N5" s="140" t="s">
        <v>6980</v>
      </c>
    </row>
    <row r="6" spans="1:18" ht="19.5" customHeight="1" x14ac:dyDescent="0.2">
      <c r="A6" s="48" t="str">
        <f t="shared" si="0"/>
        <v>Turvas -2</v>
      </c>
      <c r="B6">
        <v>2</v>
      </c>
      <c r="C6">
        <v>10</v>
      </c>
      <c r="D6" s="48" t="str">
        <f>IF(C6=1,K!$I$9,IF(C6=2,K!$I$10,IF(C6=3,K!$I$11,IF(C6=4,K!$I$12,IF(C6=5,K!$I$13,IF(C6=6,K!$I$14,IF(C6=7,K!$I$15,IF(C6=8,K!$I$16,IF(C6=9,K!$I$17,IF(C6=10,K!$I$18,IF(C6=11,K!$I$19)))))))))))</f>
        <v>Turbaraba uurimistööd</v>
      </c>
      <c r="E6" s="25" t="s">
        <v>331</v>
      </c>
      <c r="F6" s="119" t="str">
        <f>LOOKUP(E6,K!$A$1:$B$21)</f>
        <v xml:space="preserve">Vara vald </v>
      </c>
      <c r="G6" s="48" t="str">
        <f t="shared" si="1"/>
        <v>-1210-u</v>
      </c>
      <c r="I6" s="25" t="s">
        <v>6956</v>
      </c>
      <c r="J6" s="28" t="s">
        <v>6955</v>
      </c>
      <c r="K6" s="28" t="s">
        <v>6952</v>
      </c>
      <c r="L6">
        <v>1985</v>
      </c>
      <c r="M6">
        <v>16</v>
      </c>
      <c r="N6" s="140" t="s">
        <v>6981</v>
      </c>
    </row>
    <row r="7" spans="1:18" ht="16.5" customHeight="1" x14ac:dyDescent="0.2">
      <c r="A7" s="48" t="str">
        <f t="shared" si="0"/>
        <v>Turvas -2</v>
      </c>
      <c r="B7">
        <v>2</v>
      </c>
      <c r="C7">
        <v>9</v>
      </c>
      <c r="D7" s="48" t="str">
        <f>IF(C7=1,K!$I$9,IF(C7=2,K!$I$10,IF(C7=3,K!$I$11,IF(C7=4,K!$I$12,IF(C7=5,K!$I$13,IF(C7=6,K!$I$14,IF(C7=7,K!$I$15,IF(C7=8,K!$I$16,IF(C7=9,K!$I$17,IF(C7=10,K!$I$18,IF(C7=11,K!$I$19)))))))))))</f>
        <v>Turba projekt</v>
      </c>
      <c r="E7" s="25" t="s">
        <v>331</v>
      </c>
      <c r="F7" s="119" t="str">
        <f>LOOKUP(E7,K!$A$1:$B$21)</f>
        <v xml:space="preserve">Vara vald </v>
      </c>
      <c r="G7" s="48" t="str">
        <f t="shared" si="1"/>
        <v>PP-1531</v>
      </c>
      <c r="H7" s="25" t="s">
        <v>11</v>
      </c>
      <c r="I7" s="25" t="s">
        <v>6957</v>
      </c>
      <c r="J7" s="28" t="s">
        <v>6958</v>
      </c>
      <c r="K7" s="28" t="s">
        <v>6952</v>
      </c>
      <c r="L7">
        <v>1986</v>
      </c>
      <c r="M7">
        <v>6</v>
      </c>
      <c r="N7" s="140" t="s">
        <v>6982</v>
      </c>
    </row>
    <row r="8" spans="1:18" ht="16.5" customHeight="1" x14ac:dyDescent="0.2">
      <c r="A8" s="48" t="str">
        <f t="shared" si="0"/>
        <v>Turvas -2</v>
      </c>
      <c r="B8">
        <v>2</v>
      </c>
      <c r="C8">
        <v>9</v>
      </c>
      <c r="D8" s="48" t="str">
        <f>IF(C8=1,K!$I$9,IF(C8=2,K!$I$10,IF(C8=3,K!$I$11,IF(C8=4,K!$I$12,IF(C8=5,K!$I$13,IF(C8=6,K!$I$14,IF(C8=7,K!$I$15,IF(C8=8,K!$I$16,IF(C8=9,K!$I$17,IF(C8=10,K!$I$18,IF(C8=11,K!$I$19)))))))))))</f>
        <v>Turba projekt</v>
      </c>
      <c r="E8" s="25" t="s">
        <v>331</v>
      </c>
      <c r="F8" s="119" t="str">
        <f>LOOKUP(E8,K!$A$1:$B$21)</f>
        <v xml:space="preserve">Vara vald </v>
      </c>
      <c r="G8" s="48" t="str">
        <f t="shared" si="1"/>
        <v>PP-1356</v>
      </c>
      <c r="H8" s="11" t="s">
        <v>11</v>
      </c>
      <c r="I8" s="25" t="s">
        <v>6959</v>
      </c>
      <c r="J8" s="28" t="s">
        <v>6960</v>
      </c>
      <c r="K8" s="28" t="s">
        <v>6952</v>
      </c>
      <c r="L8">
        <v>1981</v>
      </c>
      <c r="M8">
        <v>5</v>
      </c>
      <c r="N8" s="140" t="s">
        <v>6983</v>
      </c>
    </row>
    <row r="9" spans="1:18" ht="15" customHeight="1" x14ac:dyDescent="0.2">
      <c r="A9" s="48" t="str">
        <f t="shared" si="0"/>
        <v>Turvas -2</v>
      </c>
      <c r="B9">
        <v>2</v>
      </c>
      <c r="C9">
        <v>9</v>
      </c>
      <c r="D9" s="48" t="str">
        <f>IF(C9=1,K!$I$9,IF(C9=2,K!$I$10,IF(C9=3,K!$I$11,IF(C9=4,K!$I$12,IF(C9=5,K!$I$13,IF(C9=6,K!$I$14,IF(C9=7,K!$I$15,IF(C9=8,K!$I$16,IF(C9=9,K!$I$17,IF(C9=10,K!$I$18,IF(C9=11,K!$I$19)))))))))))</f>
        <v>Turba projekt</v>
      </c>
      <c r="E9" s="25" t="s">
        <v>331</v>
      </c>
      <c r="F9" s="119" t="str">
        <f>LOOKUP(E9,K!$A$1:$B$21)</f>
        <v xml:space="preserve">Vara vald </v>
      </c>
      <c r="G9" s="48" t="str">
        <f t="shared" si="1"/>
        <v>PK-580</v>
      </c>
      <c r="H9" s="25" t="s">
        <v>34</v>
      </c>
      <c r="I9" s="25" t="s">
        <v>6961</v>
      </c>
      <c r="J9" s="28" t="s">
        <v>6962</v>
      </c>
      <c r="K9" s="28" t="s">
        <v>6952</v>
      </c>
      <c r="L9">
        <v>1991</v>
      </c>
      <c r="M9">
        <v>2</v>
      </c>
      <c r="N9" s="140" t="s">
        <v>6984</v>
      </c>
    </row>
    <row r="10" spans="1:18" ht="19.5" customHeight="1" x14ac:dyDescent="0.2">
      <c r="A10" s="48" t="str">
        <f t="shared" si="0"/>
        <v>Turvas -2</v>
      </c>
      <c r="B10">
        <v>2</v>
      </c>
      <c r="C10">
        <v>9</v>
      </c>
      <c r="D10" s="48" t="str">
        <f>IF(C10=1,K!$I$9,IF(C10=2,K!$I$10,IF(C10=3,K!$I$11,IF(C10=4,K!$I$12,IF(C10=5,K!$I$13,IF(C10=6,K!$I$14,IF(C10=7,K!$I$15,IF(C10=8,K!$I$16,IF(C10=9,K!$I$17,IF(C10=10,K!$I$18,IF(C10=11,K!$I$19)))))))))))</f>
        <v>Turba projekt</v>
      </c>
      <c r="E10" s="25" t="s">
        <v>331</v>
      </c>
      <c r="F10" s="119" t="str">
        <f>LOOKUP(E10,K!$A$1:$B$21)</f>
        <v xml:space="preserve">Vara vald </v>
      </c>
      <c r="G10" s="48" t="str">
        <f t="shared" si="1"/>
        <v>MV-404</v>
      </c>
      <c r="H10" s="11" t="s">
        <v>32</v>
      </c>
      <c r="I10" s="25" t="s">
        <v>6963</v>
      </c>
      <c r="J10" s="144" t="s">
        <v>6964</v>
      </c>
      <c r="K10" s="28" t="s">
        <v>6952</v>
      </c>
      <c r="L10">
        <v>1964</v>
      </c>
      <c r="M10">
        <v>6</v>
      </c>
      <c r="N10" s="140" t="s">
        <v>6985</v>
      </c>
      <c r="P10" s="144" t="s">
        <v>7008</v>
      </c>
      <c r="Q10" s="144" t="s">
        <v>7009</v>
      </c>
    </row>
    <row r="11" spans="1:18" ht="18.75" customHeight="1" x14ac:dyDescent="0.2">
      <c r="A11" s="48" t="str">
        <f t="shared" si="0"/>
        <v>Turvas -2</v>
      </c>
      <c r="B11">
        <v>2</v>
      </c>
      <c r="C11">
        <v>9</v>
      </c>
      <c r="D11" s="48" t="str">
        <f>IF(C11=1,K!$I$9,IF(C11=2,K!$I$10,IF(C11=3,K!$I$11,IF(C11=4,K!$I$12,IF(C11=5,K!$I$13,IF(C11=6,K!$I$14,IF(C11=7,K!$I$15,IF(C11=8,K!$I$16,IF(C11=9,K!$I$17,IF(C11=10,K!$I$18,IF(C11=11,K!$I$19)))))))))))</f>
        <v>Turba projekt</v>
      </c>
      <c r="E11" s="25" t="s">
        <v>331</v>
      </c>
      <c r="F11" s="119" t="str">
        <f>LOOKUP(E11,K!$A$1:$B$21)</f>
        <v xml:space="preserve">Vara vald </v>
      </c>
      <c r="G11" s="48" t="str">
        <f t="shared" si="1"/>
        <v>MV-537</v>
      </c>
      <c r="H11" s="25" t="s">
        <v>32</v>
      </c>
      <c r="I11" s="25" t="s">
        <v>6965</v>
      </c>
      <c r="J11" s="28" t="s">
        <v>7873</v>
      </c>
      <c r="K11" s="28" t="s">
        <v>6952</v>
      </c>
      <c r="L11">
        <v>1966</v>
      </c>
      <c r="M11">
        <v>1</v>
      </c>
      <c r="N11" s="140" t="s">
        <v>6986</v>
      </c>
    </row>
    <row r="12" spans="1:18" ht="15.75" customHeight="1" x14ac:dyDescent="0.2">
      <c r="A12" s="48" t="str">
        <f t="shared" si="0"/>
        <v>Turvas -3</v>
      </c>
      <c r="B12">
        <v>3</v>
      </c>
      <c r="C12">
        <v>11</v>
      </c>
      <c r="D12" s="48" t="str">
        <f>IF(C12=1,K!$I$9,IF(C12=2,K!$I$10,IF(C12=3,K!$I$11,IF(C12=4,K!$I$12,IF(C12=5,K!$I$13,IF(C12=6,K!$I$14,IF(C12=7,K!$I$15,IF(C12=8,K!$I$16,IF(C12=9,K!$I$17,IF(C12=10,K!$I$18,IF(C12=11,K!$I$19)))))))))))</f>
        <v>Turbaraba ekspl</v>
      </c>
      <c r="E12" s="25" t="s">
        <v>331</v>
      </c>
      <c r="F12" s="119" t="str">
        <f>LOOKUP(E12,K!$A$1:$B$21)</f>
        <v xml:space="preserve">Vara vald </v>
      </c>
      <c r="G12" s="48" t="str">
        <f t="shared" si="1"/>
        <v>-</v>
      </c>
      <c r="I12" s="25"/>
      <c r="J12" s="28" t="s">
        <v>6970</v>
      </c>
      <c r="K12" s="28" t="s">
        <v>6952</v>
      </c>
      <c r="L12">
        <v>1984</v>
      </c>
      <c r="M12">
        <v>1</v>
      </c>
      <c r="N12" s="140" t="s">
        <v>6986</v>
      </c>
    </row>
    <row r="13" spans="1:18" ht="18" customHeight="1" x14ac:dyDescent="0.2">
      <c r="A13" s="48" t="str">
        <f t="shared" si="0"/>
        <v>Turvas -3</v>
      </c>
      <c r="B13">
        <v>3</v>
      </c>
      <c r="C13">
        <v>11</v>
      </c>
      <c r="D13" s="48" t="str">
        <f>IF(C13=1,K!$I$9,IF(C13=2,K!$I$10,IF(C13=3,K!$I$11,IF(C13=4,K!$I$12,IF(C13=5,K!$I$13,IF(C13=6,K!$I$14,IF(C13=7,K!$I$15,IF(C13=8,K!$I$16,IF(C13=9,K!$I$17,IF(C13=10,K!$I$18,IF(C13=11,K!$I$19)))))))))))</f>
        <v>Turbaraba ekspl</v>
      </c>
      <c r="E13" s="25" t="s">
        <v>331</v>
      </c>
      <c r="F13" s="119" t="str">
        <f>LOOKUP(E13,K!$A$1:$B$21)</f>
        <v xml:space="preserve">Vara vald </v>
      </c>
      <c r="G13" s="48" t="str">
        <f t="shared" si="1"/>
        <v>-48</v>
      </c>
      <c r="H13" s="25"/>
      <c r="I13" s="25" t="s">
        <v>1952</v>
      </c>
      <c r="J13" s="28" t="s">
        <v>6971</v>
      </c>
      <c r="K13" s="28" t="s">
        <v>6952</v>
      </c>
      <c r="L13">
        <v>1967</v>
      </c>
      <c r="M13">
        <v>1</v>
      </c>
      <c r="N13" s="140" t="s">
        <v>6986</v>
      </c>
    </row>
    <row r="14" spans="1:18" ht="18.75" customHeight="1" x14ac:dyDescent="0.2">
      <c r="A14" s="48" t="str">
        <f t="shared" si="0"/>
        <v>Turvas -3</v>
      </c>
      <c r="B14">
        <v>3</v>
      </c>
      <c r="C14">
        <v>11</v>
      </c>
      <c r="D14" s="48" t="str">
        <f>IF(C14=1,K!$I$9,IF(C14=2,K!$I$10,IF(C14=3,K!$I$11,IF(C14=4,K!$I$12,IF(C14=5,K!$I$13,IF(C14=6,K!$I$14,IF(C14=7,K!$I$15,IF(C14=8,K!$I$16,IF(C14=9,K!$I$17,IF(C14=10,K!$I$18,IF(C14=11,K!$I$19)))))))))))</f>
        <v>Turbaraba ekspl</v>
      </c>
      <c r="E14" s="25" t="s">
        <v>331</v>
      </c>
      <c r="F14" s="119" t="str">
        <f>LOOKUP(E14,K!$A$1:$B$21)</f>
        <v xml:space="preserve">Vara vald </v>
      </c>
      <c r="G14" s="48" t="str">
        <f t="shared" si="1"/>
        <v>-27</v>
      </c>
      <c r="I14" s="25" t="s">
        <v>2110</v>
      </c>
      <c r="J14" s="28" t="s">
        <v>6971</v>
      </c>
      <c r="K14" s="28" t="s">
        <v>6952</v>
      </c>
      <c r="L14">
        <v>1966</v>
      </c>
      <c r="M14">
        <v>1</v>
      </c>
      <c r="N14" s="140" t="s">
        <v>6986</v>
      </c>
    </row>
    <row r="15" spans="1:18" ht="18.75" customHeight="1" x14ac:dyDescent="0.2">
      <c r="A15" s="48" t="str">
        <f t="shared" si="0"/>
        <v>Turvas -3</v>
      </c>
      <c r="B15">
        <v>3</v>
      </c>
      <c r="C15">
        <v>11</v>
      </c>
      <c r="D15" s="48" t="str">
        <f>IF(C15=1,K!$I$9,IF(C15=2,K!$I$10,IF(C15=3,K!$I$11,IF(C15=4,K!$I$12,IF(C15=5,K!$I$13,IF(C15=6,K!$I$14,IF(C15=7,K!$I$15,IF(C15=8,K!$I$16,IF(C15=9,K!$I$17,IF(C15=10,K!$I$18,IF(C15=11,K!$I$19)))))))))))</f>
        <v>Turbaraba ekspl</v>
      </c>
      <c r="E15" s="25" t="s">
        <v>331</v>
      </c>
      <c r="F15" s="119" t="str">
        <f>LOOKUP(E15,K!$A$1:$B$21)</f>
        <v xml:space="preserve">Vara vald </v>
      </c>
      <c r="G15" s="48" t="str">
        <f t="shared" si="1"/>
        <v>-28</v>
      </c>
      <c r="I15" s="25" t="s">
        <v>3448</v>
      </c>
      <c r="J15" s="28" t="s">
        <v>6972</v>
      </c>
      <c r="K15" s="28" t="s">
        <v>6952</v>
      </c>
      <c r="L15">
        <v>1962</v>
      </c>
      <c r="M15">
        <v>1</v>
      </c>
      <c r="N15" s="140" t="s">
        <v>6986</v>
      </c>
    </row>
    <row r="16" spans="1:18" ht="17.25" customHeight="1" x14ac:dyDescent="0.2">
      <c r="A16" s="48" t="str">
        <f t="shared" si="0"/>
        <v>Turvas -3</v>
      </c>
      <c r="B16">
        <v>3</v>
      </c>
      <c r="C16">
        <v>9</v>
      </c>
      <c r="D16" s="48" t="str">
        <f>IF(C16=1,K!$I$9,IF(C16=2,K!$I$10,IF(C16=3,K!$I$11,IF(C16=4,K!$I$12,IF(C16=5,K!$I$13,IF(C16=6,K!$I$14,IF(C16=7,K!$I$15,IF(C16=8,K!$I$16,IF(C16=9,K!$I$17,IF(C16=10,K!$I$18,IF(C16=11,K!$I$19)))))))))))</f>
        <v>Turba projekt</v>
      </c>
      <c r="E16" s="25" t="s">
        <v>331</v>
      </c>
      <c r="F16" s="119" t="str">
        <f>LOOKUP(E16,K!$A$1:$B$21)</f>
        <v xml:space="preserve">Vara vald </v>
      </c>
      <c r="G16" s="48" t="str">
        <f t="shared" si="1"/>
        <v>MV-274</v>
      </c>
      <c r="H16" s="25" t="s">
        <v>32</v>
      </c>
      <c r="I16" s="25" t="s">
        <v>6967</v>
      </c>
      <c r="J16" s="28" t="s">
        <v>6973</v>
      </c>
      <c r="K16" s="28" t="s">
        <v>6952</v>
      </c>
      <c r="L16">
        <v>1962</v>
      </c>
      <c r="M16">
        <v>2</v>
      </c>
      <c r="N16" s="140" t="s">
        <v>6987</v>
      </c>
    </row>
    <row r="17" spans="1:17" ht="20.25" customHeight="1" x14ac:dyDescent="0.2">
      <c r="A17" s="48" t="str">
        <f t="shared" si="0"/>
        <v>Turvas -3</v>
      </c>
      <c r="B17">
        <v>3</v>
      </c>
      <c r="C17">
        <v>11</v>
      </c>
      <c r="D17" s="48" t="str">
        <f>IF(C17=1,K!$I$9,IF(C17=2,K!$I$10,IF(C17=3,K!$I$11,IF(C17=4,K!$I$12,IF(C17=5,K!$I$13,IF(C17=6,K!$I$14,IF(C17=7,K!$I$15,IF(C17=8,K!$I$16,IF(C17=9,K!$I$17,IF(C17=10,K!$I$18,IF(C17=11,K!$I$19)))))))))))</f>
        <v>Turbaraba ekspl</v>
      </c>
      <c r="E17" s="25" t="s">
        <v>331</v>
      </c>
      <c r="F17" s="119" t="str">
        <f>LOOKUP(E17,K!$A$1:$B$21)</f>
        <v xml:space="preserve">Vara vald </v>
      </c>
      <c r="G17" s="48" t="str">
        <f t="shared" si="1"/>
        <v>-123</v>
      </c>
      <c r="H17" s="25"/>
      <c r="I17" s="25" t="s">
        <v>1651</v>
      </c>
      <c r="J17" s="28" t="s">
        <v>6977</v>
      </c>
      <c r="K17" s="28" t="s">
        <v>6952</v>
      </c>
      <c r="L17">
        <v>1961</v>
      </c>
      <c r="M17">
        <v>2</v>
      </c>
      <c r="N17" s="140" t="s">
        <v>6988</v>
      </c>
    </row>
    <row r="18" spans="1:17" ht="20.25" customHeight="1" x14ac:dyDescent="0.2">
      <c r="A18" s="48" t="str">
        <f t="shared" si="0"/>
        <v>Turvas -3</v>
      </c>
      <c r="B18">
        <v>3</v>
      </c>
      <c r="C18">
        <v>9</v>
      </c>
      <c r="D18" s="48" t="str">
        <f>IF(C18=1,K!$I$9,IF(C18=2,K!$I$10,IF(C18=3,K!$I$11,IF(C18=4,K!$I$12,IF(C18=5,K!$I$13,IF(C18=6,K!$I$14,IF(C18=7,K!$I$15,IF(C18=8,K!$I$16,IF(C18=9,K!$I$17,IF(C18=10,K!$I$18,IF(C18=11,K!$I$19)))))))))))</f>
        <v>Turba projekt</v>
      </c>
      <c r="E18" s="25" t="s">
        <v>331</v>
      </c>
      <c r="F18" s="119" t="str">
        <f>LOOKUP(E18,K!$A$1:$B$21)</f>
        <v xml:space="preserve">Vara vald </v>
      </c>
      <c r="G18" s="48" t="str">
        <f t="shared" si="1"/>
        <v>MV-211</v>
      </c>
      <c r="H18" s="11" t="s">
        <v>32</v>
      </c>
      <c r="I18" s="25" t="s">
        <v>6966</v>
      </c>
      <c r="J18" s="28" t="s">
        <v>6974</v>
      </c>
      <c r="K18" s="28" t="s">
        <v>6952</v>
      </c>
      <c r="L18">
        <v>1961</v>
      </c>
      <c r="M18">
        <v>4</v>
      </c>
      <c r="N18" s="30" t="s">
        <v>6989</v>
      </c>
      <c r="P18" t="s">
        <v>7874</v>
      </c>
    </row>
    <row r="19" spans="1:17" ht="15" customHeight="1" x14ac:dyDescent="0.2">
      <c r="A19" s="48" t="str">
        <f t="shared" si="0"/>
        <v>Turvas -3</v>
      </c>
      <c r="B19">
        <v>3</v>
      </c>
      <c r="C19">
        <v>9</v>
      </c>
      <c r="D19" s="48" t="str">
        <f>IF(C19=1,K!$I$9,IF(C19=2,K!$I$10,IF(C19=3,K!$I$11,IF(C19=4,K!$I$12,IF(C19=5,K!$I$13,IF(C19=6,K!$I$14,IF(C19=7,K!$I$15,IF(C19=8,K!$I$16,IF(C19=9,K!$I$17,IF(C19=10,K!$I$18,IF(C19=11,K!$I$19)))))))))))</f>
        <v>Turba projekt</v>
      </c>
      <c r="E19" s="25" t="s">
        <v>331</v>
      </c>
      <c r="F19" s="119" t="str">
        <f>LOOKUP(E19,K!$A$1:$B$21)</f>
        <v xml:space="preserve">Vara vald </v>
      </c>
      <c r="G19" s="48" t="str">
        <f t="shared" si="1"/>
        <v>MV-167</v>
      </c>
      <c r="H19" s="25" t="s">
        <v>32</v>
      </c>
      <c r="I19" s="25" t="s">
        <v>6613</v>
      </c>
      <c r="J19" s="28" t="s">
        <v>6975</v>
      </c>
      <c r="K19" s="28" t="s">
        <v>6952</v>
      </c>
      <c r="L19">
        <v>1960</v>
      </c>
      <c r="M19">
        <v>4</v>
      </c>
      <c r="N19" s="30" t="s">
        <v>6990</v>
      </c>
    </row>
    <row r="20" spans="1:17" ht="18.75" customHeight="1" x14ac:dyDescent="0.2">
      <c r="A20" s="48" t="str">
        <f t="shared" si="0"/>
        <v>Turvas -3</v>
      </c>
      <c r="B20">
        <v>3</v>
      </c>
      <c r="C20">
        <v>9</v>
      </c>
      <c r="D20" s="48" t="str">
        <f>IF(C20=1,K!$I$9,IF(C20=2,K!$I$10,IF(C20=3,K!$I$11,IF(C20=4,K!$I$12,IF(C20=5,K!$I$13,IF(C20=6,K!$I$14,IF(C20=7,K!$I$15,IF(C20=8,K!$I$16,IF(C20=9,K!$I$17,IF(C20=10,K!$I$18,IF(C20=11,K!$I$19)))))))))))</f>
        <v>Turba projekt</v>
      </c>
      <c r="E20" s="25" t="s">
        <v>331</v>
      </c>
      <c r="F20" s="119" t="str">
        <f>LOOKUP(E20,K!$A$1:$B$21)</f>
        <v xml:space="preserve">Vara vald </v>
      </c>
      <c r="G20" s="48" t="str">
        <f t="shared" si="1"/>
        <v>PP-79</v>
      </c>
      <c r="H20" s="11" t="s">
        <v>11</v>
      </c>
      <c r="I20" s="25" t="s">
        <v>6452</v>
      </c>
      <c r="J20" s="28" t="s">
        <v>6976</v>
      </c>
      <c r="K20" s="28" t="s">
        <v>6952</v>
      </c>
      <c r="L20">
        <v>1957</v>
      </c>
      <c r="M20">
        <v>8</v>
      </c>
      <c r="N20" s="30" t="s">
        <v>6991</v>
      </c>
    </row>
    <row r="21" spans="1:17" ht="17.25" customHeight="1" x14ac:dyDescent="0.2">
      <c r="A21" s="48" t="str">
        <f t="shared" si="0"/>
        <v>Turvas -2</v>
      </c>
      <c r="B21">
        <v>2</v>
      </c>
      <c r="C21">
        <v>9</v>
      </c>
      <c r="D21" s="48" t="str">
        <f>IF(C21=1,K!$I$9,IF(C21=2,K!$I$10,IF(C21=3,K!$I$11,IF(C21=4,K!$I$12,IF(C21=5,K!$I$13,IF(C21=6,K!$I$14,IF(C21=7,K!$I$15,IF(C21=8,K!$I$16,IF(C21=9,K!$I$17,IF(C21=10,K!$I$18,IF(C21=11,K!$I$19)))))))))))</f>
        <v>Turba projekt</v>
      </c>
      <c r="E21" s="25" t="s">
        <v>331</v>
      </c>
      <c r="F21" s="119" t="str">
        <f>LOOKUP(E21,K!$A$1:$B$21)</f>
        <v xml:space="preserve">Vara vald </v>
      </c>
      <c r="G21" s="48" t="str">
        <f t="shared" si="1"/>
        <v>-0019801</v>
      </c>
      <c r="I21" s="25" t="s">
        <v>6995</v>
      </c>
      <c r="J21" s="28" t="s">
        <v>6992</v>
      </c>
      <c r="K21" s="28" t="s">
        <v>6952</v>
      </c>
      <c r="L21">
        <v>1981</v>
      </c>
      <c r="M21">
        <v>5</v>
      </c>
      <c r="N21" s="30" t="s">
        <v>6983</v>
      </c>
    </row>
    <row r="22" spans="1:17" ht="28.5" customHeight="1" x14ac:dyDescent="0.2">
      <c r="A22" s="48" t="str">
        <f t="shared" si="0"/>
        <v>Turvas -2</v>
      </c>
      <c r="B22">
        <v>2</v>
      </c>
      <c r="C22">
        <v>9</v>
      </c>
      <c r="D22" s="48" t="str">
        <f>IF(C22=1,K!$I$9,IF(C22=2,K!$I$10,IF(C22=3,K!$I$11,IF(C22=4,K!$I$12,IF(C22=5,K!$I$13,IF(C22=6,K!$I$14,IF(C22=7,K!$I$15,IF(C22=8,K!$I$16,IF(C22=9,K!$I$17,IF(C22=10,K!$I$18,IF(C22=11,K!$I$19)))))))))))</f>
        <v>Turba projekt</v>
      </c>
      <c r="E22" s="25" t="s">
        <v>331</v>
      </c>
      <c r="F22" s="119" t="str">
        <f>LOOKUP(E22,K!$A$1:$B$21)</f>
        <v xml:space="preserve">Vara vald </v>
      </c>
      <c r="G22" s="48" t="str">
        <f t="shared" si="1"/>
        <v>-1200852</v>
      </c>
      <c r="I22" s="25" t="s">
        <v>6994</v>
      </c>
      <c r="J22" s="28" t="s">
        <v>6993</v>
      </c>
      <c r="K22" s="28" t="s">
        <v>6952</v>
      </c>
      <c r="L22">
        <v>1986</v>
      </c>
      <c r="M22">
        <v>6</v>
      </c>
      <c r="N22" s="30" t="s">
        <v>6982</v>
      </c>
    </row>
    <row r="23" spans="1:17" ht="27" customHeight="1" x14ac:dyDescent="0.2">
      <c r="A23" s="48" t="str">
        <f t="shared" si="0"/>
        <v>Turvas -4</v>
      </c>
      <c r="B23">
        <v>4</v>
      </c>
      <c r="C23">
        <v>9</v>
      </c>
      <c r="D23" s="48" t="str">
        <f>IF(C23=1,K!$I$9,IF(C23=2,K!$I$10,IF(C23=3,K!$I$11,IF(C23=4,K!$I$12,IF(C23=5,K!$I$13,IF(C23=6,K!$I$14,IF(C23=7,K!$I$15,IF(C23=8,K!$I$16,IF(C23=9,K!$I$17,IF(C23=10,K!$I$18,IF(C23=11,K!$I$19)))))))))))</f>
        <v>Turba projekt</v>
      </c>
      <c r="E23" s="25" t="s">
        <v>291</v>
      </c>
      <c r="F23" s="119" t="str">
        <f>LOOKUP(E23,K!$A$1:$B$21)</f>
        <v>Alatskivi vald</v>
      </c>
      <c r="G23" s="48" t="str">
        <f t="shared" si="1"/>
        <v>PP-1456</v>
      </c>
      <c r="H23" s="11" t="s">
        <v>11</v>
      </c>
      <c r="I23" s="11" t="s">
        <v>7353</v>
      </c>
      <c r="J23" s="28" t="s">
        <v>7354</v>
      </c>
      <c r="K23" s="28" t="s">
        <v>7355</v>
      </c>
      <c r="L23">
        <v>1984</v>
      </c>
      <c r="N23" s="30" t="s">
        <v>7356</v>
      </c>
      <c r="P23" t="s">
        <v>7363</v>
      </c>
      <c r="Q23" s="176">
        <v>42732</v>
      </c>
    </row>
    <row r="24" spans="1:17" x14ac:dyDescent="0.2">
      <c r="A24" s="48" t="str">
        <f t="shared" si="0"/>
        <v>Turvas -4</v>
      </c>
      <c r="B24">
        <v>4</v>
      </c>
      <c r="C24">
        <v>9</v>
      </c>
      <c r="D24" s="48" t="str">
        <f>IF(C24=1,K!$I$9,IF(C24=2,K!$I$10,IF(C24=3,K!$I$11,IF(C24=4,K!$I$12,IF(C24=5,K!$I$13,IF(C24=6,K!$I$14,IF(C24=7,K!$I$15,IF(C24=8,K!$I$16,IF(C24=9,K!$I$17,IF(C24=10,K!$I$18,IF(C24=11,K!$I$19)))))))))))</f>
        <v>Turba projekt</v>
      </c>
      <c r="E24" s="25" t="s">
        <v>291</v>
      </c>
      <c r="F24" s="119" t="str">
        <f>LOOKUP(E24,K!$A$1:$B$21)</f>
        <v>Alatskivi vald</v>
      </c>
      <c r="G24" s="48" t="str">
        <f t="shared" si="1"/>
        <v>407-EG</v>
      </c>
      <c r="H24" s="25" t="s">
        <v>6782</v>
      </c>
      <c r="I24" s="25" t="s">
        <v>3973</v>
      </c>
      <c r="J24" s="28" t="s">
        <v>7357</v>
      </c>
      <c r="K24" s="28" t="s">
        <v>7355</v>
      </c>
      <c r="L24">
        <v>1984</v>
      </c>
      <c r="P24" t="s">
        <v>7363</v>
      </c>
      <c r="Q24" s="176">
        <v>42732</v>
      </c>
    </row>
    <row r="25" spans="1:17" x14ac:dyDescent="0.2">
      <c r="A25" s="48" t="str">
        <f t="shared" si="0"/>
        <v>Turvas -4</v>
      </c>
      <c r="B25">
        <v>4</v>
      </c>
      <c r="C25">
        <v>9</v>
      </c>
      <c r="D25" s="48" t="str">
        <f>IF(C25=1,K!$I$9,IF(C25=2,K!$I$10,IF(C25=3,K!$I$11,IF(C25=4,K!$I$12,IF(C25=5,K!$I$13,IF(C25=6,K!$I$14,IF(C25=7,K!$I$15,IF(C25=8,K!$I$16,IF(C25=9,K!$I$17,IF(C25=10,K!$I$18,IF(C25=11,K!$I$19)))))))))))</f>
        <v>Turba projekt</v>
      </c>
      <c r="E25" s="25" t="s">
        <v>291</v>
      </c>
      <c r="F25" s="119" t="str">
        <f>LOOKUP(E25,K!$A$1:$B$21)</f>
        <v>Alatskivi vald</v>
      </c>
      <c r="G25" s="48" t="str">
        <f t="shared" si="1"/>
        <v>-</v>
      </c>
      <c r="I25" s="25"/>
      <c r="J25" s="28" t="s">
        <v>7358</v>
      </c>
      <c r="K25" s="28" t="s">
        <v>7355</v>
      </c>
      <c r="L25">
        <v>1984</v>
      </c>
      <c r="P25" t="s">
        <v>7363</v>
      </c>
      <c r="Q25" s="176">
        <v>42732</v>
      </c>
    </row>
    <row r="26" spans="1:17" x14ac:dyDescent="0.2">
      <c r="A26" s="48" t="str">
        <f t="shared" si="0"/>
        <v>Turvas -4</v>
      </c>
      <c r="B26">
        <v>4</v>
      </c>
      <c r="C26">
        <v>9</v>
      </c>
      <c r="D26" s="48" t="str">
        <f>IF(C26=1,K!$I$9,IF(C26=2,K!$I$10,IF(C26=3,K!$I$11,IF(C26=4,K!$I$12,IF(C26=5,K!$I$13,IF(C26=6,K!$I$14,IF(C26=7,K!$I$15,IF(C26=8,K!$I$16,IF(C26=9,K!$I$17,IF(C26=10,K!$I$18,IF(C26=11,K!$I$19)))))))))))</f>
        <v>Turba projekt</v>
      </c>
      <c r="E26" s="25" t="s">
        <v>291</v>
      </c>
      <c r="F26" s="119" t="str">
        <f>LOOKUP(E26,K!$A$1:$B$21)</f>
        <v>Alatskivi vald</v>
      </c>
      <c r="G26" s="48" t="str">
        <f t="shared" si="1"/>
        <v>-</v>
      </c>
      <c r="H26" s="25"/>
      <c r="I26" s="25"/>
      <c r="J26" s="28" t="s">
        <v>7359</v>
      </c>
      <c r="K26" s="28" t="s">
        <v>7355</v>
      </c>
      <c r="L26">
        <v>1994</v>
      </c>
      <c r="P26" t="s">
        <v>7363</v>
      </c>
      <c r="Q26" s="176">
        <v>42732</v>
      </c>
    </row>
    <row r="27" spans="1:17" x14ac:dyDescent="0.2">
      <c r="A27" s="48" t="str">
        <f t="shared" si="0"/>
        <v>Turvas -4</v>
      </c>
      <c r="B27">
        <v>4</v>
      </c>
      <c r="C27">
        <v>9</v>
      </c>
      <c r="D27" s="48" t="str">
        <f>IF(C27=1,K!$I$9,IF(C27=2,K!$I$10,IF(C27=3,K!$I$11,IF(C27=4,K!$I$12,IF(C27=5,K!$I$13,IF(C27=6,K!$I$14,IF(C27=7,K!$I$15,IF(C27=8,K!$I$16,IF(C27=9,K!$I$17,IF(C27=10,K!$I$18,IF(C27=11,K!$I$19)))))))))))</f>
        <v>Turba projekt</v>
      </c>
      <c r="E27" s="25" t="s">
        <v>291</v>
      </c>
      <c r="F27" s="119" t="str">
        <f>LOOKUP(E27,K!$A$1:$B$21)</f>
        <v>Alatskivi vald</v>
      </c>
      <c r="G27" s="48" t="str">
        <f t="shared" si="1"/>
        <v>PP-1457</v>
      </c>
      <c r="H27" s="11" t="s">
        <v>11</v>
      </c>
      <c r="I27" s="25" t="s">
        <v>7360</v>
      </c>
      <c r="J27" s="28" t="s">
        <v>7361</v>
      </c>
      <c r="K27" s="28" t="s">
        <v>7355</v>
      </c>
      <c r="L27">
        <v>1984</v>
      </c>
      <c r="P27" t="s">
        <v>7363</v>
      </c>
      <c r="Q27" s="176">
        <v>42732</v>
      </c>
    </row>
    <row r="28" spans="1:17" x14ac:dyDescent="0.2">
      <c r="A28" s="48" t="str">
        <f t="shared" si="0"/>
        <v>Turvas -4</v>
      </c>
      <c r="B28">
        <v>4</v>
      </c>
      <c r="C28">
        <v>9</v>
      </c>
      <c r="D28" s="48" t="str">
        <f>IF(C28=1,K!$I$9,IF(C28=2,K!$I$10,IF(C28=3,K!$I$11,IF(C28=4,K!$I$12,IF(C28=5,K!$I$13,IF(C28=6,K!$I$14,IF(C28=7,K!$I$15,IF(C28=8,K!$I$16,IF(C28=9,K!$I$17,IF(C28=10,K!$I$18,IF(C28=11,K!$I$19)))))))))))</f>
        <v>Turba projekt</v>
      </c>
      <c r="E28" s="25" t="s">
        <v>291</v>
      </c>
      <c r="F28" s="119" t="str">
        <f>LOOKUP(E28,K!$A$1:$B$21)</f>
        <v>Alatskivi vald</v>
      </c>
      <c r="G28" s="48" t="str">
        <f t="shared" si="1"/>
        <v>-</v>
      </c>
      <c r="I28" s="25"/>
      <c r="J28" s="28" t="s">
        <v>7362</v>
      </c>
      <c r="K28" s="28" t="s">
        <v>7355</v>
      </c>
      <c r="L28">
        <v>1984</v>
      </c>
      <c r="P28" t="s">
        <v>7363</v>
      </c>
      <c r="Q28" s="176">
        <v>42732</v>
      </c>
    </row>
    <row r="29" spans="1:17" x14ac:dyDescent="0.2">
      <c r="A29" s="48" t="str">
        <f t="shared" si="0"/>
        <v>Turvas -5</v>
      </c>
      <c r="B29">
        <v>5</v>
      </c>
      <c r="C29">
        <v>9</v>
      </c>
      <c r="D29" s="48" t="str">
        <f>IF(C29=1,K!$I$9,IF(C29=2,K!$I$10,IF(C29=3,K!$I$11,IF(C29=4,K!$I$12,IF(C29=5,K!$I$13,IF(C29=6,K!$I$14,IF(C29=7,K!$I$15,IF(C29=8,K!$I$16,IF(C29=9,K!$I$17,IF(C29=10,K!$I$18,IF(C29=11,K!$I$19)))))))))))</f>
        <v>Turba projekt</v>
      </c>
      <c r="E29" s="25" t="s">
        <v>320</v>
      </c>
      <c r="F29" s="119" t="str">
        <f>LOOKUP(E29,K!$A$1:$B$21)</f>
        <v>Luunja vald</v>
      </c>
      <c r="G29" s="48" t="str">
        <f t="shared" si="1"/>
        <v>PP-810</v>
      </c>
      <c r="H29" s="25" t="s">
        <v>11</v>
      </c>
      <c r="I29" s="25" t="s">
        <v>7828</v>
      </c>
      <c r="J29" s="28" t="s">
        <v>7826</v>
      </c>
      <c r="K29" s="28" t="s">
        <v>7827</v>
      </c>
      <c r="L29">
        <v>1970</v>
      </c>
    </row>
    <row r="30" spans="1:17" x14ac:dyDescent="0.2">
      <c r="A30" s="48" t="str">
        <f t="shared" si="0"/>
        <v>Turvas -5</v>
      </c>
      <c r="B30">
        <v>5</v>
      </c>
      <c r="C30">
        <v>9</v>
      </c>
      <c r="D30" s="48" t="str">
        <f>IF(C30=1,K!$I$9,IF(C30=2,K!$I$10,IF(C30=3,K!$I$11,IF(C30=4,K!$I$12,IF(C30=5,K!$I$13,IF(C30=6,K!$I$14,IF(C30=7,K!$I$15,IF(C30=8,K!$I$16,IF(C30=9,K!$I$17,IF(C30=10,K!$I$18,IF(C30=11,K!$I$19)))))))))))</f>
        <v>Turba projekt</v>
      </c>
      <c r="E30" s="25" t="s">
        <v>320</v>
      </c>
      <c r="F30" s="119" t="str">
        <f>LOOKUP(E30,K!$A$1:$B$21)</f>
        <v>Luunja vald</v>
      </c>
      <c r="G30" s="48" t="str">
        <f t="shared" si="1"/>
        <v>MV-1537</v>
      </c>
      <c r="H30" s="25" t="s">
        <v>32</v>
      </c>
      <c r="I30" s="25" t="s">
        <v>7829</v>
      </c>
      <c r="J30" s="28" t="s">
        <v>7830</v>
      </c>
      <c r="K30" s="28" t="s">
        <v>7827</v>
      </c>
      <c r="L30">
        <v>1984</v>
      </c>
    </row>
    <row r="31" spans="1:17" x14ac:dyDescent="0.2">
      <c r="A31" s="48" t="str">
        <f t="shared" si="0"/>
        <v>Turvas -5</v>
      </c>
      <c r="B31">
        <v>5</v>
      </c>
      <c r="C31">
        <v>9</v>
      </c>
      <c r="D31" s="48" t="str">
        <f>IF(C31=1,K!$I$9,IF(C31=2,K!$I$10,IF(C31=3,K!$I$11,IF(C31=4,K!$I$12,IF(C31=5,K!$I$13,IF(C31=6,K!$I$14,IF(C31=7,K!$I$15,IF(C31=8,K!$I$16,IF(C31=9,K!$I$17,IF(C31=10,K!$I$18,IF(C31=11,K!$I$19)))))))))))</f>
        <v>Turba projekt</v>
      </c>
      <c r="E31" s="25" t="s">
        <v>320</v>
      </c>
      <c r="F31" s="119" t="str">
        <f>LOOKUP(E31,K!$A$1:$B$21)</f>
        <v>Luunja vald</v>
      </c>
      <c r="G31" s="48" t="str">
        <f t="shared" si="1"/>
        <v>PP-810</v>
      </c>
      <c r="H31" s="25" t="s">
        <v>11</v>
      </c>
      <c r="I31" s="25" t="s">
        <v>7828</v>
      </c>
      <c r="J31" s="28" t="s">
        <v>7831</v>
      </c>
      <c r="K31" s="28" t="s">
        <v>7827</v>
      </c>
      <c r="L31">
        <v>1976</v>
      </c>
    </row>
    <row r="32" spans="1:17" x14ac:dyDescent="0.2">
      <c r="A32" s="48" t="str">
        <f t="shared" si="0"/>
        <v>Turvas -5</v>
      </c>
      <c r="B32">
        <v>5</v>
      </c>
      <c r="C32">
        <v>9</v>
      </c>
      <c r="D32" s="48" t="str">
        <f>IF(C32=1,K!$I$9,IF(C32=2,K!$I$10,IF(C32=3,K!$I$11,IF(C32=4,K!$I$12,IF(C32=5,K!$I$13,IF(C32=6,K!$I$14,IF(C32=7,K!$I$15,IF(C32=8,K!$I$16,IF(C32=9,K!$I$17,IF(C32=10,K!$I$18,IF(C32=11,K!$I$19)))))))))))</f>
        <v>Turba projekt</v>
      </c>
      <c r="E32" s="25" t="s">
        <v>320</v>
      </c>
      <c r="F32" s="119" t="str">
        <f>LOOKUP(E32,K!$A$1:$B$21)</f>
        <v>Luunja vald</v>
      </c>
      <c r="G32" s="48" t="str">
        <f t="shared" si="1"/>
        <v>PP-579</v>
      </c>
      <c r="H32" s="11" t="s">
        <v>11</v>
      </c>
      <c r="I32" s="25" t="s">
        <v>7832</v>
      </c>
      <c r="J32" s="28" t="s">
        <v>7833</v>
      </c>
      <c r="K32" s="28" t="s">
        <v>7827</v>
      </c>
      <c r="L32">
        <v>1967</v>
      </c>
    </row>
    <row r="33" spans="1:20" x14ac:dyDescent="0.2">
      <c r="A33" s="48" t="str">
        <f t="shared" si="0"/>
        <v>Turvas -5</v>
      </c>
      <c r="B33">
        <v>5</v>
      </c>
      <c r="C33">
        <v>9</v>
      </c>
      <c r="D33" s="48" t="str">
        <f>IF(C33=1,K!$I$9,IF(C33=2,K!$I$10,IF(C33=3,K!$I$11,IF(C33=4,K!$I$12,IF(C33=5,K!$I$13,IF(C33=6,K!$I$14,IF(C33=7,K!$I$15,IF(C33=8,K!$I$16,IF(C33=9,K!$I$17,IF(C33=10,K!$I$18,IF(C33=11,K!$I$19)))))))))))</f>
        <v>Turba projekt</v>
      </c>
      <c r="E33" s="25" t="s">
        <v>320</v>
      </c>
      <c r="F33" s="119" t="str">
        <f>LOOKUP(E33,K!$A$1:$B$21)</f>
        <v>Luunja vald</v>
      </c>
      <c r="G33" s="48" t="str">
        <f t="shared" si="1"/>
        <v>PP-1530</v>
      </c>
      <c r="H33" s="25" t="s">
        <v>11</v>
      </c>
      <c r="I33" s="25" t="s">
        <v>7834</v>
      </c>
      <c r="J33" s="28" t="s">
        <v>7836</v>
      </c>
      <c r="K33" s="28" t="s">
        <v>7835</v>
      </c>
      <c r="L33">
        <v>1986</v>
      </c>
    </row>
    <row r="34" spans="1:20" x14ac:dyDescent="0.2">
      <c r="A34" s="48" t="str">
        <f t="shared" si="0"/>
        <v>Turvas -6</v>
      </c>
      <c r="B34">
        <v>6</v>
      </c>
      <c r="C34">
        <v>9</v>
      </c>
      <c r="D34" s="48" t="str">
        <f>IF(C34=1,K!$I$9,IF(C34=2,K!$I$10,IF(C34=3,K!$I$11,IF(C34=4,K!$I$12,IF(C34=5,K!$I$13,IF(C34=6,K!$I$14,IF(C34=7,K!$I$15,IF(C34=8,K!$I$16,IF(C34=9,K!$I$17,IF(C34=10,K!$I$18,IF(C34=11,K!$I$19)))))))))))</f>
        <v>Turba projekt</v>
      </c>
      <c r="E34" s="25" t="s">
        <v>332</v>
      </c>
      <c r="F34" s="119" t="str">
        <f>LOOKUP(E34,K!$A$1:$B$21)</f>
        <v>Võnnu vald</v>
      </c>
      <c r="G34" s="48" t="str">
        <f t="shared" si="1"/>
        <v>PP-1408</v>
      </c>
      <c r="H34" s="11" t="s">
        <v>11</v>
      </c>
      <c r="I34" s="25" t="s">
        <v>7837</v>
      </c>
      <c r="J34" s="28" t="s">
        <v>7838</v>
      </c>
      <c r="K34" t="s">
        <v>7839</v>
      </c>
      <c r="L34">
        <v>1983</v>
      </c>
      <c r="S34">
        <v>1233821</v>
      </c>
      <c r="T34" t="s">
        <v>6447</v>
      </c>
    </row>
    <row r="35" spans="1:20" x14ac:dyDescent="0.2">
      <c r="A35" s="48" t="str">
        <f t="shared" si="0"/>
        <v>Turvas -6</v>
      </c>
      <c r="B35">
        <v>6</v>
      </c>
      <c r="C35">
        <v>9</v>
      </c>
      <c r="D35" s="48" t="str">
        <f>IF(C35=1,K!$I$9,IF(C35=2,K!$I$10,IF(C35=3,K!$I$11,IF(C35=4,K!$I$12,IF(C35=5,K!$I$13,IF(C35=6,K!$I$14,IF(C35=7,K!$I$15,IF(C35=8,K!$I$16,IF(C35=9,K!$I$17,IF(C35=10,K!$I$18,IF(C35=11,K!$I$19)))))))))))</f>
        <v>Turba projekt</v>
      </c>
      <c r="E35" s="25" t="s">
        <v>332</v>
      </c>
      <c r="F35" s="119" t="str">
        <f>LOOKUP(E35,K!$A$1:$B$21)</f>
        <v>Võnnu vald</v>
      </c>
      <c r="G35" s="48" t="str">
        <f t="shared" si="1"/>
        <v>PP-1364</v>
      </c>
      <c r="H35" s="11" t="s">
        <v>11</v>
      </c>
      <c r="I35" s="11" t="s">
        <v>7840</v>
      </c>
      <c r="J35" s="28" t="s">
        <v>7841</v>
      </c>
      <c r="K35" s="28" t="s">
        <v>7842</v>
      </c>
      <c r="L35">
        <v>1981</v>
      </c>
    </row>
    <row r="36" spans="1:20" x14ac:dyDescent="0.2">
      <c r="A36" s="48" t="str">
        <f t="shared" si="0"/>
        <v>Turvas -6</v>
      </c>
      <c r="B36">
        <v>6</v>
      </c>
      <c r="C36">
        <v>9</v>
      </c>
      <c r="D36" s="48" t="str">
        <f>IF(C36=1,K!$I$9,IF(C36=2,K!$I$10,IF(C36=3,K!$I$11,IF(C36=4,K!$I$12,IF(C36=5,K!$I$13,IF(C36=6,K!$I$14,IF(C36=7,K!$I$15,IF(C36=8,K!$I$16,IF(C36=9,K!$I$17,IF(C36=10,K!$I$18,IF(C36=11,K!$I$19)))))))))))</f>
        <v>Turba projekt</v>
      </c>
      <c r="E36" s="11" t="s">
        <v>332</v>
      </c>
      <c r="F36" s="119" t="str">
        <f>LOOKUP(E36,K!$A$1:$B$21)</f>
        <v>Võnnu vald</v>
      </c>
      <c r="G36" s="48" t="str">
        <f t="shared" si="1"/>
        <v>PP-1390</v>
      </c>
      <c r="H36" s="11" t="s">
        <v>11</v>
      </c>
      <c r="I36" s="11" t="s">
        <v>7843</v>
      </c>
      <c r="J36" s="28" t="s">
        <v>7844</v>
      </c>
      <c r="K36" s="28" t="s">
        <v>7845</v>
      </c>
      <c r="L36">
        <v>1982</v>
      </c>
    </row>
    <row r="37" spans="1:20" x14ac:dyDescent="0.2">
      <c r="A37" s="48" t="str">
        <f t="shared" si="0"/>
        <v>Turvas -6</v>
      </c>
      <c r="B37">
        <v>6</v>
      </c>
      <c r="C37">
        <v>9</v>
      </c>
      <c r="D37" s="48" t="str">
        <f>IF(C37=1,K!$I$9,IF(C37=2,K!$I$10,IF(C37=3,K!$I$11,IF(C37=4,K!$I$12,IF(C37=5,K!$I$13,IF(C37=6,K!$I$14,IF(C37=7,K!$I$15,IF(C37=8,K!$I$16,IF(C37=9,K!$I$17,IF(C37=10,K!$I$18,IF(C37=11,K!$I$19)))))))))))</f>
        <v>Turba projekt</v>
      </c>
      <c r="E37" s="11" t="s">
        <v>332</v>
      </c>
      <c r="F37" s="119" t="str">
        <f>LOOKUP(E37,K!$A$1:$B$21)</f>
        <v>Võnnu vald</v>
      </c>
      <c r="G37" s="48" t="str">
        <f t="shared" si="1"/>
        <v>-98</v>
      </c>
      <c r="I37" s="11" t="s">
        <v>2773</v>
      </c>
      <c r="J37" s="28" t="s">
        <v>7847</v>
      </c>
      <c r="K37" s="28" t="s">
        <v>7846</v>
      </c>
      <c r="L37">
        <v>1962</v>
      </c>
    </row>
    <row r="38" spans="1:20" x14ac:dyDescent="0.2">
      <c r="A38" s="48" t="str">
        <f t="shared" si="0"/>
        <v>Turvas -7</v>
      </c>
      <c r="B38">
        <v>7</v>
      </c>
      <c r="C38">
        <v>9</v>
      </c>
      <c r="D38" s="48" t="str">
        <f>IF(C38=1,K!$I$9,IF(C38=2,K!$I$10,IF(C38=3,K!$I$11,IF(C38=4,K!$I$12,IF(C38=5,K!$I$13,IF(C38=6,K!$I$14,IF(C38=7,K!$I$15,IF(C38=8,K!$I$16,IF(C38=9,K!$I$17,IF(C38=10,K!$I$18,IF(C38=11,K!$I$19)))))))))))</f>
        <v>Turba projekt</v>
      </c>
      <c r="E38" s="11" t="s">
        <v>333</v>
      </c>
      <c r="F38" s="119" t="str">
        <f>LOOKUP(E38,K!$A$1:$B$21)</f>
        <v>Piirisaare vald</v>
      </c>
      <c r="G38" s="48" t="str">
        <f t="shared" si="1"/>
        <v>-</v>
      </c>
      <c r="J38" s="28" t="s">
        <v>7848</v>
      </c>
      <c r="K38" s="28" t="s">
        <v>7849</v>
      </c>
      <c r="L38">
        <v>1982</v>
      </c>
    </row>
    <row r="39" spans="1:20" x14ac:dyDescent="0.2">
      <c r="A39" s="48" t="str">
        <f t="shared" si="0"/>
        <v>Turvas -8</v>
      </c>
      <c r="B39">
        <v>8</v>
      </c>
      <c r="C39">
        <v>9</v>
      </c>
      <c r="D39" s="48" t="str">
        <f>IF(C39=1,K!$I$9,IF(C39=2,K!$I$10,IF(C39=3,K!$I$11,IF(C39=4,K!$I$12,IF(C39=5,K!$I$13,IF(C39=6,K!$I$14,IF(C39=7,K!$I$15,IF(C39=8,K!$I$16,IF(C39=9,K!$I$17,IF(C39=10,K!$I$18,IF(C39=11,K!$I$19)))))))))))</f>
        <v>Turba projekt</v>
      </c>
      <c r="E39" s="11" t="s">
        <v>317</v>
      </c>
      <c r="F39" s="119" t="str">
        <f>LOOKUP(E39,K!$A$1:$B$21)</f>
        <v>Kambja vald</v>
      </c>
      <c r="G39" s="48" t="str">
        <f t="shared" si="1"/>
        <v>-85</v>
      </c>
      <c r="I39" s="11" t="s">
        <v>7573</v>
      </c>
      <c r="J39" t="s">
        <v>7852</v>
      </c>
      <c r="K39" t="s">
        <v>7851</v>
      </c>
      <c r="L39">
        <v>1984</v>
      </c>
    </row>
    <row r="40" spans="1:20" x14ac:dyDescent="0.2">
      <c r="A40" s="48" t="str">
        <f t="shared" si="0"/>
        <v>Turvas -8</v>
      </c>
      <c r="B40">
        <v>8</v>
      </c>
      <c r="C40">
        <v>9</v>
      </c>
      <c r="D40" s="48" t="str">
        <f>IF(C40=1,K!$I$9,IF(C40=2,K!$I$10,IF(C40=3,K!$I$11,IF(C40=4,K!$I$12,IF(C40=5,K!$I$13,IF(C40=6,K!$I$14,IF(C40=7,K!$I$15,IF(C40=8,K!$I$16,IF(C40=9,K!$I$17,IF(C40=10,K!$I$18,IF(C40=11,K!$I$19)))))))))))</f>
        <v>Turba projekt</v>
      </c>
      <c r="E40" s="11" t="s">
        <v>317</v>
      </c>
      <c r="F40" s="119" t="str">
        <f>LOOKUP(E40,K!$A$1:$B$21)</f>
        <v>Kambja vald</v>
      </c>
      <c r="G40" s="48" t="str">
        <f t="shared" si="1"/>
        <v>PP-1358</v>
      </c>
      <c r="H40" s="11" t="s">
        <v>11</v>
      </c>
      <c r="I40" s="11" t="s">
        <v>7853</v>
      </c>
      <c r="J40" t="s">
        <v>7850</v>
      </c>
      <c r="K40" t="s">
        <v>7851</v>
      </c>
      <c r="L40">
        <v>1981</v>
      </c>
    </row>
    <row r="41" spans="1:20" x14ac:dyDescent="0.2">
      <c r="A41" s="48" t="str">
        <f t="shared" si="0"/>
        <v>Turvas -8</v>
      </c>
      <c r="B41">
        <v>8</v>
      </c>
      <c r="C41">
        <v>9</v>
      </c>
      <c r="D41" s="48" t="str">
        <f>IF(C41=1,K!$I$9,IF(C41=2,K!$I$10,IF(C41=3,K!$I$11,IF(C41=4,K!$I$12,IF(C41=5,K!$I$13,IF(C41=6,K!$I$14,IF(C41=7,K!$I$15,IF(C41=8,K!$I$16,IF(C41=9,K!$I$17,IF(C41=10,K!$I$18,IF(C41=11,K!$I$19)))))))))))</f>
        <v>Turba projekt</v>
      </c>
      <c r="E41" s="11" t="s">
        <v>317</v>
      </c>
      <c r="F41" s="119" t="str">
        <f>LOOKUP(E41,K!$A$1:$B$21)</f>
        <v>Kambja vald</v>
      </c>
      <c r="G41" s="48" t="str">
        <f t="shared" si="1"/>
        <v>PP-1409</v>
      </c>
      <c r="H41" s="11" t="s">
        <v>11</v>
      </c>
      <c r="I41" s="11" t="s">
        <v>7856</v>
      </c>
      <c r="J41" t="s">
        <v>7854</v>
      </c>
      <c r="K41" s="28" t="s">
        <v>7855</v>
      </c>
      <c r="L41">
        <v>1983</v>
      </c>
      <c r="S41">
        <v>1224821</v>
      </c>
    </row>
    <row r="42" spans="1:20" x14ac:dyDescent="0.2">
      <c r="A42" s="48" t="str">
        <f t="shared" si="0"/>
        <v>Turvas -8</v>
      </c>
      <c r="B42">
        <v>8</v>
      </c>
      <c r="C42">
        <v>9</v>
      </c>
      <c r="D42" s="48" t="str">
        <f>IF(C42=1,K!$I$9,IF(C42=2,K!$I$10,IF(C42=3,K!$I$11,IF(C42=4,K!$I$12,IF(C42=5,K!$I$13,IF(C42=6,K!$I$14,IF(C42=7,K!$I$15,IF(C42=8,K!$I$16,IF(C42=9,K!$I$17,IF(C42=10,K!$I$18,IF(C42=11,K!$I$19)))))))))))</f>
        <v>Turba projekt</v>
      </c>
      <c r="E42" s="11" t="s">
        <v>317</v>
      </c>
      <c r="F42" s="119" t="str">
        <f>LOOKUP(E42,K!$A$1:$B$21)</f>
        <v>Kambja vald</v>
      </c>
      <c r="G42" s="48" t="str">
        <f t="shared" si="1"/>
        <v>MV-1758</v>
      </c>
      <c r="H42" s="11" t="s">
        <v>32</v>
      </c>
      <c r="I42" s="11" t="s">
        <v>7857</v>
      </c>
      <c r="J42" t="s">
        <v>7858</v>
      </c>
      <c r="K42" s="28" t="s">
        <v>7859</v>
      </c>
      <c r="L42">
        <v>1987</v>
      </c>
    </row>
    <row r="43" spans="1:20" x14ac:dyDescent="0.2">
      <c r="A43" s="48" t="str">
        <f t="shared" si="0"/>
        <v>Turvas -9</v>
      </c>
      <c r="B43">
        <v>9</v>
      </c>
      <c r="C43">
        <v>10</v>
      </c>
      <c r="D43" s="48" t="str">
        <f>IF(C43=1,K!$I$9,IF(C43=2,K!$I$10,IF(C43=3,K!$I$11,IF(C43=4,K!$I$12,IF(C43=5,K!$I$13,IF(C43=6,K!$I$14,IF(C43=7,K!$I$15,IF(C43=8,K!$I$16,IF(C43=9,K!$I$17,IF(C43=10,K!$I$18,IF(C43=11,K!$I$19)))))))))))</f>
        <v>Turbaraba uurimistööd</v>
      </c>
      <c r="E43" s="11" t="s">
        <v>2635</v>
      </c>
      <c r="F43" s="119" t="str">
        <f>LOOKUP(E43,K!$A$1:$B$21)</f>
        <v>Tartumaa</v>
      </c>
      <c r="G43" s="48" t="str">
        <f t="shared" si="1"/>
        <v>PP-1604</v>
      </c>
      <c r="H43" s="11" t="s">
        <v>11</v>
      </c>
      <c r="I43" s="11" t="s">
        <v>7899</v>
      </c>
      <c r="J43" s="11" t="s">
        <v>1110</v>
      </c>
      <c r="K43" t="s">
        <v>7900</v>
      </c>
      <c r="L43">
        <v>1988</v>
      </c>
      <c r="P43" t="s">
        <v>7903</v>
      </c>
      <c r="Q43" t="s">
        <v>7904</v>
      </c>
      <c r="S43">
        <v>1200883</v>
      </c>
      <c r="T43" t="s">
        <v>7902</v>
      </c>
    </row>
    <row r="44" spans="1:20" x14ac:dyDescent="0.2">
      <c r="A44" s="48" t="str">
        <f t="shared" si="0"/>
        <v>Turvas -9</v>
      </c>
      <c r="B44">
        <v>9</v>
      </c>
      <c r="C44">
        <v>10</v>
      </c>
      <c r="D44" s="48" t="str">
        <f>IF(C44=1,K!$I$9,IF(C44=2,K!$I$10,IF(C44=3,K!$I$11,IF(C44=4,K!$I$12,IF(C44=5,K!$I$13,IF(C44=6,K!$I$14,IF(C44=7,K!$I$15,IF(C44=8,K!$I$16,IF(C44=9,K!$I$17,IF(C44=10,K!$I$18,IF(C44=11,K!$I$19)))))))))))</f>
        <v>Turbaraba uurimistööd</v>
      </c>
      <c r="E44" s="11" t="s">
        <v>2635</v>
      </c>
      <c r="F44" s="119" t="str">
        <f>LOOKUP(E44,K!$A$1:$B$21)</f>
        <v>Tartumaa</v>
      </c>
      <c r="G44" s="48" t="str">
        <f t="shared" si="1"/>
        <v>-1676</v>
      </c>
      <c r="I44" s="11" t="s">
        <v>7901</v>
      </c>
      <c r="J44" s="11" t="s">
        <v>1110</v>
      </c>
      <c r="K44" t="s">
        <v>7900</v>
      </c>
      <c r="L44">
        <v>1988</v>
      </c>
      <c r="S44">
        <v>1200883</v>
      </c>
    </row>
    <row r="45" spans="1:20" x14ac:dyDescent="0.2">
      <c r="A45" s="48" t="str">
        <f t="shared" si="0"/>
        <v>Turvas -9</v>
      </c>
      <c r="B45">
        <v>9</v>
      </c>
      <c r="C45">
        <v>10</v>
      </c>
      <c r="D45" s="48" t="str">
        <f>IF(C45=1,K!$I$9,IF(C45=2,K!$I$10,IF(C45=3,K!$I$11,IF(C45=4,K!$I$12,IF(C45=5,K!$I$13,IF(C45=6,K!$I$14,IF(C45=7,K!$I$15,IF(C45=8,K!$I$16,IF(C45=9,K!$I$17,IF(C45=10,K!$I$18,IF(C45=11,K!$I$19)))))))))))</f>
        <v>Turbaraba uurimistööd</v>
      </c>
      <c r="E45" s="11" t="s">
        <v>1696</v>
      </c>
      <c r="F45" s="119" t="str">
        <f>LOOKUP(E45,K!$A$1:$B$21)</f>
        <v>Eesti</v>
      </c>
      <c r="G45" s="48" t="str">
        <f t="shared" si="1"/>
        <v>-00036</v>
      </c>
      <c r="I45" s="11" t="s">
        <v>7906</v>
      </c>
      <c r="J45" t="s">
        <v>7907</v>
      </c>
      <c r="K45" t="s">
        <v>7908</v>
      </c>
      <c r="L45">
        <v>1961</v>
      </c>
    </row>
    <row r="46" spans="1:20" x14ac:dyDescent="0.2">
      <c r="A46" s="48" t="str">
        <f t="shared" si="0"/>
        <v>Turvas -9</v>
      </c>
      <c r="B46">
        <v>9</v>
      </c>
      <c r="C46">
        <v>10</v>
      </c>
      <c r="D46" s="48" t="str">
        <f>IF(C46=1,K!$I$9,IF(C46=2,K!$I$10,IF(C46=3,K!$I$11,IF(C46=4,K!$I$12,IF(C46=5,K!$I$13,IF(C46=6,K!$I$14,IF(C46=7,K!$I$15,IF(C46=8,K!$I$16,IF(C46=9,K!$I$17,IF(C46=10,K!$I$18,IF(C46=11,K!$I$19)))))))))))</f>
        <v>Turbaraba uurimistööd</v>
      </c>
      <c r="E46" s="11" t="s">
        <v>2635</v>
      </c>
      <c r="F46" s="119" t="str">
        <f>LOOKUP(E46,K!$A$1:$B$21)</f>
        <v>Tartumaa</v>
      </c>
      <c r="G46" s="48" t="str">
        <f t="shared" si="1"/>
        <v>PP-1575</v>
      </c>
      <c r="H46" s="11" t="s">
        <v>11</v>
      </c>
      <c r="I46" s="11" t="s">
        <v>7909</v>
      </c>
      <c r="J46" s="11" t="s">
        <v>7910</v>
      </c>
      <c r="K46" s="11" t="s">
        <v>7911</v>
      </c>
      <c r="L46">
        <v>1987</v>
      </c>
      <c r="S46">
        <v>79871</v>
      </c>
      <c r="T46" t="s">
        <v>7913</v>
      </c>
    </row>
    <row r="47" spans="1:20" x14ac:dyDescent="0.2">
      <c r="A47" s="48" t="str">
        <f t="shared" si="0"/>
        <v>Turvas -9</v>
      </c>
      <c r="B47">
        <v>9</v>
      </c>
      <c r="C47">
        <v>10</v>
      </c>
      <c r="D47" s="48" t="str">
        <f>IF(C47=1,K!$I$9,IF(C47=2,K!$I$10,IF(C47=3,K!$I$11,IF(C47=4,K!$I$12,IF(C47=5,K!$I$13,IF(C47=6,K!$I$14,IF(C47=7,K!$I$15,IF(C47=8,K!$I$16,IF(C47=9,K!$I$17,IF(C47=10,K!$I$18,IF(C47=11,K!$I$19)))))))))))</f>
        <v>Turbaraba uurimistööd</v>
      </c>
      <c r="E47" s="11" t="s">
        <v>2635</v>
      </c>
      <c r="F47" s="119" t="str">
        <f>LOOKUP(E47,K!$A$1:$B$21)</f>
        <v>Tartumaa</v>
      </c>
      <c r="G47" s="48" t="str">
        <f t="shared" si="1"/>
        <v>-1465</v>
      </c>
      <c r="I47" s="11" t="s">
        <v>7912</v>
      </c>
      <c r="J47" s="11" t="s">
        <v>7910</v>
      </c>
      <c r="K47" s="11" t="s">
        <v>7911</v>
      </c>
      <c r="L47">
        <v>1987</v>
      </c>
    </row>
    <row r="48" spans="1:20" x14ac:dyDescent="0.2">
      <c r="D48" s="48" t="b">
        <f>IF(C48=1,K!$I$9,IF(C48=2,K!$I$10,IF(C48=3,K!$I$11,IF(C48=4,K!$I$12,IF(C48=5,K!$I$13,IF(C48=6,K!$I$14,IF(C48=7,K!$I$15,IF(C48=8,K!$I$16,IF(C48=9,K!$I$17,IF(C48=10,K!$I$18,IF(C48=11,K!$I$19)))))))))))</f>
        <v>0</v>
      </c>
      <c r="F48" s="119" t="e">
        <f>LOOKUP(E48,K!$A$1:$B$21)</f>
        <v>#N/A</v>
      </c>
    </row>
    <row r="49" spans="6:6" x14ac:dyDescent="0.2">
      <c r="F49" s="119" t="e">
        <f>LOOKUP(E49,K!$A$1:$B$21)</f>
        <v>#N/A</v>
      </c>
    </row>
    <row r="50" spans="6:6" x14ac:dyDescent="0.2">
      <c r="F50" s="119" t="e">
        <f>LOOKUP(E50,K!$A$1:$B$21)</f>
        <v>#N/A</v>
      </c>
    </row>
    <row r="51" spans="6:6" x14ac:dyDescent="0.2">
      <c r="F51" s="119" t="e">
        <f>LOOKUP(E51,K!$A$1:$B$21)</f>
        <v>#N/A</v>
      </c>
    </row>
    <row r="52" spans="6:6" x14ac:dyDescent="0.2">
      <c r="F52" s="119" t="e">
        <f>LOOKUP(E52,K!$A$1:$B$21)</f>
        <v>#N/A</v>
      </c>
    </row>
  </sheetData>
  <protectedRanges>
    <protectedRange sqref="A1:N1" name="Range1_1"/>
  </protectedRanges>
  <autoFilter ref="A1:R1" xr:uid="{00000000-0001-0000-0700-000000000000}"/>
  <customSheetViews>
    <customSheetView guid="{81A41EBF-5CB5-429E-880C-625FE6C4441B}" fitToPage="1" showAutoFilter="1" hiddenColumns="1">
      <selection activeCell="S14" sqref="S14"/>
      <pageMargins left="0.7" right="0.7" top="0.75" bottom="0.75" header="0.3" footer="0.3"/>
      <pageSetup paperSize="9" scale="58" orientation="landscape" r:id="rId1"/>
      <autoFilter ref="A1:R1" xr:uid="{00000000-0001-0000-0700-000000000000}"/>
    </customSheetView>
    <customSheetView guid="{ADABCF32-AA29-4B35-BC61-1998F9EC2C31}" fitToPage="1" showAutoFilter="1" hiddenColumns="1">
      <selection activeCell="J75" sqref="J75"/>
      <pageMargins left="0.7" right="0.7" top="0.75" bottom="0.75" header="0.3" footer="0.3"/>
      <pageSetup paperSize="9" scale="58" orientation="landscape" r:id="rId2"/>
      <autoFilter ref="A1:M52" xr:uid="{D6261901-D12C-44E8-8B5B-B0A659FA24B5}"/>
    </customSheetView>
    <customSheetView guid="{D6215542-BE3C-497D-B112-ED0868C7C4A1}" filter="1" showAutoFilter="1" topLeftCell="E1">
      <selection activeCell="L68" sqref="L68"/>
      <pageMargins left="0.7" right="0.7" top="0.75" bottom="0.75" header="0.3" footer="0.3"/>
      <autoFilter ref="A1:M46" xr:uid="{E7BF0E5B-DC9B-453C-A718-FAD6CAC23A32}">
        <filterColumn colId="10">
          <filters>
            <filter val="Keressaare turbaraba"/>
          </filters>
        </filterColumn>
        <filterColumn colId="11">
          <filters>
            <filter val="1964"/>
          </filters>
        </filterColumn>
      </autoFilter>
    </customSheetView>
    <customSheetView guid="{4AA38914-A4C2-4C8E-B886-E17541AD55EE}" showPageBreaks="1" fitToPage="1" showAutoFilter="1" hiddenColumns="1">
      <selection activeCell="J33" sqref="J33"/>
      <pageMargins left="0.7" right="0.7" top="0.75" bottom="0.75" header="0.3" footer="0.3"/>
      <pageSetup paperSize="9" scale="56" orientation="landscape" r:id="rId3"/>
      <autoFilter ref="A1:M46" xr:uid="{ADE61E1E-7CCD-4739-AA2B-4648E111CFED}"/>
    </customSheetView>
    <customSheetView guid="{D44435E1-131B-4184-851A-F774B6A45829}" filter="1" showAutoFilter="1" topLeftCell="E1">
      <selection activeCell="L68" sqref="L68"/>
      <pageMargins left="0.7" right="0.7" top="0.75" bottom="0.75" header="0.3" footer="0.3"/>
      <autoFilter ref="A1:M46" xr:uid="{3B14408F-92B8-404A-A329-AA8B629AAD1B}">
        <filterColumn colId="10">
          <filters>
            <filter val="Keressaare turbaraba"/>
          </filters>
        </filterColumn>
        <filterColumn colId="11">
          <filters>
            <filter val="1964"/>
          </filters>
        </filterColumn>
      </autoFilter>
    </customSheetView>
    <customSheetView guid="{AFE32E29-5B59-42D5-BED2-4F5676355C6D}" showAutoFilter="1">
      <selection activeCell="M1" sqref="A1:M1"/>
      <pageMargins left="0.7" right="0.7" top="0.75" bottom="0.75" header="0.3" footer="0.3"/>
      <autoFilter ref="A1:M46" xr:uid="{B0273B30-EBA1-48F1-99E0-0FDD531E731D}"/>
    </customSheetView>
    <customSheetView guid="{1D25759A-EAB2-465C-9221-6D5B54958627}" showAutoFilter="1">
      <selection activeCell="B29" sqref="B29"/>
      <pageMargins left="0.7" right="0.7" top="0.75" bottom="0.75" header="0.3" footer="0.3"/>
      <autoFilter ref="A1:M46" xr:uid="{0A77E932-435B-40D3-BE6D-8ECA031C7892}"/>
    </customSheetView>
    <customSheetView guid="{ED69B871-2D14-4C1A-AA58-E5103A17B53C}" filter="1" showAutoFilter="1" topLeftCell="E1">
      <selection activeCell="L68" sqref="L68"/>
      <pageMargins left="0.7" right="0.7" top="0.75" bottom="0.75" header="0.3" footer="0.3"/>
      <autoFilter ref="A1:M46" xr:uid="{D11403D1-A4D9-49B5-9594-7F15DB6B364D}">
        <filterColumn colId="10">
          <filters>
            <filter val="Keressaare turbaraba"/>
          </filters>
        </filterColumn>
        <filterColumn colId="11">
          <filters>
            <filter val="1964"/>
          </filters>
        </filterColumn>
      </autoFilter>
    </customSheetView>
    <customSheetView guid="{AC409C71-102D-4D39-B9D1-CE9BC6EAB079}" filter="1" showAutoFilter="1" topLeftCell="E10">
      <selection activeCell="L68" sqref="L68"/>
      <pageMargins left="0.7" right="0.7" top="0.75" bottom="0.75" header="0.3" footer="0.3"/>
      <autoFilter ref="A1:M46" xr:uid="{04459C84-2C4F-487D-8668-4246E9550484}">
        <filterColumn colId="10">
          <filters>
            <filter val="Keressaare turbaraba"/>
          </filters>
        </filterColumn>
        <filterColumn colId="11">
          <filters>
            <filter val="1964"/>
          </filters>
        </filterColumn>
      </autoFilter>
    </customSheetView>
  </customSheetViews>
  <hyperlinks>
    <hyperlink ref="J10" r:id="rId4" xr:uid="{00000000-0004-0000-0700-000000000000}"/>
    <hyperlink ref="P10" r:id="rId5" xr:uid="{00000000-0004-0000-0700-000001000000}"/>
    <hyperlink ref="Q10" r:id="rId6" xr:uid="{00000000-0004-0000-0700-000002000000}"/>
  </hyperlinks>
  <pageMargins left="0.7" right="0.7" top="0.75" bottom="0.75" header="0.3" footer="0.3"/>
  <pageSetup paperSize="9" scale="58" orientation="landscape" r:id="rId7"/>
  <legacyDrawing r:id="rId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86"/>
  <sheetViews>
    <sheetView workbookViewId="0">
      <selection activeCell="N1" sqref="A1:N1"/>
    </sheetView>
  </sheetViews>
  <sheetFormatPr defaultRowHeight="12.75" x14ac:dyDescent="0.2"/>
  <cols>
    <col min="1" max="1" width="9.140625" style="48"/>
    <col min="3" max="3" width="7.42578125" bestFit="1" customWidth="1"/>
    <col min="4" max="4" width="29.140625" style="48" customWidth="1"/>
    <col min="5" max="5" width="9.140625" style="11"/>
    <col min="6" max="6" width="12.28515625" style="119" bestFit="1" customWidth="1"/>
    <col min="7" max="7" width="9.140625" style="48"/>
    <col min="8" max="8" width="4.7109375" style="11" customWidth="1"/>
    <col min="9" max="9" width="5" style="11" customWidth="1"/>
    <col min="10" max="10" width="82.5703125" customWidth="1"/>
    <col min="11" max="11" width="14.28515625" customWidth="1"/>
    <col min="12" max="12" width="12.42578125" customWidth="1"/>
    <col min="13" max="13" width="9.7109375" customWidth="1"/>
  </cols>
  <sheetData>
    <row r="1" spans="1:14" ht="39" thickBot="1" x14ac:dyDescent="0.25">
      <c r="A1" s="120" t="s">
        <v>1615</v>
      </c>
      <c r="B1" s="121" t="s">
        <v>1407</v>
      </c>
      <c r="C1" s="122" t="s">
        <v>285</v>
      </c>
      <c r="D1" s="123" t="s">
        <v>1618</v>
      </c>
      <c r="E1" s="124" t="s">
        <v>6094</v>
      </c>
      <c r="F1" s="125" t="s">
        <v>6095</v>
      </c>
      <c r="G1" s="123" t="s">
        <v>284</v>
      </c>
      <c r="H1" s="126" t="s">
        <v>54</v>
      </c>
      <c r="I1" s="126" t="s">
        <v>55</v>
      </c>
      <c r="J1" s="122" t="s">
        <v>293</v>
      </c>
      <c r="K1" s="122" t="s">
        <v>1598</v>
      </c>
      <c r="L1" s="122" t="s">
        <v>6100</v>
      </c>
      <c r="M1" s="122" t="s">
        <v>6101</v>
      </c>
      <c r="N1" s="137" t="s">
        <v>6862</v>
      </c>
    </row>
    <row r="2" spans="1:14" ht="13.5" thickTop="1" x14ac:dyDescent="0.2">
      <c r="A2" s="48" t="str">
        <f>CONCATENATE("K ","-",B2)</f>
        <v>K -1</v>
      </c>
      <c r="B2">
        <v>1</v>
      </c>
      <c r="C2">
        <v>6</v>
      </c>
      <c r="D2" s="48" t="str">
        <f>IF(C2=1,K!$I$9,IF(C2=2,K!$I$10,IF(C2=3,K!$I$11,IF(C2=4,K!$I$12,IF(C2=5,K!$I$13,IF(C2=6,K!$I$14,IF(C2=7,K!$I$15,IF(C2=8,K!$I$16,IF(C2=9,K!$I$17)))))))))</f>
        <v>Muu</v>
      </c>
      <c r="E2" s="25" t="s">
        <v>2635</v>
      </c>
      <c r="F2" s="119" t="str">
        <f>LOOKUP(E2,K!$A$1:$B$20)</f>
        <v>Tartumaa</v>
      </c>
      <c r="G2" s="48" t="str">
        <f>CONCATENATE(H2,"-",I2)</f>
        <v>949-II G</v>
      </c>
      <c r="H2" s="25" t="s">
        <v>6587</v>
      </c>
      <c r="I2" s="25" t="s">
        <v>6588</v>
      </c>
      <c r="J2" s="25" t="s">
        <v>6658</v>
      </c>
      <c r="K2" s="28" t="s">
        <v>6592</v>
      </c>
      <c r="L2">
        <v>1981</v>
      </c>
      <c r="M2">
        <v>1</v>
      </c>
    </row>
    <row r="3" spans="1:14" x14ac:dyDescent="0.2">
      <c r="A3" s="48" t="str">
        <f t="shared" ref="A3:A66" si="0">CONCATENATE("K ","-",B3)</f>
        <v>K -1</v>
      </c>
      <c r="B3">
        <v>1</v>
      </c>
      <c r="C3">
        <v>6</v>
      </c>
      <c r="D3" s="48" t="str">
        <f>IF(C3=1,K!$I$9,IF(C3=2,K!$I$10,IF(C3=3,K!$I$11,IF(C3=4,K!$I$12,IF(C3=5,K!$I$13,IF(C3=6,K!$I$14,IF(C3=7,K!$I$15,IF(C3=8,K!$I$16,IF(C3=9,K!$I$17)))))))))</f>
        <v>Muu</v>
      </c>
      <c r="E3" s="25" t="s">
        <v>2635</v>
      </c>
      <c r="F3" s="119" t="str">
        <f>LOOKUP(E3,K!$A$1:$B$20)</f>
        <v>Tartumaa</v>
      </c>
      <c r="G3" s="48" t="str">
        <f t="shared" ref="G3:G66" si="1">CONCATENATE(H3,"-",I3)</f>
        <v>949-III G</v>
      </c>
      <c r="H3" s="25" t="s">
        <v>6587</v>
      </c>
      <c r="I3" s="25" t="s">
        <v>6589</v>
      </c>
      <c r="J3" s="25" t="s">
        <v>6659</v>
      </c>
      <c r="K3" s="28" t="s">
        <v>6592</v>
      </c>
      <c r="L3">
        <v>1981</v>
      </c>
      <c r="M3">
        <v>1</v>
      </c>
    </row>
    <row r="4" spans="1:14" x14ac:dyDescent="0.2">
      <c r="A4" s="48" t="str">
        <f t="shared" si="0"/>
        <v>K -2</v>
      </c>
      <c r="B4">
        <v>2</v>
      </c>
      <c r="C4">
        <v>6</v>
      </c>
      <c r="D4" s="48" t="str">
        <f>IF(C4=1,K!$I$9,IF(C4=2,K!$I$10,IF(C4=3,K!$I$11,IF(C4=4,K!$I$12,IF(C4=5,K!$I$13,IF(C4=6,K!$I$14,IF(C4=7,K!$I$15,IF(C4=8,K!$I$16,IF(C4=9,K!$I$17)))))))))</f>
        <v>Muu</v>
      </c>
      <c r="E4" s="25" t="s">
        <v>2635</v>
      </c>
      <c r="F4" s="119" t="str">
        <f>LOOKUP(E4,K!$A$1:$B$20)</f>
        <v>Tartumaa</v>
      </c>
      <c r="G4" s="48" t="str">
        <f t="shared" si="1"/>
        <v>949-V G</v>
      </c>
      <c r="H4" s="25" t="s">
        <v>6587</v>
      </c>
      <c r="I4" s="25" t="s">
        <v>6590</v>
      </c>
      <c r="J4" s="25" t="s">
        <v>6660</v>
      </c>
      <c r="K4" s="28" t="s">
        <v>6592</v>
      </c>
      <c r="L4">
        <v>1981</v>
      </c>
      <c r="M4">
        <v>1</v>
      </c>
    </row>
    <row r="5" spans="1:14" x14ac:dyDescent="0.2">
      <c r="A5" s="48" t="str">
        <f t="shared" si="0"/>
        <v>K -3</v>
      </c>
      <c r="B5">
        <v>3</v>
      </c>
      <c r="C5">
        <v>4</v>
      </c>
      <c r="D5" s="48" t="str">
        <f>IF(C5=1,K!$I$9,IF(C5=2,K!$I$10,IF(C5=3,K!$I$11,IF(C5=4,K!$I$12,IF(C5=5,K!$I$13,IF(C5=6,K!$I$14,IF(C5=7,K!$I$15,IF(C5=8,K!$I$16,IF(C5=9,K!$I$17)))))))))</f>
        <v>Talu puurkaevu projekt v eksp</v>
      </c>
      <c r="E5" s="25" t="s">
        <v>333</v>
      </c>
      <c r="F5" s="119" t="str">
        <f>LOOKUP(E5,K!$A$1:$B$19)</f>
        <v>Ülenurme vald</v>
      </c>
      <c r="G5" s="48" t="str">
        <f t="shared" si="1"/>
        <v>-48</v>
      </c>
      <c r="H5" s="25"/>
      <c r="I5" s="25" t="s">
        <v>1952</v>
      </c>
      <c r="J5" s="28" t="s">
        <v>6593</v>
      </c>
      <c r="K5" s="28" t="s">
        <v>6188</v>
      </c>
      <c r="L5">
        <v>1991</v>
      </c>
      <c r="M5">
        <v>1</v>
      </c>
      <c r="N5">
        <v>1993</v>
      </c>
    </row>
    <row r="6" spans="1:14" x14ac:dyDescent="0.2">
      <c r="A6" s="48" t="str">
        <f t="shared" si="0"/>
        <v>K -3</v>
      </c>
      <c r="B6">
        <v>3</v>
      </c>
      <c r="C6">
        <v>4</v>
      </c>
      <c r="D6" s="48" t="str">
        <f>IF(C6=1,K!$I$9,IF(C6=2,K!$I$10,IF(C6=3,K!$I$11,IF(C6=4,K!$I$12,IF(C6=5,K!$I$13,IF(C6=6,K!$I$14,IF(C6=7,K!$I$15,IF(C6=8,K!$I$16,IF(C6=9,K!$I$17)))))))))</f>
        <v>Talu puurkaevu projekt v eksp</v>
      </c>
      <c r="E6" s="25" t="s">
        <v>333</v>
      </c>
      <c r="F6" s="119" t="str">
        <f>LOOKUP(E6,K!$A$1:$B$19)</f>
        <v>Ülenurme vald</v>
      </c>
      <c r="G6" s="48" t="str">
        <f t="shared" si="1"/>
        <v>-49</v>
      </c>
      <c r="I6" s="25" t="s">
        <v>6546</v>
      </c>
      <c r="J6" s="28" t="s">
        <v>6594</v>
      </c>
      <c r="K6" s="28" t="s">
        <v>6595</v>
      </c>
      <c r="L6">
        <v>1991</v>
      </c>
      <c r="M6">
        <v>1</v>
      </c>
      <c r="N6">
        <v>1991</v>
      </c>
    </row>
    <row r="7" spans="1:14" x14ac:dyDescent="0.2">
      <c r="A7" s="48" t="str">
        <f t="shared" si="0"/>
        <v>K -3</v>
      </c>
      <c r="B7">
        <v>3</v>
      </c>
      <c r="C7">
        <v>4</v>
      </c>
      <c r="D7" s="48" t="str">
        <f>IF(C7=1,K!$I$9,IF(C7=2,K!$I$10,IF(C7=3,K!$I$11,IF(C7=4,K!$I$12,IF(C7=5,K!$I$13,IF(C7=6,K!$I$14,IF(C7=7,K!$I$15,IF(C7=8,K!$I$16,IF(C7=9,K!$I$17)))))))))</f>
        <v>Talu puurkaevu projekt v eksp</v>
      </c>
      <c r="E7" s="25" t="s">
        <v>333</v>
      </c>
      <c r="F7" s="119" t="str">
        <f>LOOKUP(E7,K!$A$1:$B$19)</f>
        <v>Ülenurme vald</v>
      </c>
      <c r="G7" s="48" t="str">
        <f t="shared" si="1"/>
        <v>-50</v>
      </c>
      <c r="H7" s="25"/>
      <c r="I7" s="25" t="s">
        <v>6596</v>
      </c>
      <c r="J7" s="28" t="s">
        <v>6597</v>
      </c>
      <c r="K7" s="28" t="s">
        <v>6141</v>
      </c>
      <c r="L7">
        <v>1990</v>
      </c>
      <c r="M7">
        <v>1</v>
      </c>
      <c r="N7">
        <v>1990</v>
      </c>
    </row>
    <row r="8" spans="1:14" x14ac:dyDescent="0.2">
      <c r="A8" s="48" t="str">
        <f t="shared" si="0"/>
        <v>K -3</v>
      </c>
      <c r="B8">
        <v>3</v>
      </c>
      <c r="C8">
        <v>4</v>
      </c>
      <c r="D8" s="48" t="str">
        <f>IF(C8=1,K!$I$9,IF(C8=2,K!$I$10,IF(C8=3,K!$I$11,IF(C8=4,K!$I$12,IF(C8=5,K!$I$13,IF(C8=6,K!$I$14,IF(C8=7,K!$I$15,IF(C8=8,K!$I$16,IF(C8=9,K!$I$17)))))))))</f>
        <v>Talu puurkaevu projekt v eksp</v>
      </c>
      <c r="E8" s="25" t="s">
        <v>333</v>
      </c>
      <c r="F8" s="119" t="str">
        <f>LOOKUP(E8,K!$A$1:$B$19)</f>
        <v>Ülenurme vald</v>
      </c>
      <c r="G8" s="48" t="str">
        <f t="shared" si="1"/>
        <v>-59</v>
      </c>
      <c r="I8" s="25" t="s">
        <v>4326</v>
      </c>
      <c r="J8" s="28" t="s">
        <v>6598</v>
      </c>
      <c r="K8" s="28" t="s">
        <v>6599</v>
      </c>
      <c r="L8">
        <v>1991</v>
      </c>
      <c r="M8">
        <v>1</v>
      </c>
      <c r="N8">
        <v>1991</v>
      </c>
    </row>
    <row r="9" spans="1:14" x14ac:dyDescent="0.2">
      <c r="A9" s="48" t="str">
        <f t="shared" si="0"/>
        <v>K -3</v>
      </c>
      <c r="B9">
        <v>3</v>
      </c>
      <c r="C9">
        <v>4</v>
      </c>
      <c r="D9" s="48" t="str">
        <f>IF(C9=1,K!$I$9,IF(C9=2,K!$I$10,IF(C9=3,K!$I$11,IF(C9=4,K!$I$12,IF(C9=5,K!$I$13,IF(C9=6,K!$I$14,IF(C9=7,K!$I$15,IF(C9=8,K!$I$16,IF(C9=9,K!$I$17)))))))))</f>
        <v>Talu puurkaevu projekt v eksp</v>
      </c>
      <c r="E9" s="25" t="s">
        <v>318</v>
      </c>
      <c r="F9" s="119" t="str">
        <f>LOOKUP(E9,K!$A$1:$B$19)</f>
        <v>Konguta vald</v>
      </c>
      <c r="G9" s="48" t="str">
        <f t="shared" si="1"/>
        <v>TA-132</v>
      </c>
      <c r="H9" s="25" t="s">
        <v>3165</v>
      </c>
      <c r="I9" s="25" t="s">
        <v>3451</v>
      </c>
      <c r="J9" s="28" t="s">
        <v>6600</v>
      </c>
      <c r="K9" s="28" t="s">
        <v>6601</v>
      </c>
      <c r="L9">
        <v>1991</v>
      </c>
      <c r="M9">
        <v>1</v>
      </c>
      <c r="N9">
        <v>1993</v>
      </c>
    </row>
    <row r="10" spans="1:14" x14ac:dyDescent="0.2">
      <c r="A10" s="48" t="str">
        <f t="shared" si="0"/>
        <v>K -3</v>
      </c>
      <c r="B10">
        <v>3</v>
      </c>
      <c r="C10">
        <v>4</v>
      </c>
      <c r="D10" s="48" t="str">
        <f>IF(C10=1,K!$I$9,IF(C10=2,K!$I$10,IF(C10=3,K!$I$11,IF(C10=4,K!$I$12,IF(C10=5,K!$I$13,IF(C10=6,K!$I$14,IF(C10=7,K!$I$15,IF(C10=8,K!$I$16,IF(C10=9,K!$I$17)))))))))</f>
        <v>Talu puurkaevu projekt v eksp</v>
      </c>
      <c r="E10" s="25" t="s">
        <v>294</v>
      </c>
      <c r="F10" s="119" t="str">
        <f>LOOKUP(E10,K!$A$1:$B$19)</f>
        <v>Haaslava vald</v>
      </c>
      <c r="G10" s="48" t="str">
        <f t="shared" si="1"/>
        <v>TA-148</v>
      </c>
      <c r="H10" s="25" t="s">
        <v>3165</v>
      </c>
      <c r="I10" s="25" t="s">
        <v>4892</v>
      </c>
      <c r="J10" s="28" t="s">
        <v>6603</v>
      </c>
      <c r="K10" s="28" t="s">
        <v>6604</v>
      </c>
      <c r="L10">
        <v>1991</v>
      </c>
      <c r="M10">
        <v>1</v>
      </c>
    </row>
    <row r="11" spans="1:14" x14ac:dyDescent="0.2">
      <c r="A11" s="48" t="str">
        <f t="shared" si="0"/>
        <v>K -3</v>
      </c>
      <c r="B11">
        <v>3</v>
      </c>
      <c r="C11">
        <v>4</v>
      </c>
      <c r="D11" s="48" t="str">
        <f>IF(C11=1,K!$I$9,IF(C11=2,K!$I$10,IF(C11=3,K!$I$11,IF(C11=4,K!$I$12,IF(C11=5,K!$I$13,IF(C11=6,K!$I$14,IF(C11=7,K!$I$15,IF(C11=8,K!$I$16,IF(C11=9,K!$I$17)))))))))</f>
        <v>Talu puurkaevu projekt v eksp</v>
      </c>
      <c r="E11" s="25" t="s">
        <v>332</v>
      </c>
      <c r="F11" s="119" t="str">
        <f>LOOKUP(E11,K!$A$1:$B$19)</f>
        <v>Võnnu vald</v>
      </c>
      <c r="G11" s="48" t="str">
        <f>CONCATENATE(H11,"-",I11)</f>
        <v>TA-149</v>
      </c>
      <c r="H11" s="25" t="s">
        <v>3165</v>
      </c>
      <c r="I11" s="25" t="s">
        <v>1936</v>
      </c>
      <c r="J11" s="28" t="s">
        <v>6606</v>
      </c>
      <c r="K11" s="28" t="s">
        <v>6605</v>
      </c>
      <c r="L11">
        <v>1991</v>
      </c>
      <c r="M11">
        <v>1</v>
      </c>
    </row>
    <row r="12" spans="1:14" x14ac:dyDescent="0.2">
      <c r="A12" s="48" t="str">
        <f t="shared" si="0"/>
        <v>K -3</v>
      </c>
      <c r="B12">
        <v>3</v>
      </c>
      <c r="C12">
        <v>4</v>
      </c>
      <c r="D12" s="48" t="str">
        <f>IF(C12=1,K!$I$9,IF(C12=2,K!$I$10,IF(C12=3,K!$I$11,IF(C12=4,K!$I$12,IF(C12=5,K!$I$13,IF(C12=6,K!$I$14,IF(C12=7,K!$I$15,IF(C12=8,K!$I$16,IF(C12=9,K!$I$17)))))))))</f>
        <v>Talu puurkaevu projekt v eksp</v>
      </c>
      <c r="E12" s="25" t="s">
        <v>319</v>
      </c>
      <c r="F12" s="119" t="str">
        <f>LOOKUP(E12,K!$A$1:$B$19)</f>
        <v xml:space="preserve">Laeva vald </v>
      </c>
      <c r="G12" s="48" t="str">
        <f>CONCATENATE(H12,"-",I12)</f>
        <v>TA-151</v>
      </c>
      <c r="H12" s="25" t="s">
        <v>3165</v>
      </c>
      <c r="I12" s="25" t="s">
        <v>6607</v>
      </c>
      <c r="J12" s="28" t="s">
        <v>6608</v>
      </c>
      <c r="K12" s="28" t="s">
        <v>6609</v>
      </c>
      <c r="L12">
        <v>1990</v>
      </c>
      <c r="M12">
        <v>1</v>
      </c>
    </row>
    <row r="13" spans="1:14" x14ac:dyDescent="0.2">
      <c r="A13" s="48" t="str">
        <f t="shared" si="0"/>
        <v>K -3</v>
      </c>
      <c r="B13">
        <v>3</v>
      </c>
      <c r="C13">
        <v>4</v>
      </c>
      <c r="D13" s="48" t="str">
        <f>IF(C13=1,K!$I$9,IF(C13=2,K!$I$10,IF(C13=3,K!$I$11,IF(C13=4,K!$I$12,IF(C13=5,K!$I$13,IF(C13=6,K!$I$14,IF(C13=7,K!$I$15,IF(C13=8,K!$I$16,IF(C13=9,K!$I$17)))))))))</f>
        <v>Talu puurkaevu projekt v eksp</v>
      </c>
      <c r="E13" s="25" t="s">
        <v>319</v>
      </c>
      <c r="F13" s="119" t="str">
        <f>LOOKUP(E13,K!$A$1:$B$19)</f>
        <v xml:space="preserve">Laeva vald </v>
      </c>
      <c r="G13" s="48" t="str">
        <f t="shared" si="1"/>
        <v>TA-155</v>
      </c>
      <c r="H13" s="25" t="s">
        <v>3165</v>
      </c>
      <c r="I13" s="25" t="s">
        <v>6610</v>
      </c>
      <c r="J13" s="28" t="s">
        <v>6611</v>
      </c>
      <c r="K13" s="28" t="s">
        <v>6612</v>
      </c>
      <c r="L13">
        <v>1991</v>
      </c>
      <c r="M13">
        <v>1</v>
      </c>
      <c r="N13">
        <v>1994</v>
      </c>
    </row>
    <row r="14" spans="1:14" x14ac:dyDescent="0.2">
      <c r="A14" s="48" t="str">
        <f t="shared" si="0"/>
        <v>K -3</v>
      </c>
      <c r="B14">
        <v>3</v>
      </c>
      <c r="C14">
        <v>4</v>
      </c>
      <c r="D14" s="48" t="str">
        <f>IF(C14=1,K!$I$9,IF(C14=2,K!$I$10,IF(C14=3,K!$I$11,IF(C14=4,K!$I$12,IF(C14=5,K!$I$13,IF(C14=6,K!$I$14,IF(C14=7,K!$I$15,IF(C14=8,K!$I$16,IF(C14=9,K!$I$17)))))))))</f>
        <v>Talu puurkaevu projekt v eksp</v>
      </c>
      <c r="E14" s="25" t="s">
        <v>320</v>
      </c>
      <c r="F14" s="119" t="str">
        <f>LOOKUP(E14,K!$A$1:$B$19)</f>
        <v>Luunja vald</v>
      </c>
      <c r="G14" s="48" t="str">
        <f t="shared" si="1"/>
        <v>TA-167</v>
      </c>
      <c r="H14" s="25" t="s">
        <v>3165</v>
      </c>
      <c r="I14" s="25" t="s">
        <v>6613</v>
      </c>
      <c r="J14" s="28" t="s">
        <v>6614</v>
      </c>
      <c r="K14" s="28" t="s">
        <v>6615</v>
      </c>
      <c r="L14">
        <v>1991</v>
      </c>
      <c r="M14">
        <v>1</v>
      </c>
    </row>
    <row r="15" spans="1:14" x14ac:dyDescent="0.2">
      <c r="A15" s="48" t="str">
        <f t="shared" si="0"/>
        <v>K -3</v>
      </c>
      <c r="B15">
        <v>3</v>
      </c>
      <c r="C15">
        <v>4</v>
      </c>
      <c r="D15" s="48" t="str">
        <f>IF(C15=1,K!$I$9,IF(C15=2,K!$I$10,IF(C15=3,K!$I$11,IF(C15=4,K!$I$12,IF(C15=5,K!$I$13,IF(C15=6,K!$I$14,IF(C15=7,K!$I$15,IF(C15=8,K!$I$16,IF(C15=9,K!$I$17)))))))))</f>
        <v>Talu puurkaevu projekt v eksp</v>
      </c>
      <c r="E15" s="25" t="s">
        <v>329</v>
      </c>
      <c r="F15" s="119" t="str">
        <f>LOOKUP(E15,K!$A$1:$B$19)</f>
        <v>Tartu vald</v>
      </c>
      <c r="G15" s="48" t="str">
        <f t="shared" si="1"/>
        <v>TA-168</v>
      </c>
      <c r="H15" s="25" t="s">
        <v>3165</v>
      </c>
      <c r="I15" s="25" t="s">
        <v>3131</v>
      </c>
      <c r="J15" s="28" t="s">
        <v>6616</v>
      </c>
      <c r="K15" s="28" t="s">
        <v>6617</v>
      </c>
      <c r="L15">
        <v>1992</v>
      </c>
      <c r="M15">
        <v>1</v>
      </c>
      <c r="N15">
        <v>1992</v>
      </c>
    </row>
    <row r="16" spans="1:14" x14ac:dyDescent="0.2">
      <c r="A16" s="48" t="str">
        <f t="shared" si="0"/>
        <v>K -3</v>
      </c>
      <c r="B16">
        <v>3</v>
      </c>
      <c r="C16">
        <v>4</v>
      </c>
      <c r="D16" s="48" t="str">
        <f>IF(C16=1,K!$I$9,IF(C16=2,K!$I$10,IF(C16=3,K!$I$11,IF(C16=4,K!$I$12,IF(C16=5,K!$I$13,IF(C16=6,K!$I$14,IF(C16=7,K!$I$15,IF(C16=8,K!$I$16,IF(C16=9,K!$I$17)))))))))</f>
        <v>Talu puurkaevu projekt v eksp</v>
      </c>
      <c r="E16" s="25" t="s">
        <v>329</v>
      </c>
      <c r="F16" s="119" t="str">
        <f>LOOKUP(E16,K!$A$1:$B$19)</f>
        <v>Tartu vald</v>
      </c>
      <c r="G16" s="48" t="str">
        <f t="shared" si="1"/>
        <v>TA-208</v>
      </c>
      <c r="H16" s="25" t="s">
        <v>3165</v>
      </c>
      <c r="I16" s="25" t="s">
        <v>3896</v>
      </c>
      <c r="J16" s="28" t="s">
        <v>6619</v>
      </c>
      <c r="K16" s="28" t="s">
        <v>6618</v>
      </c>
      <c r="L16">
        <v>1992</v>
      </c>
      <c r="M16">
        <v>1</v>
      </c>
    </row>
    <row r="17" spans="1:14" x14ac:dyDescent="0.2">
      <c r="A17" s="48" t="str">
        <f t="shared" si="0"/>
        <v>K -3</v>
      </c>
      <c r="B17">
        <v>3</v>
      </c>
      <c r="C17">
        <v>4</v>
      </c>
      <c r="D17" s="48" t="str">
        <f>IF(C17=1,K!$I$9,IF(C17=2,K!$I$10,IF(C17=3,K!$I$11,IF(C17=4,K!$I$12,IF(C17=5,K!$I$13,IF(C17=6,K!$I$14,IF(C17=7,K!$I$15,IF(C17=8,K!$I$16,IF(C17=9,K!$I$17)))))))))</f>
        <v>Talu puurkaevu projekt v eksp</v>
      </c>
      <c r="E17" s="25" t="s">
        <v>323</v>
      </c>
      <c r="F17" s="119" t="str">
        <f>LOOKUP(E17,K!$A$1:$B$19)</f>
        <v>Nõo vald</v>
      </c>
      <c r="G17" s="48" t="str">
        <f t="shared" si="1"/>
        <v>TA-214</v>
      </c>
      <c r="H17" s="25" t="s">
        <v>3165</v>
      </c>
      <c r="I17" s="25" t="s">
        <v>6620</v>
      </c>
      <c r="J17" s="28" t="s">
        <v>6621</v>
      </c>
      <c r="K17" s="28" t="s">
        <v>6622</v>
      </c>
      <c r="L17">
        <v>1992</v>
      </c>
      <c r="M17">
        <v>1</v>
      </c>
    </row>
    <row r="18" spans="1:14" x14ac:dyDescent="0.2">
      <c r="A18" s="48" t="str">
        <f t="shared" si="0"/>
        <v>K -3</v>
      </c>
      <c r="B18">
        <v>3</v>
      </c>
      <c r="C18">
        <v>4</v>
      </c>
      <c r="D18" s="48" t="str">
        <f>IF(C18=1,K!$I$9,IF(C18=2,K!$I$10,IF(C18=3,K!$I$11,IF(C18=4,K!$I$12,IF(C18=5,K!$I$13,IF(C18=6,K!$I$14,IF(C18=7,K!$I$15,IF(C18=8,K!$I$16,IF(C18=9,K!$I$17)))))))))</f>
        <v>Talu puurkaevu projekt v eksp</v>
      </c>
      <c r="E18" s="25" t="s">
        <v>320</v>
      </c>
      <c r="F18" s="119" t="str">
        <f>LOOKUP(E18,K!$A$1:$B$19)</f>
        <v>Luunja vald</v>
      </c>
      <c r="G18" s="48" t="str">
        <f t="shared" si="1"/>
        <v>-7</v>
      </c>
      <c r="I18" s="25" t="s">
        <v>4765</v>
      </c>
      <c r="J18" s="28" t="s">
        <v>6631</v>
      </c>
      <c r="K18" s="28" t="s">
        <v>6623</v>
      </c>
      <c r="L18">
        <v>1997</v>
      </c>
      <c r="M18">
        <v>1</v>
      </c>
    </row>
    <row r="19" spans="1:14" x14ac:dyDescent="0.2">
      <c r="A19" s="48" t="str">
        <f t="shared" si="0"/>
        <v>K -3</v>
      </c>
      <c r="B19">
        <v>3</v>
      </c>
      <c r="C19">
        <v>4</v>
      </c>
      <c r="D19" s="48" t="str">
        <f>IF(C19=1,K!$I$9,IF(C19=2,K!$I$10,IF(C19=3,K!$I$11,IF(C19=4,K!$I$12,IF(C19=5,K!$I$13,IF(C19=6,K!$I$14,IF(C19=7,K!$I$15,IF(C19=8,K!$I$16,IF(C19=9,K!$I$17)))))))))</f>
        <v>Talu puurkaevu projekt v eksp</v>
      </c>
      <c r="E19" s="25" t="s">
        <v>319</v>
      </c>
      <c r="F19" s="119" t="str">
        <f>LOOKUP(E19,K!$A$1:$B$19)</f>
        <v xml:space="preserve">Laeva vald </v>
      </c>
      <c r="G19" s="48" t="str">
        <f t="shared" si="1"/>
        <v>-7</v>
      </c>
      <c r="I19" s="25" t="s">
        <v>4765</v>
      </c>
      <c r="J19" s="28" t="s">
        <v>6631</v>
      </c>
      <c r="K19" s="28" t="s">
        <v>6624</v>
      </c>
      <c r="L19">
        <v>1997</v>
      </c>
      <c r="M19">
        <v>1</v>
      </c>
    </row>
    <row r="20" spans="1:14" x14ac:dyDescent="0.2">
      <c r="A20" s="48" t="str">
        <f t="shared" si="0"/>
        <v>K -3</v>
      </c>
      <c r="B20">
        <v>3</v>
      </c>
      <c r="C20">
        <v>4</v>
      </c>
      <c r="D20" s="48" t="str">
        <f>IF(C20=1,K!$I$9,IF(C20=2,K!$I$10,IF(C20=3,K!$I$11,IF(C20=4,K!$I$12,IF(C20=5,K!$I$13,IF(C20=6,K!$I$14,IF(C20=7,K!$I$15,IF(C20=8,K!$I$16,IF(C20=9,K!$I$17)))))))))</f>
        <v>Talu puurkaevu projekt v eksp</v>
      </c>
      <c r="E20" s="25" t="s">
        <v>328</v>
      </c>
      <c r="F20" s="119" t="str">
        <f>LOOKUP(E20,K!$A$1:$B$19)</f>
        <v>Rõngu vald</v>
      </c>
      <c r="G20" s="48" t="str">
        <f t="shared" si="1"/>
        <v>-7</v>
      </c>
      <c r="I20" s="25" t="s">
        <v>4765</v>
      </c>
      <c r="J20" s="28" t="s">
        <v>6631</v>
      </c>
      <c r="K20" s="28" t="s">
        <v>6625</v>
      </c>
      <c r="L20">
        <v>1997</v>
      </c>
      <c r="M20">
        <v>1</v>
      </c>
    </row>
    <row r="21" spans="1:14" x14ac:dyDescent="0.2">
      <c r="A21" s="48" t="str">
        <f t="shared" si="0"/>
        <v>K -3</v>
      </c>
      <c r="B21">
        <v>3</v>
      </c>
      <c r="C21">
        <v>4</v>
      </c>
      <c r="D21" s="48" t="str">
        <f>IF(C21=1,K!$I$9,IF(C21=2,K!$I$10,IF(C21=3,K!$I$11,IF(C21=4,K!$I$12,IF(C21=5,K!$I$13,IF(C21=6,K!$I$14,IF(C21=7,K!$I$15,IF(C21=8,K!$I$16,IF(C21=9,K!$I$17)))))))))</f>
        <v>Talu puurkaevu projekt v eksp</v>
      </c>
      <c r="E21" s="25" t="s">
        <v>321</v>
      </c>
      <c r="F21" s="119" t="str">
        <f>LOOKUP(E21,K!$A$1:$B$19)</f>
        <v>Meeksi vald</v>
      </c>
      <c r="G21" s="48" t="str">
        <f t="shared" si="1"/>
        <v>-7</v>
      </c>
      <c r="I21" s="25" t="s">
        <v>4765</v>
      </c>
      <c r="J21" s="28" t="s">
        <v>6631</v>
      </c>
      <c r="K21" s="28" t="s">
        <v>6626</v>
      </c>
      <c r="L21">
        <v>1997</v>
      </c>
      <c r="M21">
        <v>1</v>
      </c>
      <c r="N21">
        <v>1997</v>
      </c>
    </row>
    <row r="22" spans="1:14" x14ac:dyDescent="0.2">
      <c r="A22" s="48" t="str">
        <f t="shared" si="0"/>
        <v>K -3</v>
      </c>
      <c r="B22">
        <v>3</v>
      </c>
      <c r="C22">
        <v>4</v>
      </c>
      <c r="D22" s="48" t="str">
        <f>IF(C22=1,K!$I$9,IF(C22=2,K!$I$10,IF(C22=3,K!$I$11,IF(C22=4,K!$I$12,IF(C22=5,K!$I$13,IF(C22=6,K!$I$14,IF(C22=7,K!$I$15,IF(C22=8,K!$I$16,IF(C22=9,K!$I$17)))))))))</f>
        <v>Talu puurkaevu projekt v eksp</v>
      </c>
      <c r="E22" s="25" t="s">
        <v>326</v>
      </c>
      <c r="F22" s="119" t="str">
        <f>LOOKUP(E22,K!$A$1:$B$19)</f>
        <v>Puhja vald</v>
      </c>
      <c r="G22" s="48" t="str">
        <f t="shared" si="1"/>
        <v>-7</v>
      </c>
      <c r="H22" s="25"/>
      <c r="I22" s="25" t="s">
        <v>4765</v>
      </c>
      <c r="J22" s="28" t="s">
        <v>6631</v>
      </c>
      <c r="K22" s="28" t="s">
        <v>6865</v>
      </c>
      <c r="L22">
        <v>1997</v>
      </c>
      <c r="M22">
        <v>1</v>
      </c>
      <c r="N22">
        <v>1997</v>
      </c>
    </row>
    <row r="23" spans="1:14" x14ac:dyDescent="0.2">
      <c r="A23" s="48" t="str">
        <f t="shared" si="0"/>
        <v>K -3</v>
      </c>
      <c r="B23">
        <v>3</v>
      </c>
      <c r="C23">
        <v>4</v>
      </c>
      <c r="D23" s="48" t="str">
        <f>IF(C23=1,K!$I$9,IF(C23=2,K!$I$10,IF(C23=3,K!$I$11,IF(C23=4,K!$I$12,IF(C23=5,K!$I$13,IF(C23=6,K!$I$14,IF(C23=7,K!$I$15,IF(C23=8,K!$I$16,IF(C23=9,K!$I$17)))))))))</f>
        <v>Talu puurkaevu projekt v eksp</v>
      </c>
      <c r="E23" s="25" t="s">
        <v>318</v>
      </c>
      <c r="F23" s="119" t="str">
        <f>LOOKUP(E23,K!$A$1:$B$19)</f>
        <v>Konguta vald</v>
      </c>
      <c r="G23" s="48" t="str">
        <f t="shared" si="1"/>
        <v>-7</v>
      </c>
      <c r="I23" s="25" t="s">
        <v>4765</v>
      </c>
      <c r="J23" s="28" t="s">
        <v>6631</v>
      </c>
      <c r="K23" s="28" t="s">
        <v>6627</v>
      </c>
      <c r="L23">
        <v>1997</v>
      </c>
      <c r="M23">
        <v>1</v>
      </c>
      <c r="N23">
        <v>1997</v>
      </c>
    </row>
    <row r="24" spans="1:14" x14ac:dyDescent="0.2">
      <c r="A24" s="48" t="str">
        <f t="shared" si="0"/>
        <v>K -3</v>
      </c>
      <c r="B24">
        <v>3</v>
      </c>
      <c r="C24">
        <v>4</v>
      </c>
      <c r="D24" s="48" t="str">
        <f>IF(C24=1,K!$I$9,IF(C24=2,K!$I$10,IF(C24=3,K!$I$11,IF(C24=4,K!$I$12,IF(C24=5,K!$I$13,IF(C24=6,K!$I$14,IF(C24=7,K!$I$15,IF(C24=8,K!$I$16,IF(C24=9,K!$I$17)))))))))</f>
        <v>Talu puurkaevu projekt v eksp</v>
      </c>
      <c r="E24" s="25" t="s">
        <v>329</v>
      </c>
      <c r="F24" s="119" t="str">
        <f>LOOKUP(E24,K!$A$1:$B$19)</f>
        <v>Tartu vald</v>
      </c>
      <c r="G24" s="48" t="str">
        <f t="shared" si="1"/>
        <v>-7</v>
      </c>
      <c r="H24" s="25"/>
      <c r="I24" s="25" t="s">
        <v>4765</v>
      </c>
      <c r="J24" s="28" t="s">
        <v>6631</v>
      </c>
      <c r="K24" s="28" t="s">
        <v>6628</v>
      </c>
      <c r="L24">
        <v>1997</v>
      </c>
      <c r="M24">
        <v>1</v>
      </c>
    </row>
    <row r="25" spans="1:14" x14ac:dyDescent="0.2">
      <c r="A25" s="48" t="str">
        <f t="shared" si="0"/>
        <v>K -3</v>
      </c>
      <c r="B25">
        <v>3</v>
      </c>
      <c r="C25">
        <v>4</v>
      </c>
      <c r="D25" s="48" t="str">
        <f>IF(C25=1,K!$I$9,IF(C25=2,K!$I$10,IF(C25=3,K!$I$11,IF(C25=4,K!$I$12,IF(C25=5,K!$I$13,IF(C25=6,K!$I$14,IF(C25=7,K!$I$15,IF(C25=8,K!$I$16,IF(C25=9,K!$I$17)))))))))</f>
        <v>Talu puurkaevu projekt v eksp</v>
      </c>
      <c r="E25" s="25" t="s">
        <v>327</v>
      </c>
      <c r="F25" s="119" t="str">
        <f>LOOKUP(E25,K!$A$1:$B$19)</f>
        <v>Rannu vald</v>
      </c>
      <c r="G25" s="48" t="str">
        <f t="shared" si="1"/>
        <v>-7</v>
      </c>
      <c r="I25" s="25" t="s">
        <v>4765</v>
      </c>
      <c r="J25" s="28" t="s">
        <v>6631</v>
      </c>
      <c r="K25" s="28" t="s">
        <v>6629</v>
      </c>
      <c r="L25">
        <v>1997</v>
      </c>
      <c r="M25">
        <v>1</v>
      </c>
    </row>
    <row r="26" spans="1:14" x14ac:dyDescent="0.2">
      <c r="A26" s="48" t="str">
        <f t="shared" si="0"/>
        <v>K -3</v>
      </c>
      <c r="B26">
        <v>3</v>
      </c>
      <c r="C26">
        <v>4</v>
      </c>
      <c r="D26" s="48" t="str">
        <f>IF(C26=1,K!$I$9,IF(C26=2,K!$I$10,IF(C26=3,K!$I$11,IF(C26=4,K!$I$12,IF(C26=5,K!$I$13,IF(C26=6,K!$I$14,IF(C26=7,K!$I$15,IF(C26=8,K!$I$16,IF(C26=9,K!$I$17)))))))))</f>
        <v>Talu puurkaevu projekt v eksp</v>
      </c>
      <c r="E26" s="25" t="s">
        <v>327</v>
      </c>
      <c r="F26" s="119" t="str">
        <f>LOOKUP(E26,K!$A$1:$B$19)</f>
        <v>Rannu vald</v>
      </c>
      <c r="G26" s="48" t="str">
        <f t="shared" si="1"/>
        <v>-7</v>
      </c>
      <c r="I26" s="25" t="s">
        <v>4765</v>
      </c>
      <c r="J26" s="28" t="s">
        <v>6631</v>
      </c>
      <c r="K26" s="28" t="s">
        <v>6630</v>
      </c>
      <c r="L26">
        <v>1997</v>
      </c>
      <c r="M26">
        <v>1</v>
      </c>
    </row>
    <row r="27" spans="1:14" x14ac:dyDescent="0.2">
      <c r="A27" s="48" t="str">
        <f t="shared" si="0"/>
        <v>K -3</v>
      </c>
      <c r="B27">
        <v>3</v>
      </c>
      <c r="C27">
        <v>4</v>
      </c>
      <c r="D27" s="48" t="str">
        <f>IF(C27=1,K!$I$9,IF(C27=2,K!$I$10,IF(C27=3,K!$I$11,IF(C27=4,K!$I$12,IF(C27=5,K!$I$13,IF(C27=6,K!$I$14,IF(C27=7,K!$I$15,IF(C27=8,K!$I$16,IF(C27=9,K!$I$17)))))))))</f>
        <v>Talu puurkaevu projekt v eksp</v>
      </c>
      <c r="E27" s="25" t="s">
        <v>329</v>
      </c>
      <c r="F27" s="119" t="str">
        <f>LOOKUP(E27,K!$A$1:$B$19)</f>
        <v>Tartu vald</v>
      </c>
      <c r="G27" s="48" t="str">
        <f t="shared" si="1"/>
        <v>-35</v>
      </c>
      <c r="H27" s="25"/>
      <c r="I27" s="25" t="s">
        <v>1750</v>
      </c>
      <c r="J27" s="28" t="s">
        <v>6631</v>
      </c>
      <c r="K27" s="28" t="s">
        <v>6632</v>
      </c>
      <c r="L27">
        <v>1995</v>
      </c>
      <c r="M27">
        <v>1</v>
      </c>
      <c r="N27">
        <v>1995</v>
      </c>
    </row>
    <row r="28" spans="1:14" x14ac:dyDescent="0.2">
      <c r="A28" s="48" t="str">
        <f t="shared" si="0"/>
        <v>K -3</v>
      </c>
      <c r="B28">
        <v>3</v>
      </c>
      <c r="C28">
        <v>4</v>
      </c>
      <c r="D28" s="48" t="str">
        <f>IF(C28=1,K!$I$9,IF(C28=2,K!$I$10,IF(C28=3,K!$I$11,IF(C28=4,K!$I$12,IF(C28=5,K!$I$13,IF(C28=6,K!$I$14,IF(C28=7,K!$I$15,IF(C28=8,K!$I$16,IF(C28=9,K!$I$17)))))))))</f>
        <v>Talu puurkaevu projekt v eksp</v>
      </c>
      <c r="E28" s="25" t="s">
        <v>332</v>
      </c>
      <c r="F28" s="119" t="str">
        <f>LOOKUP(E28,K!$A$1:$B$19)</f>
        <v>Võnnu vald</v>
      </c>
      <c r="G28" s="48" t="str">
        <f t="shared" si="1"/>
        <v>-35</v>
      </c>
      <c r="H28" s="25"/>
      <c r="I28" s="25" t="s">
        <v>1750</v>
      </c>
      <c r="J28" s="28" t="s">
        <v>6631</v>
      </c>
      <c r="K28" s="28" t="s">
        <v>6633</v>
      </c>
      <c r="L28">
        <v>1995</v>
      </c>
      <c r="M28">
        <v>1</v>
      </c>
      <c r="N28">
        <v>1995</v>
      </c>
    </row>
    <row r="29" spans="1:14" x14ac:dyDescent="0.2">
      <c r="A29" s="48" t="str">
        <f t="shared" si="0"/>
        <v>K -3</v>
      </c>
      <c r="B29">
        <v>3</v>
      </c>
      <c r="C29">
        <v>4</v>
      </c>
      <c r="D29" s="48" t="str">
        <f>IF(C29=1,K!$I$9,IF(C29=2,K!$I$10,IF(C29=3,K!$I$11,IF(C29=4,K!$I$12,IF(C29=5,K!$I$13,IF(C29=6,K!$I$14,IF(C29=7,K!$I$15,IF(C29=8,K!$I$16,IF(C29=9,K!$I$17)))))))))</f>
        <v>Talu puurkaevu projekt v eksp</v>
      </c>
      <c r="E29" s="25" t="s">
        <v>318</v>
      </c>
      <c r="F29" s="119" t="str">
        <f>LOOKUP(E29,K!$A$1:$B$19)</f>
        <v>Konguta vald</v>
      </c>
      <c r="G29" s="48" t="str">
        <f t="shared" si="1"/>
        <v>-35</v>
      </c>
      <c r="H29" s="25"/>
      <c r="I29" s="25" t="s">
        <v>1750</v>
      </c>
      <c r="J29" s="28" t="s">
        <v>6631</v>
      </c>
      <c r="K29" s="28" t="s">
        <v>6634</v>
      </c>
      <c r="L29">
        <v>1995</v>
      </c>
      <c r="M29">
        <v>1</v>
      </c>
    </row>
    <row r="30" spans="1:14" x14ac:dyDescent="0.2">
      <c r="A30" s="48" t="str">
        <f t="shared" si="0"/>
        <v>K -3</v>
      </c>
      <c r="B30">
        <v>3</v>
      </c>
      <c r="C30">
        <v>4</v>
      </c>
      <c r="D30" s="48" t="str">
        <f>IF(C30=1,K!$I$9,IF(C30=2,K!$I$10,IF(C30=3,K!$I$11,IF(C30=4,K!$I$12,IF(C30=5,K!$I$13,IF(C30=6,K!$I$14,IF(C30=7,K!$I$15,IF(C30=8,K!$I$16,IF(C30=9,K!$I$17)))))))))</f>
        <v>Talu puurkaevu projekt v eksp</v>
      </c>
      <c r="E30" s="25" t="s">
        <v>331</v>
      </c>
      <c r="F30" s="119" t="str">
        <f>LOOKUP(E30,K!$A$1:$B$19)</f>
        <v xml:space="preserve">Vara vald </v>
      </c>
      <c r="G30" s="48" t="str">
        <f t="shared" si="1"/>
        <v>-35</v>
      </c>
      <c r="I30" s="25" t="s">
        <v>1750</v>
      </c>
      <c r="J30" s="28" t="s">
        <v>6631</v>
      </c>
      <c r="K30" s="28" t="s">
        <v>6635</v>
      </c>
      <c r="L30">
        <v>1995</v>
      </c>
      <c r="M30">
        <v>1</v>
      </c>
    </row>
    <row r="31" spans="1:14" x14ac:dyDescent="0.2">
      <c r="A31" s="48" t="str">
        <f t="shared" si="0"/>
        <v>K -3</v>
      </c>
      <c r="B31">
        <v>3</v>
      </c>
      <c r="C31">
        <v>4</v>
      </c>
      <c r="D31" s="48" t="str">
        <f>IF(C31=1,K!$I$9,IF(C31=2,K!$I$10,IF(C31=3,K!$I$11,IF(C31=4,K!$I$12,IF(C31=5,K!$I$13,IF(C31=6,K!$I$14,IF(C31=7,K!$I$15,IF(C31=8,K!$I$16,IF(C31=9,K!$I$17)))))))))</f>
        <v>Talu puurkaevu projekt v eksp</v>
      </c>
      <c r="E31" s="25" t="s">
        <v>333</v>
      </c>
      <c r="F31" s="119" t="str">
        <f>LOOKUP(E31,K!$A$1:$B$19)</f>
        <v>Ülenurme vald</v>
      </c>
      <c r="G31" s="48" t="str">
        <f t="shared" si="1"/>
        <v>-35</v>
      </c>
      <c r="H31" s="25"/>
      <c r="I31" s="25" t="s">
        <v>1750</v>
      </c>
      <c r="J31" s="28" t="s">
        <v>6631</v>
      </c>
      <c r="K31" s="28" t="s">
        <v>6636</v>
      </c>
      <c r="L31">
        <v>1995</v>
      </c>
      <c r="M31">
        <v>1</v>
      </c>
    </row>
    <row r="32" spans="1:14" x14ac:dyDescent="0.2">
      <c r="A32" s="48" t="str">
        <f t="shared" si="0"/>
        <v>K -3</v>
      </c>
      <c r="B32">
        <v>3</v>
      </c>
      <c r="C32">
        <v>4</v>
      </c>
      <c r="D32" s="48" t="str">
        <f>IF(C32=1,K!$I$9,IF(C32=2,K!$I$10,IF(C32=3,K!$I$11,IF(C32=4,K!$I$12,IF(C32=5,K!$I$13,IF(C32=6,K!$I$14,IF(C32=7,K!$I$15,IF(C32=8,K!$I$16,IF(C32=9,K!$I$17)))))))))</f>
        <v>Talu puurkaevu projekt v eksp</v>
      </c>
      <c r="E32" s="25" t="s">
        <v>327</v>
      </c>
      <c r="F32" s="119" t="str">
        <f>LOOKUP(E32,K!$A$1:$B$19)</f>
        <v>Rannu vald</v>
      </c>
      <c r="G32" s="48" t="str">
        <f t="shared" si="1"/>
        <v>-35</v>
      </c>
      <c r="I32" s="25" t="s">
        <v>1750</v>
      </c>
      <c r="J32" s="28" t="s">
        <v>6631</v>
      </c>
      <c r="K32" s="28" t="s">
        <v>6637</v>
      </c>
      <c r="L32">
        <v>1995</v>
      </c>
      <c r="M32">
        <v>1</v>
      </c>
      <c r="N32">
        <v>1995</v>
      </c>
    </row>
    <row r="33" spans="1:14" x14ac:dyDescent="0.2">
      <c r="A33" s="48" t="str">
        <f t="shared" si="0"/>
        <v>K -3</v>
      </c>
      <c r="B33">
        <v>3</v>
      </c>
      <c r="C33">
        <v>4</v>
      </c>
      <c r="D33" s="48" t="str">
        <f>IF(C33=1,K!$I$9,IF(C33=2,K!$I$10,IF(C33=3,K!$I$11,IF(C33=4,K!$I$12,IF(C33=5,K!$I$13,IF(C33=6,K!$I$14,IF(C33=7,K!$I$15,IF(C33=8,K!$I$16,IF(C33=9,K!$I$17)))))))))</f>
        <v>Talu puurkaevu projekt v eksp</v>
      </c>
      <c r="E33" s="25" t="s">
        <v>294</v>
      </c>
      <c r="F33" s="119" t="str">
        <f>LOOKUP(E33,K!$A$1:$B$19)</f>
        <v>Haaslava vald</v>
      </c>
      <c r="G33" s="48" t="str">
        <f t="shared" si="1"/>
        <v>-19</v>
      </c>
      <c r="I33" s="25" t="s">
        <v>333</v>
      </c>
      <c r="J33" s="28" t="s">
        <v>6631</v>
      </c>
      <c r="K33" s="28" t="s">
        <v>6638</v>
      </c>
      <c r="L33">
        <v>1996</v>
      </c>
      <c r="M33">
        <v>1</v>
      </c>
      <c r="N33">
        <v>1996</v>
      </c>
    </row>
    <row r="34" spans="1:14" x14ac:dyDescent="0.2">
      <c r="A34" s="48" t="str">
        <f t="shared" si="0"/>
        <v>K -3</v>
      </c>
      <c r="B34">
        <v>3</v>
      </c>
      <c r="C34">
        <v>4</v>
      </c>
      <c r="D34" s="48" t="str">
        <f>IF(C34=1,K!$I$9,IF(C34=2,K!$I$10,IF(C34=3,K!$I$11,IF(C34=4,K!$I$12,IF(C34=5,K!$I$13,IF(C34=6,K!$I$14,IF(C34=7,K!$I$15,IF(C34=8,K!$I$16,IF(C34=9,K!$I$17)))))))))</f>
        <v>Talu puurkaevu projekt v eksp</v>
      </c>
      <c r="E34" s="25" t="s">
        <v>328</v>
      </c>
      <c r="F34" s="119" t="str">
        <f>LOOKUP(E34,K!$A$1:$B$19)</f>
        <v>Rõngu vald</v>
      </c>
      <c r="G34" s="48" t="str">
        <f t="shared" si="1"/>
        <v>-19</v>
      </c>
      <c r="I34" s="25" t="s">
        <v>333</v>
      </c>
      <c r="J34" s="28" t="s">
        <v>6631</v>
      </c>
      <c r="K34" s="28" t="s">
        <v>6639</v>
      </c>
      <c r="L34">
        <v>1996</v>
      </c>
      <c r="M34">
        <v>1</v>
      </c>
    </row>
    <row r="35" spans="1:14" x14ac:dyDescent="0.2">
      <c r="A35" s="48" t="str">
        <f t="shared" si="0"/>
        <v>K -3</v>
      </c>
      <c r="B35">
        <v>3</v>
      </c>
      <c r="C35">
        <v>4</v>
      </c>
      <c r="D35" s="48" t="str">
        <f>IF(C35=1,K!$I$9,IF(C35=2,K!$I$10,IF(C35=3,K!$I$11,IF(C35=4,K!$I$12,IF(C35=5,K!$I$13,IF(C35=6,K!$I$14,IF(C35=7,K!$I$15,IF(C35=8,K!$I$16,IF(C35=9,K!$I$17)))))))))</f>
        <v>Talu puurkaevu projekt v eksp</v>
      </c>
      <c r="E35" s="25" t="s">
        <v>291</v>
      </c>
      <c r="F35" s="119" t="str">
        <f>LOOKUP(E35,K!$A$1:$B$19)</f>
        <v>Alatskivi vald</v>
      </c>
      <c r="G35" s="48" t="str">
        <f t="shared" si="1"/>
        <v>-19</v>
      </c>
      <c r="I35" s="25" t="s">
        <v>333</v>
      </c>
      <c r="J35" s="28" t="s">
        <v>6631</v>
      </c>
      <c r="K35" s="28" t="s">
        <v>6124</v>
      </c>
      <c r="L35">
        <v>1996</v>
      </c>
      <c r="M35">
        <v>1</v>
      </c>
      <c r="N35">
        <v>1996</v>
      </c>
    </row>
    <row r="36" spans="1:14" x14ac:dyDescent="0.2">
      <c r="A36" s="48" t="str">
        <f t="shared" si="0"/>
        <v>K -3</v>
      </c>
      <c r="B36">
        <v>3</v>
      </c>
      <c r="C36">
        <v>4</v>
      </c>
      <c r="D36" s="48" t="str">
        <f>IF(C36=1,K!$I$9,IF(C36=2,K!$I$10,IF(C36=3,K!$I$11,IF(C36=4,K!$I$12,IF(C36=5,K!$I$13,IF(C36=6,K!$I$14,IF(C36=7,K!$I$15,IF(C36=8,K!$I$16,IF(C36=9,K!$I$17)))))))))</f>
        <v>Talu puurkaevu projekt v eksp</v>
      </c>
      <c r="E36" s="25" t="s">
        <v>326</v>
      </c>
      <c r="F36" s="119" t="str">
        <f>LOOKUP(E36,K!$A$1:$B$19)</f>
        <v>Puhja vald</v>
      </c>
      <c r="G36" s="48" t="str">
        <f t="shared" si="1"/>
        <v>-19</v>
      </c>
      <c r="I36" s="25" t="s">
        <v>333</v>
      </c>
      <c r="J36" s="28" t="s">
        <v>6631</v>
      </c>
      <c r="K36" s="28" t="s">
        <v>6640</v>
      </c>
      <c r="L36">
        <v>1996</v>
      </c>
      <c r="M36">
        <v>1</v>
      </c>
    </row>
    <row r="37" spans="1:14" x14ac:dyDescent="0.2">
      <c r="A37" s="48" t="str">
        <f t="shared" si="0"/>
        <v>K -3</v>
      </c>
      <c r="B37">
        <v>3</v>
      </c>
      <c r="C37">
        <v>4</v>
      </c>
      <c r="D37" s="48" t="str">
        <f>IF(C37=1,K!$I$9,IF(C37=2,K!$I$10,IF(C37=3,K!$I$11,IF(C37=4,K!$I$12,IF(C37=5,K!$I$13,IF(C37=6,K!$I$14,IF(C37=7,K!$I$15,IF(C37=8,K!$I$16,IF(C37=9,K!$I$17)))))))))</f>
        <v>Talu puurkaevu projekt v eksp</v>
      </c>
      <c r="E37" s="25" t="s">
        <v>328</v>
      </c>
      <c r="F37" s="119" t="str">
        <f>LOOKUP(E37,K!$A$1:$B$19)</f>
        <v>Rõngu vald</v>
      </c>
      <c r="G37" s="48" t="str">
        <f t="shared" si="1"/>
        <v>-19</v>
      </c>
      <c r="I37" s="25" t="s">
        <v>333</v>
      </c>
      <c r="J37" s="28" t="s">
        <v>6631</v>
      </c>
      <c r="K37" s="28" t="s">
        <v>6641</v>
      </c>
      <c r="L37">
        <v>1996</v>
      </c>
      <c r="M37">
        <v>1</v>
      </c>
      <c r="N37">
        <v>1996</v>
      </c>
    </row>
    <row r="38" spans="1:14" x14ac:dyDescent="0.2">
      <c r="A38" s="48" t="str">
        <f t="shared" si="0"/>
        <v>K -3</v>
      </c>
      <c r="B38">
        <v>3</v>
      </c>
      <c r="C38">
        <v>4</v>
      </c>
      <c r="D38" s="48" t="str">
        <f>IF(C38=1,K!$I$9,IF(C38=2,K!$I$10,IF(C38=3,K!$I$11,IF(C38=4,K!$I$12,IF(C38=5,K!$I$13,IF(C38=6,K!$I$14,IF(C38=7,K!$I$15,IF(C38=8,K!$I$16,IF(C38=9,K!$I$17)))))))))</f>
        <v>Talu puurkaevu projekt v eksp</v>
      </c>
      <c r="E38" s="25" t="s">
        <v>333</v>
      </c>
      <c r="F38" s="119" t="str">
        <f>LOOKUP(E38,K!$A$1:$B$19)</f>
        <v>Ülenurme vald</v>
      </c>
      <c r="G38" s="48" t="str">
        <f t="shared" si="1"/>
        <v>-19</v>
      </c>
      <c r="I38" s="25" t="s">
        <v>333</v>
      </c>
      <c r="J38" s="28" t="s">
        <v>6631</v>
      </c>
      <c r="K38" s="28" t="s">
        <v>6642</v>
      </c>
      <c r="L38">
        <v>1996</v>
      </c>
      <c r="M38">
        <v>1</v>
      </c>
      <c r="N38">
        <v>1996</v>
      </c>
    </row>
    <row r="39" spans="1:14" x14ac:dyDescent="0.2">
      <c r="A39" s="48" t="str">
        <f t="shared" si="0"/>
        <v>K -3</v>
      </c>
      <c r="B39">
        <v>3</v>
      </c>
      <c r="C39">
        <v>4</v>
      </c>
      <c r="D39" s="48" t="str">
        <f>IF(C39=1,K!$I$9,IF(C39=2,K!$I$10,IF(C39=3,K!$I$11,IF(C39=4,K!$I$12,IF(C39=5,K!$I$13,IF(C39=6,K!$I$14,IF(C39=7,K!$I$15,IF(C39=8,K!$I$16,IF(C39=9,K!$I$17)))))))))</f>
        <v>Talu puurkaevu projekt v eksp</v>
      </c>
      <c r="E39" s="25" t="s">
        <v>319</v>
      </c>
      <c r="F39" s="119" t="str">
        <f>LOOKUP(E39,K!$A$1:$B$19)</f>
        <v xml:space="preserve">Laeva vald </v>
      </c>
      <c r="G39" s="48" t="str">
        <f t="shared" si="1"/>
        <v>TA-151</v>
      </c>
      <c r="H39" s="25" t="s">
        <v>3165</v>
      </c>
      <c r="I39" s="25" t="s">
        <v>6607</v>
      </c>
      <c r="J39" s="28" t="s">
        <v>6643</v>
      </c>
      <c r="K39" s="28" t="s">
        <v>6609</v>
      </c>
      <c r="L39">
        <v>1991</v>
      </c>
      <c r="M39">
        <v>1</v>
      </c>
      <c r="N39">
        <v>1991</v>
      </c>
    </row>
    <row r="40" spans="1:14" x14ac:dyDescent="0.2">
      <c r="A40" s="48" t="str">
        <f t="shared" si="0"/>
        <v>K -3</v>
      </c>
      <c r="B40">
        <v>3</v>
      </c>
      <c r="C40">
        <v>4</v>
      </c>
      <c r="D40" s="48" t="str">
        <f>IF(C40=1,K!$I$9,IF(C40=2,K!$I$10,IF(C40=3,K!$I$11,IF(C40=4,K!$I$12,IF(C40=5,K!$I$13,IF(C40=6,K!$I$14,IF(C40=7,K!$I$15,IF(C40=8,K!$I$16,IF(C40=9,K!$I$17)))))))))</f>
        <v>Talu puurkaevu projekt v eksp</v>
      </c>
      <c r="E40" s="25" t="s">
        <v>329</v>
      </c>
      <c r="F40" s="119" t="str">
        <f>LOOKUP(E40,K!$A$1:$B$19)</f>
        <v>Tartu vald</v>
      </c>
      <c r="G40" s="48" t="str">
        <f t="shared" si="1"/>
        <v>TA-168</v>
      </c>
      <c r="H40" s="25" t="s">
        <v>3165</v>
      </c>
      <c r="I40" s="25" t="s">
        <v>3131</v>
      </c>
      <c r="J40" s="28" t="s">
        <v>6644</v>
      </c>
      <c r="K40" s="28" t="s">
        <v>6617</v>
      </c>
      <c r="L40">
        <v>1992</v>
      </c>
      <c r="M40">
        <v>1</v>
      </c>
    </row>
    <row r="41" spans="1:14" x14ac:dyDescent="0.2">
      <c r="A41" s="48" t="str">
        <f t="shared" si="0"/>
        <v>K -4</v>
      </c>
      <c r="B41">
        <v>4</v>
      </c>
      <c r="C41">
        <v>4</v>
      </c>
      <c r="D41" s="48" t="str">
        <f>IF(C41=1,K!$I$9,IF(C41=2,K!$I$10,IF(C41=3,K!$I$11,IF(C41=4,K!$I$12,IF(C41=5,K!$I$13,IF(C41=6,K!$I$14,IF(C41=7,K!$I$15,IF(C41=8,K!$I$16,IF(C41=9,K!$I$17)))))))))</f>
        <v>Talu puurkaevu projekt v eksp</v>
      </c>
      <c r="E41" s="25" t="s">
        <v>333</v>
      </c>
      <c r="F41" s="119" t="str">
        <f>LOOKUP(E41,K!$A$1:$B$19)</f>
        <v>Ülenurme vald</v>
      </c>
      <c r="G41" s="48" t="str">
        <f t="shared" si="1"/>
        <v>TA-111</v>
      </c>
      <c r="H41" s="25" t="s">
        <v>3165</v>
      </c>
      <c r="I41" s="25" t="s">
        <v>6645</v>
      </c>
      <c r="J41" s="28" t="s">
        <v>6646</v>
      </c>
      <c r="K41" s="28" t="s">
        <v>6188</v>
      </c>
      <c r="L41">
        <v>1993</v>
      </c>
      <c r="M41">
        <v>1</v>
      </c>
    </row>
    <row r="42" spans="1:14" x14ac:dyDescent="0.2">
      <c r="A42" s="48" t="str">
        <f t="shared" si="0"/>
        <v>K -4</v>
      </c>
      <c r="B42">
        <v>4</v>
      </c>
      <c r="C42">
        <v>4</v>
      </c>
      <c r="D42" s="48" t="str">
        <f>IF(C42=1,K!$I$9,IF(C42=2,K!$I$10,IF(C42=3,K!$I$11,IF(C42=4,K!$I$12,IF(C42=5,K!$I$13,IF(C42=6,K!$I$14,IF(C42=7,K!$I$15,IF(C42=8,K!$I$16,IF(C42=9,K!$I$17)))))))))</f>
        <v>Talu puurkaevu projekt v eksp</v>
      </c>
      <c r="E42" s="25" t="s">
        <v>333</v>
      </c>
      <c r="F42" s="119" t="str">
        <f>LOOKUP(E42,K!$A$1:$B$19)</f>
        <v>Ülenurme vald</v>
      </c>
      <c r="G42" s="48" t="str">
        <f>CONCATENATE(H42,"-",I42)</f>
        <v>TA-111</v>
      </c>
      <c r="H42" s="25" t="s">
        <v>3165</v>
      </c>
      <c r="I42" s="25" t="s">
        <v>6645</v>
      </c>
      <c r="J42" s="28" t="s">
        <v>6648</v>
      </c>
      <c r="K42" s="28" t="s">
        <v>6647</v>
      </c>
      <c r="L42">
        <v>1991</v>
      </c>
      <c r="M42">
        <v>1</v>
      </c>
      <c r="N42">
        <v>1993</v>
      </c>
    </row>
    <row r="43" spans="1:14" x14ac:dyDescent="0.2">
      <c r="A43" s="48" t="str">
        <f t="shared" si="0"/>
        <v>K -4</v>
      </c>
      <c r="B43">
        <v>4</v>
      </c>
      <c r="C43">
        <v>4</v>
      </c>
      <c r="D43" s="48" t="str">
        <f>IF(C43=1,K!$I$9,IF(C43=2,K!$I$10,IF(C43=3,K!$I$11,IF(C43=4,K!$I$12,IF(C43=5,K!$I$13,IF(C43=6,K!$I$14,IF(C43=7,K!$I$15,IF(C43=8,K!$I$16,IF(C43=9,K!$I$17)))))))))</f>
        <v>Talu puurkaevu projekt v eksp</v>
      </c>
      <c r="E43" s="25" t="s">
        <v>333</v>
      </c>
      <c r="F43" s="119" t="str">
        <f>LOOKUP(E43,K!$A$1:$B$19)</f>
        <v>Ülenurme vald</v>
      </c>
      <c r="G43" s="48" t="str">
        <f t="shared" si="1"/>
        <v>TA-114</v>
      </c>
      <c r="H43" s="25" t="s">
        <v>3165</v>
      </c>
      <c r="I43" s="25" t="s">
        <v>6649</v>
      </c>
      <c r="J43" s="28" t="s">
        <v>6650</v>
      </c>
      <c r="K43" s="28" t="s">
        <v>6651</v>
      </c>
      <c r="L43">
        <v>1991</v>
      </c>
      <c r="M43">
        <v>1</v>
      </c>
    </row>
    <row r="44" spans="1:14" x14ac:dyDescent="0.2">
      <c r="A44" s="48" t="str">
        <f t="shared" si="0"/>
        <v>K -4</v>
      </c>
      <c r="B44">
        <v>4</v>
      </c>
      <c r="C44">
        <v>4</v>
      </c>
      <c r="D44" s="48" t="str">
        <f>IF(C44=1,K!$I$9,IF(C44=2,K!$I$10,IF(C44=3,K!$I$11,IF(C44=4,K!$I$12,IF(C44=5,K!$I$13,IF(C44=6,K!$I$14,IF(C44=7,K!$I$15,IF(C44=8,K!$I$16,IF(C44=9,K!$I$17)))))))))</f>
        <v>Talu puurkaevu projekt v eksp</v>
      </c>
      <c r="E44" s="25" t="s">
        <v>320</v>
      </c>
      <c r="F44" s="119" t="str">
        <f>LOOKUP(E44,K!$A$1:$B$19)</f>
        <v>Luunja vald</v>
      </c>
      <c r="G44" s="48" t="str">
        <f t="shared" si="1"/>
        <v>TA-115</v>
      </c>
      <c r="H44" s="25" t="s">
        <v>3165</v>
      </c>
      <c r="I44" s="25" t="s">
        <v>6652</v>
      </c>
      <c r="J44" s="28" t="s">
        <v>6653</v>
      </c>
      <c r="K44" s="28" t="s">
        <v>6654</v>
      </c>
      <c r="L44">
        <v>1991</v>
      </c>
      <c r="M44">
        <v>1</v>
      </c>
    </row>
    <row r="45" spans="1:14" x14ac:dyDescent="0.2">
      <c r="A45" s="48" t="str">
        <f t="shared" si="0"/>
        <v>K -4</v>
      </c>
      <c r="B45">
        <v>4</v>
      </c>
      <c r="C45">
        <v>4</v>
      </c>
      <c r="D45" s="48" t="str">
        <f>IF(C45=1,K!$I$9,IF(C45=2,K!$I$10,IF(C45=3,K!$I$11,IF(C45=4,K!$I$12,IF(C45=5,K!$I$13,IF(C45=6,K!$I$14,IF(C45=7,K!$I$15,IF(C45=8,K!$I$16,IF(C45=9,K!$I$17)))))))))</f>
        <v>Talu puurkaevu projekt v eksp</v>
      </c>
      <c r="E45" s="25" t="s">
        <v>320</v>
      </c>
      <c r="F45" s="119" t="str">
        <f>LOOKUP(E45,K!$A$1:$B$19)</f>
        <v>Luunja vald</v>
      </c>
      <c r="G45" s="48" t="str">
        <f t="shared" si="1"/>
        <v>TA-115</v>
      </c>
      <c r="H45" s="25" t="s">
        <v>3165</v>
      </c>
      <c r="I45" s="25" t="s">
        <v>6652</v>
      </c>
      <c r="J45" s="28" t="s">
        <v>6653</v>
      </c>
      <c r="K45" s="28" t="s">
        <v>6654</v>
      </c>
      <c r="L45">
        <v>1991</v>
      </c>
      <c r="M45">
        <v>1</v>
      </c>
      <c r="N45">
        <v>1991</v>
      </c>
    </row>
    <row r="46" spans="1:14" x14ac:dyDescent="0.2">
      <c r="A46" s="48" t="str">
        <f t="shared" si="0"/>
        <v>K -4</v>
      </c>
      <c r="B46">
        <v>4</v>
      </c>
      <c r="C46">
        <v>4</v>
      </c>
      <c r="D46" s="48" t="str">
        <f>IF(C46=1,K!$I$9,IF(C46=2,K!$I$10,IF(C46=3,K!$I$11,IF(C46=4,K!$I$12,IF(C46=5,K!$I$13,IF(C46=6,K!$I$14,IF(C46=7,K!$I$15,IF(C46=8,K!$I$16,IF(C46=9,K!$I$17)))))))))</f>
        <v>Talu puurkaevu projekt v eksp</v>
      </c>
      <c r="E46" s="25" t="s">
        <v>322</v>
      </c>
      <c r="F46" s="119" t="str">
        <f>LOOKUP(E46,K!$A$1:$B$19)</f>
        <v>Mäksa vald</v>
      </c>
      <c r="G46" s="48" t="str">
        <f t="shared" si="1"/>
        <v>TA-120</v>
      </c>
      <c r="H46" s="25" t="s">
        <v>3165</v>
      </c>
      <c r="I46" s="25" t="s">
        <v>6657</v>
      </c>
      <c r="J46" s="28" t="s">
        <v>6655</v>
      </c>
      <c r="K46" s="28" t="s">
        <v>6656</v>
      </c>
      <c r="L46">
        <v>1993</v>
      </c>
      <c r="M46">
        <v>1</v>
      </c>
      <c r="N46">
        <v>1991</v>
      </c>
    </row>
    <row r="47" spans="1:14" x14ac:dyDescent="0.2">
      <c r="A47" s="48" t="str">
        <f t="shared" si="0"/>
        <v>K -4</v>
      </c>
      <c r="B47">
        <v>4</v>
      </c>
      <c r="C47">
        <v>4</v>
      </c>
      <c r="D47" s="48" t="str">
        <f>IF(C47=1,K!$I$9,IF(C47=2,K!$I$10,IF(C47=3,K!$I$11,IF(C47=4,K!$I$12,IF(C47=5,K!$I$13,IF(C47=6,K!$I$14,IF(C47=7,K!$I$15,IF(C47=8,K!$I$16,IF(C47=9,K!$I$17)))))))))</f>
        <v>Talu puurkaevu projekt v eksp</v>
      </c>
      <c r="E47" s="25" t="s">
        <v>322</v>
      </c>
      <c r="F47" s="119" t="str">
        <f>LOOKUP(E47,K!$A$1:$B$19)</f>
        <v>Mäksa vald</v>
      </c>
      <c r="G47" s="48" t="str">
        <f t="shared" si="1"/>
        <v>TA-120</v>
      </c>
      <c r="H47" s="25" t="s">
        <v>3165</v>
      </c>
      <c r="I47" s="25" t="s">
        <v>6657</v>
      </c>
      <c r="J47" s="28" t="s">
        <v>6661</v>
      </c>
      <c r="K47" s="28" t="s">
        <v>6662</v>
      </c>
      <c r="L47">
        <v>1993</v>
      </c>
      <c r="M47">
        <v>1</v>
      </c>
      <c r="N47">
        <v>1992</v>
      </c>
    </row>
    <row r="48" spans="1:14" x14ac:dyDescent="0.2">
      <c r="A48" s="48" t="str">
        <f t="shared" si="0"/>
        <v>K -4</v>
      </c>
      <c r="B48">
        <v>4</v>
      </c>
      <c r="C48">
        <v>4</v>
      </c>
      <c r="D48" s="48" t="str">
        <f>IF(C48=1,K!$I$9,IF(C48=2,K!$I$10,IF(C48=3,K!$I$11,IF(C48=4,K!$I$12,IF(C48=5,K!$I$13,IF(C48=6,K!$I$14,IF(C48=7,K!$I$15,IF(C48=8,K!$I$16,IF(C48=9,K!$I$17)))))))))</f>
        <v>Talu puurkaevu projekt v eksp</v>
      </c>
      <c r="E48" s="25" t="s">
        <v>322</v>
      </c>
      <c r="F48" s="119" t="str">
        <f>LOOKUP(E48,K!$A$1:$B$19)</f>
        <v>Mäksa vald</v>
      </c>
      <c r="G48" s="48" t="str">
        <f t="shared" si="1"/>
        <v>TA-120</v>
      </c>
      <c r="H48" s="25" t="s">
        <v>3165</v>
      </c>
      <c r="I48" s="25" t="s">
        <v>6657</v>
      </c>
      <c r="J48" s="28" t="s">
        <v>6664</v>
      </c>
      <c r="K48" s="28" t="s">
        <v>6663</v>
      </c>
      <c r="L48">
        <v>1991</v>
      </c>
      <c r="M48">
        <v>1</v>
      </c>
    </row>
    <row r="49" spans="1:14" x14ac:dyDescent="0.2">
      <c r="A49" s="48" t="str">
        <f t="shared" si="0"/>
        <v>K -4</v>
      </c>
      <c r="B49">
        <v>4</v>
      </c>
      <c r="C49">
        <v>4</v>
      </c>
      <c r="D49" s="48" t="str">
        <f>IF(C49=1,K!$I$9,IF(C49=2,K!$I$10,IF(C49=3,K!$I$11,IF(C49=4,K!$I$12,IF(C49=5,K!$I$13,IF(C49=6,K!$I$14,IF(C49=7,K!$I$15,IF(C49=8,K!$I$16,IF(C49=9,K!$I$17)))))))))</f>
        <v>Talu puurkaevu projekt v eksp</v>
      </c>
      <c r="E49" s="25" t="s">
        <v>317</v>
      </c>
      <c r="F49" s="119" t="str">
        <f>LOOKUP(E49,K!$A$1:$B$19)</f>
        <v>Kambja vald</v>
      </c>
      <c r="G49" s="48" t="str">
        <f t="shared" si="1"/>
        <v>TA-130</v>
      </c>
      <c r="H49" s="25" t="s">
        <v>3165</v>
      </c>
      <c r="I49" s="25" t="s">
        <v>6665</v>
      </c>
      <c r="J49" s="28" t="s">
        <v>6666</v>
      </c>
      <c r="K49" s="28" t="s">
        <v>6667</v>
      </c>
      <c r="L49">
        <v>1991</v>
      </c>
      <c r="M49">
        <v>1</v>
      </c>
    </row>
    <row r="50" spans="1:14" x14ac:dyDescent="0.2">
      <c r="A50" s="48" t="str">
        <f t="shared" si="0"/>
        <v>K -4</v>
      </c>
      <c r="B50">
        <v>4</v>
      </c>
      <c r="C50">
        <v>4</v>
      </c>
      <c r="D50" s="48" t="str">
        <f>IF(C50=1,K!$I$9,IF(C50=2,K!$I$10,IF(C50=3,K!$I$11,IF(C50=4,K!$I$12,IF(C50=5,K!$I$13,IF(C50=6,K!$I$14,IF(C50=7,K!$I$15,IF(C50=8,K!$I$16,IF(C50=9,K!$I$17)))))))))</f>
        <v>Talu puurkaevu projekt v eksp</v>
      </c>
      <c r="E50" s="25" t="s">
        <v>318</v>
      </c>
      <c r="F50" s="119" t="str">
        <f>LOOKUP(E50,K!$A$1:$B$19)</f>
        <v>Konguta vald</v>
      </c>
      <c r="G50" s="48" t="str">
        <f t="shared" si="1"/>
        <v>TA-133</v>
      </c>
      <c r="H50" s="25" t="s">
        <v>3165</v>
      </c>
      <c r="I50" s="25" t="s">
        <v>2757</v>
      </c>
      <c r="J50" s="28" t="s">
        <v>6668</v>
      </c>
      <c r="K50" s="28" t="s">
        <v>6669</v>
      </c>
      <c r="L50">
        <v>1991</v>
      </c>
      <c r="M50">
        <v>1</v>
      </c>
    </row>
    <row r="51" spans="1:14" x14ac:dyDescent="0.2">
      <c r="A51" s="48" t="str">
        <f t="shared" si="0"/>
        <v>K -4</v>
      </c>
      <c r="B51">
        <v>4</v>
      </c>
      <c r="C51">
        <v>4</v>
      </c>
      <c r="D51" s="48" t="str">
        <f>IF(C51=1,K!$I$9,IF(C51=2,K!$I$10,IF(C51=3,K!$I$11,IF(C51=4,K!$I$12,IF(C51=5,K!$I$13,IF(C51=6,K!$I$14,IF(C51=7,K!$I$15,IF(C51=8,K!$I$16,IF(C51=9,K!$I$17)))))))))</f>
        <v>Talu puurkaevu projekt v eksp</v>
      </c>
      <c r="E51" s="25" t="s">
        <v>6672</v>
      </c>
      <c r="F51" s="119" t="str">
        <f>LOOKUP(E51,K!$A$1:$B$19)</f>
        <v>Rõngu vald</v>
      </c>
      <c r="G51" s="48" t="str">
        <f t="shared" si="1"/>
        <v>TA-134</v>
      </c>
      <c r="H51" s="25" t="s">
        <v>3165</v>
      </c>
      <c r="I51" s="25" t="s">
        <v>6670</v>
      </c>
      <c r="J51" s="28" t="s">
        <v>6671</v>
      </c>
      <c r="K51" s="28" t="s">
        <v>6625</v>
      </c>
      <c r="L51">
        <v>1991</v>
      </c>
      <c r="M51">
        <v>1</v>
      </c>
      <c r="N51">
        <v>1997</v>
      </c>
    </row>
    <row r="52" spans="1:14" x14ac:dyDescent="0.2">
      <c r="A52" s="48" t="str">
        <f t="shared" si="0"/>
        <v>K -4</v>
      </c>
      <c r="B52">
        <v>4</v>
      </c>
      <c r="C52">
        <v>4</v>
      </c>
      <c r="D52" s="48" t="str">
        <f>IF(C52=1,K!$I$9,IF(C52=2,K!$I$10,IF(C52=3,K!$I$11,IF(C52=4,K!$I$12,IF(C52=5,K!$I$13,IF(C52=6,K!$I$14,IF(C52=7,K!$I$15,IF(C52=8,K!$I$16,IF(C52=9,K!$I$17)))))))))</f>
        <v>Talu puurkaevu projekt v eksp</v>
      </c>
      <c r="E52" s="25" t="s">
        <v>333</v>
      </c>
      <c r="F52" s="119" t="str">
        <f>LOOKUP(E52,K!$A$1:$B$19)</f>
        <v>Ülenurme vald</v>
      </c>
      <c r="G52" s="48" t="str">
        <f t="shared" si="1"/>
        <v>TA-142</v>
      </c>
      <c r="H52" s="25" t="s">
        <v>3165</v>
      </c>
      <c r="I52" s="25" t="s">
        <v>6602</v>
      </c>
      <c r="J52" s="28" t="s">
        <v>6673</v>
      </c>
      <c r="K52" s="28" t="s">
        <v>6636</v>
      </c>
      <c r="L52">
        <v>1991</v>
      </c>
      <c r="M52">
        <v>1</v>
      </c>
      <c r="N52">
        <v>1995</v>
      </c>
    </row>
    <row r="53" spans="1:14" x14ac:dyDescent="0.2">
      <c r="A53" s="48" t="str">
        <f t="shared" si="0"/>
        <v>K -4</v>
      </c>
      <c r="B53">
        <v>4</v>
      </c>
      <c r="C53">
        <v>4</v>
      </c>
      <c r="D53" s="48" t="str">
        <f>IF(C53=1,K!$I$9,IF(C53=2,K!$I$10,IF(C53=3,K!$I$11,IF(C53=4,K!$I$12,IF(C53=5,K!$I$13,IF(C53=6,K!$I$14,IF(C53=7,K!$I$15,IF(C53=8,K!$I$16,IF(C53=9,K!$I$17)))))))))</f>
        <v>Talu puurkaevu projekt v eksp</v>
      </c>
      <c r="E53" s="25" t="s">
        <v>333</v>
      </c>
      <c r="F53" s="119" t="str">
        <f>LOOKUP(E53,K!$A$1:$B$19)</f>
        <v>Ülenurme vald</v>
      </c>
      <c r="G53" s="48" t="str">
        <f t="shared" si="1"/>
        <v>TA-142</v>
      </c>
      <c r="H53" s="25" t="s">
        <v>3165</v>
      </c>
      <c r="I53" s="25" t="s">
        <v>6602</v>
      </c>
      <c r="J53" s="28" t="s">
        <v>6675</v>
      </c>
      <c r="K53" s="28" t="s">
        <v>6636</v>
      </c>
      <c r="L53">
        <v>1995</v>
      </c>
      <c r="M53">
        <v>1</v>
      </c>
    </row>
    <row r="54" spans="1:14" x14ac:dyDescent="0.2">
      <c r="A54" s="48" t="str">
        <f t="shared" si="0"/>
        <v>K -4</v>
      </c>
      <c r="B54">
        <v>4</v>
      </c>
      <c r="C54">
        <v>4</v>
      </c>
      <c r="D54" s="48" t="str">
        <f>IF(C54=1,K!$I$9,IF(C54=2,K!$I$10,IF(C54=3,K!$I$11,IF(C54=4,K!$I$12,IF(C54=5,K!$I$13,IF(C54=6,K!$I$14,IF(C54=7,K!$I$15,IF(C54=8,K!$I$16,IF(C54=9,K!$I$17)))))))))</f>
        <v>Talu puurkaevu projekt v eksp</v>
      </c>
      <c r="E54" s="25" t="s">
        <v>328</v>
      </c>
      <c r="F54" s="119" t="str">
        <f>LOOKUP(E54,K!$A$1:$B$19)</f>
        <v>Rõngu vald</v>
      </c>
      <c r="G54" s="48" t="str">
        <f t="shared" si="1"/>
        <v>TA-186</v>
      </c>
      <c r="H54" s="25" t="s">
        <v>3165</v>
      </c>
      <c r="I54" s="25" t="s">
        <v>3889</v>
      </c>
      <c r="J54" s="28" t="s">
        <v>6676</v>
      </c>
      <c r="K54" s="28" t="s">
        <v>6677</v>
      </c>
      <c r="L54">
        <v>1991</v>
      </c>
      <c r="M54">
        <v>1</v>
      </c>
      <c r="N54">
        <v>1991</v>
      </c>
    </row>
    <row r="55" spans="1:14" x14ac:dyDescent="0.2">
      <c r="A55" s="48" t="str">
        <f t="shared" si="0"/>
        <v>K -4</v>
      </c>
      <c r="B55">
        <v>4</v>
      </c>
      <c r="C55">
        <v>4</v>
      </c>
      <c r="D55" s="48" t="str">
        <f>IF(C55=1,K!$I$9,IF(C55=2,K!$I$10,IF(C55=3,K!$I$11,IF(C55=4,K!$I$12,IF(C55=5,K!$I$13,IF(C55=6,K!$I$14,IF(C55=7,K!$I$15,IF(C55=8,K!$I$16,IF(C55=9,K!$I$17)))))))))</f>
        <v>Talu puurkaevu projekt v eksp</v>
      </c>
      <c r="E55" s="25" t="s">
        <v>325</v>
      </c>
      <c r="F55" s="119" t="str">
        <f>LOOKUP(E55,K!$A$1:$B$19)</f>
        <v>Nõo vald</v>
      </c>
      <c r="G55" s="48" t="str">
        <f t="shared" si="1"/>
        <v>TA-188</v>
      </c>
      <c r="H55" s="25" t="s">
        <v>3165</v>
      </c>
      <c r="I55" s="25" t="s">
        <v>4934</v>
      </c>
      <c r="J55" s="28" t="s">
        <v>6679</v>
      </c>
      <c r="K55" s="28" t="s">
        <v>6678</v>
      </c>
      <c r="L55">
        <v>1992</v>
      </c>
      <c r="M55">
        <v>1</v>
      </c>
    </row>
    <row r="56" spans="1:14" x14ac:dyDescent="0.2">
      <c r="A56" s="48" t="str">
        <f t="shared" si="0"/>
        <v>K -4</v>
      </c>
      <c r="B56">
        <v>4</v>
      </c>
      <c r="C56">
        <v>4</v>
      </c>
      <c r="D56" s="48" t="str">
        <f>IF(C56=1,K!$I$9,IF(C56=2,K!$I$10,IF(C56=3,K!$I$11,IF(C56=4,K!$I$12,IF(C56=5,K!$I$13,IF(C56=6,K!$I$14,IF(C56=7,K!$I$15,IF(C56=8,K!$I$16,IF(C56=9,K!$I$17)))))))))</f>
        <v>Talu puurkaevu projekt v eksp</v>
      </c>
      <c r="E56" s="25" t="s">
        <v>325</v>
      </c>
      <c r="F56" s="119" t="str">
        <f>LOOKUP(E56,K!$A$1:$B$19)</f>
        <v>Nõo vald</v>
      </c>
      <c r="G56" s="48" t="str">
        <f t="shared" si="1"/>
        <v>TA-188</v>
      </c>
      <c r="H56" s="25" t="s">
        <v>3165</v>
      </c>
      <c r="I56" s="25" t="s">
        <v>4934</v>
      </c>
      <c r="J56" s="28" t="s">
        <v>6680</v>
      </c>
      <c r="K56" s="28" t="s">
        <v>6678</v>
      </c>
      <c r="L56">
        <v>1991</v>
      </c>
      <c r="M56">
        <v>1</v>
      </c>
      <c r="N56">
        <v>1992</v>
      </c>
    </row>
    <row r="57" spans="1:14" x14ac:dyDescent="0.2">
      <c r="A57" s="48" t="str">
        <f t="shared" si="0"/>
        <v>K -4</v>
      </c>
      <c r="B57">
        <v>4</v>
      </c>
      <c r="C57">
        <v>4</v>
      </c>
      <c r="D57" s="48" t="str">
        <f>IF(C57=1,K!$I$9,IF(C57=2,K!$I$10,IF(C57=3,K!$I$11,IF(C57=4,K!$I$12,IF(C57=5,K!$I$13,IF(C57=6,K!$I$14,IF(C57=7,K!$I$15,IF(C57=8,K!$I$16,IF(C57=9,K!$I$17)))))))))</f>
        <v>Talu puurkaevu projekt v eksp</v>
      </c>
      <c r="E57" s="25" t="s">
        <v>328</v>
      </c>
      <c r="F57" s="119" t="str">
        <f>LOOKUP(E57,K!$A$1:$B$19)</f>
        <v>Rõngu vald</v>
      </c>
      <c r="G57" s="48" t="str">
        <f t="shared" si="1"/>
        <v>TA-189</v>
      </c>
      <c r="H57" s="25" t="s">
        <v>3165</v>
      </c>
      <c r="I57" s="25" t="s">
        <v>4970</v>
      </c>
      <c r="J57" s="28" t="s">
        <v>6681</v>
      </c>
      <c r="K57" s="28" t="s">
        <v>6682</v>
      </c>
      <c r="L57">
        <v>1991</v>
      </c>
      <c r="M57">
        <v>1</v>
      </c>
    </row>
    <row r="58" spans="1:14" x14ac:dyDescent="0.2">
      <c r="A58" s="48" t="str">
        <f t="shared" si="0"/>
        <v>K -4</v>
      </c>
      <c r="B58">
        <v>4</v>
      </c>
      <c r="C58">
        <v>4</v>
      </c>
      <c r="D58" s="48" t="str">
        <f>IF(C58=1,K!$I$9,IF(C58=2,K!$I$10,IF(C58=3,K!$I$11,IF(C58=4,K!$I$12,IF(C58=5,K!$I$13,IF(C58=6,K!$I$14,IF(C58=7,K!$I$15,IF(C58=8,K!$I$16,IF(C58=9,K!$I$17)))))))))</f>
        <v>Talu puurkaevu projekt v eksp</v>
      </c>
      <c r="E58" s="25" t="s">
        <v>317</v>
      </c>
      <c r="F58" s="119" t="str">
        <f>LOOKUP(E58,K!$A$1:$B$19)</f>
        <v>Kambja vald</v>
      </c>
      <c r="G58" s="48" t="str">
        <f t="shared" si="1"/>
        <v>TA-190</v>
      </c>
      <c r="H58" s="25" t="s">
        <v>3165</v>
      </c>
      <c r="I58" s="25" t="s">
        <v>6683</v>
      </c>
      <c r="J58" s="28" t="s">
        <v>6684</v>
      </c>
      <c r="K58" s="28" t="s">
        <v>6564</v>
      </c>
      <c r="L58">
        <v>1991</v>
      </c>
      <c r="M58">
        <v>1</v>
      </c>
    </row>
    <row r="59" spans="1:14" x14ac:dyDescent="0.2">
      <c r="A59" s="48" t="str">
        <f t="shared" si="0"/>
        <v>K -4</v>
      </c>
      <c r="B59">
        <v>4</v>
      </c>
      <c r="C59">
        <v>4</v>
      </c>
      <c r="D59" s="48" t="str">
        <f>IF(C59=1,K!$I$9,IF(C59=2,K!$I$10,IF(C59=3,K!$I$11,IF(C59=4,K!$I$12,IF(C59=5,K!$I$13,IF(C59=6,K!$I$14,IF(C59=7,K!$I$15,IF(C59=8,K!$I$16,IF(C59=9,K!$I$17)))))))))</f>
        <v>Talu puurkaevu projekt v eksp</v>
      </c>
      <c r="E59" s="25" t="s">
        <v>317</v>
      </c>
      <c r="F59" s="119" t="str">
        <f>LOOKUP(E59,K!$A$1:$B$19)</f>
        <v>Kambja vald</v>
      </c>
      <c r="G59" s="48" t="str">
        <f t="shared" si="1"/>
        <v>TA-191</v>
      </c>
      <c r="H59" s="25" t="s">
        <v>3165</v>
      </c>
      <c r="I59" s="25" t="s">
        <v>3221</v>
      </c>
      <c r="J59" s="28" t="s">
        <v>6685</v>
      </c>
      <c r="K59" s="28" t="s">
        <v>6686</v>
      </c>
      <c r="L59">
        <v>1991</v>
      </c>
      <c r="M59">
        <v>1</v>
      </c>
    </row>
    <row r="60" spans="1:14" x14ac:dyDescent="0.2">
      <c r="A60" s="48" t="str">
        <f t="shared" si="0"/>
        <v>K -4</v>
      </c>
      <c r="B60">
        <v>4</v>
      </c>
      <c r="C60">
        <v>4</v>
      </c>
      <c r="D60" s="48" t="str">
        <f>IF(C60=1,K!$I$9,IF(C60=2,K!$I$10,IF(C60=3,K!$I$11,IF(C60=4,K!$I$12,IF(C60=5,K!$I$13,IF(C60=6,K!$I$14,IF(C60=7,K!$I$15,IF(C60=8,K!$I$16,IF(C60=9,K!$I$17)))))))))</f>
        <v>Talu puurkaevu projekt v eksp</v>
      </c>
      <c r="E60" s="25" t="s">
        <v>329</v>
      </c>
      <c r="F60" s="119" t="str">
        <f>LOOKUP(E60,K!$A$1:$B$19)</f>
        <v>Tartu vald</v>
      </c>
      <c r="G60" s="48" t="str">
        <f t="shared" si="1"/>
        <v>TA-187</v>
      </c>
      <c r="H60" s="25" t="s">
        <v>3165</v>
      </c>
      <c r="I60" s="25" t="s">
        <v>4375</v>
      </c>
      <c r="J60" s="28" t="s">
        <v>6687</v>
      </c>
      <c r="K60" s="28" t="s">
        <v>6688</v>
      </c>
      <c r="L60">
        <v>1991</v>
      </c>
      <c r="M60">
        <v>1</v>
      </c>
      <c r="N60">
        <v>1991</v>
      </c>
    </row>
    <row r="61" spans="1:14" x14ac:dyDescent="0.2">
      <c r="A61" s="48" t="str">
        <f t="shared" si="0"/>
        <v>K -5</v>
      </c>
      <c r="B61">
        <v>5</v>
      </c>
      <c r="C61">
        <v>4</v>
      </c>
      <c r="D61" s="48" t="str">
        <f>IF(C61=1,K!$I$9,IF(C61=2,K!$I$10,IF(C61=3,K!$I$11,IF(C61=4,K!$I$12,IF(C61=5,K!$I$13,IF(C61=6,K!$I$14,IF(C61=7,K!$I$15,IF(C61=8,K!$I$16,IF(C61=9,K!$I$17)))))))))</f>
        <v>Talu puurkaevu projekt v eksp</v>
      </c>
      <c r="E61" s="25" t="s">
        <v>320</v>
      </c>
      <c r="F61" s="119" t="str">
        <f>LOOKUP(E61,K!$A$1:$B$19)</f>
        <v>Luunja vald</v>
      </c>
      <c r="G61" s="48" t="str">
        <f t="shared" si="1"/>
        <v>TA-62</v>
      </c>
      <c r="H61" s="25" t="s">
        <v>3165</v>
      </c>
      <c r="I61" s="25" t="s">
        <v>6531</v>
      </c>
      <c r="J61" s="28" t="s">
        <v>6690</v>
      </c>
      <c r="K61" s="28" t="s">
        <v>6691</v>
      </c>
      <c r="L61">
        <v>1990</v>
      </c>
      <c r="M61">
        <v>1</v>
      </c>
      <c r="N61">
        <v>1992</v>
      </c>
    </row>
    <row r="62" spans="1:14" x14ac:dyDescent="0.2">
      <c r="A62" s="48" t="str">
        <f t="shared" si="0"/>
        <v>K -5</v>
      </c>
      <c r="B62">
        <v>5</v>
      </c>
      <c r="C62">
        <v>4</v>
      </c>
      <c r="D62" s="48" t="str">
        <f>IF(C62=1,K!$I$9,IF(C62=2,K!$I$10,IF(C62=3,K!$I$11,IF(C62=4,K!$I$12,IF(C62=5,K!$I$13,IF(C62=6,K!$I$14,IF(C62=7,K!$I$15,IF(C62=8,K!$I$16,IF(C62=9,K!$I$17)))))))))</f>
        <v>Talu puurkaevu projekt v eksp</v>
      </c>
      <c r="E62" s="25" t="s">
        <v>320</v>
      </c>
      <c r="F62" s="119" t="str">
        <f>LOOKUP(E62,K!$A$1:$B$19)</f>
        <v>Luunja vald</v>
      </c>
      <c r="G62" s="48" t="str">
        <f t="shared" si="1"/>
        <v>TA-62</v>
      </c>
      <c r="H62" s="25" t="s">
        <v>3165</v>
      </c>
      <c r="I62" s="25" t="s">
        <v>6531</v>
      </c>
      <c r="J62" s="28" t="s">
        <v>6692</v>
      </c>
      <c r="K62" s="28" t="s">
        <v>6691</v>
      </c>
      <c r="L62">
        <v>1992</v>
      </c>
      <c r="M62">
        <v>1</v>
      </c>
    </row>
    <row r="63" spans="1:14" x14ac:dyDescent="0.2">
      <c r="A63" s="48" t="str">
        <f t="shared" si="0"/>
        <v>K -5</v>
      </c>
      <c r="B63">
        <v>5</v>
      </c>
      <c r="C63">
        <v>4</v>
      </c>
      <c r="D63" s="48" t="str">
        <f>IF(C63=1,K!$I$9,IF(C63=2,K!$I$10,IF(C63=3,K!$I$11,IF(C63=4,K!$I$12,IF(C63=5,K!$I$13,IF(C63=6,K!$I$14,IF(C63=7,K!$I$15,IF(C63=8,K!$I$16,IF(C63=9,K!$I$17)))))))))</f>
        <v>Talu puurkaevu projekt v eksp</v>
      </c>
      <c r="E63" s="25" t="s">
        <v>333</v>
      </c>
      <c r="F63" s="119" t="str">
        <f>LOOKUP(E63,K!$A$1:$B$19)</f>
        <v>Ülenurme vald</v>
      </c>
      <c r="G63" s="48" t="str">
        <f t="shared" si="1"/>
        <v>TA-64</v>
      </c>
      <c r="H63" s="25" t="s">
        <v>3165</v>
      </c>
      <c r="I63" s="25" t="s">
        <v>5040</v>
      </c>
      <c r="J63" s="28" t="s">
        <v>6694</v>
      </c>
      <c r="K63" s="28" t="s">
        <v>6693</v>
      </c>
      <c r="L63">
        <v>1990</v>
      </c>
      <c r="M63">
        <v>1</v>
      </c>
    </row>
    <row r="64" spans="1:14" x14ac:dyDescent="0.2">
      <c r="A64" s="48" t="str">
        <f t="shared" si="0"/>
        <v>K -5</v>
      </c>
      <c r="B64">
        <v>5</v>
      </c>
      <c r="C64">
        <v>4</v>
      </c>
      <c r="D64" s="48" t="str">
        <f>IF(C64=1,K!$I$9,IF(C64=2,K!$I$10,IF(C64=3,K!$I$11,IF(C64=4,K!$I$12,IF(C64=5,K!$I$13,IF(C64=6,K!$I$14,IF(C64=7,K!$I$15,IF(C64=8,K!$I$16,IF(C64=9,K!$I$17)))))))))</f>
        <v>Talu puurkaevu projekt v eksp</v>
      </c>
      <c r="E64" s="25" t="s">
        <v>329</v>
      </c>
      <c r="F64" s="119" t="str">
        <f>LOOKUP(E64,K!$A$1:$B$19)</f>
        <v>Tartu vald</v>
      </c>
      <c r="G64" s="48" t="str">
        <f t="shared" si="1"/>
        <v>TA-65</v>
      </c>
      <c r="H64" s="25" t="s">
        <v>3165</v>
      </c>
      <c r="I64" s="25" t="s">
        <v>3187</v>
      </c>
      <c r="J64" s="28" t="s">
        <v>6863</v>
      </c>
      <c r="K64" s="28" t="s">
        <v>6696</v>
      </c>
      <c r="L64">
        <v>1992</v>
      </c>
      <c r="M64">
        <v>1</v>
      </c>
      <c r="N64">
        <v>1992</v>
      </c>
    </row>
    <row r="65" spans="1:14" x14ac:dyDescent="0.2">
      <c r="A65" s="48" t="str">
        <f t="shared" si="0"/>
        <v>K -5</v>
      </c>
      <c r="B65">
        <v>5</v>
      </c>
      <c r="C65">
        <v>4</v>
      </c>
      <c r="D65" s="48" t="str">
        <f>IF(C65=1,K!$I$9,IF(C65=2,K!$I$10,IF(C65=3,K!$I$11,IF(C65=4,K!$I$12,IF(C65=5,K!$I$13,IF(C65=6,K!$I$14,IF(C65=7,K!$I$15,IF(C65=8,K!$I$16,IF(C65=9,K!$I$17)))))))))</f>
        <v>Talu puurkaevu projekt v eksp</v>
      </c>
      <c r="E65" s="25" t="s">
        <v>329</v>
      </c>
      <c r="F65" s="119" t="str">
        <f>LOOKUP(E65,K!$A$1:$B$19)</f>
        <v>Tartu vald</v>
      </c>
      <c r="G65" s="48" t="str">
        <f t="shared" si="1"/>
        <v>TA-65</v>
      </c>
      <c r="H65" s="25" t="s">
        <v>3165</v>
      </c>
      <c r="I65" s="25" t="s">
        <v>3187</v>
      </c>
      <c r="J65" s="28" t="s">
        <v>6695</v>
      </c>
      <c r="K65" s="28" t="s">
        <v>6696</v>
      </c>
      <c r="L65">
        <v>1990</v>
      </c>
      <c r="M65">
        <v>1</v>
      </c>
    </row>
    <row r="66" spans="1:14" x14ac:dyDescent="0.2">
      <c r="A66" s="48" t="str">
        <f t="shared" si="0"/>
        <v>K -5</v>
      </c>
      <c r="B66">
        <v>5</v>
      </c>
      <c r="C66">
        <v>4</v>
      </c>
      <c r="D66" s="48" t="str">
        <f>IF(C66=1,K!$I$9,IF(C66=2,K!$I$10,IF(C66=3,K!$I$11,IF(C66=4,K!$I$12,IF(C66=5,K!$I$13,IF(C66=6,K!$I$14,IF(C66=7,K!$I$15,IF(C66=8,K!$I$16,IF(C66=9,K!$I$17)))))))))</f>
        <v>Talu puurkaevu projekt v eksp</v>
      </c>
      <c r="E66" s="25" t="s">
        <v>329</v>
      </c>
      <c r="F66" s="119" t="str">
        <f>LOOKUP(E66,K!$A$1:$B$19)</f>
        <v>Tartu vald</v>
      </c>
      <c r="G66" s="48" t="str">
        <f t="shared" si="1"/>
        <v>TA-66</v>
      </c>
      <c r="H66" s="25" t="s">
        <v>3165</v>
      </c>
      <c r="I66" s="25" t="s">
        <v>1832</v>
      </c>
      <c r="J66" s="28" t="s">
        <v>6697</v>
      </c>
      <c r="K66" t="s">
        <v>6698</v>
      </c>
      <c r="L66">
        <v>1990</v>
      </c>
      <c r="M66">
        <v>1</v>
      </c>
      <c r="N66" t="s">
        <v>6864</v>
      </c>
    </row>
    <row r="67" spans="1:14" x14ac:dyDescent="0.2">
      <c r="A67" s="48" t="str">
        <f t="shared" ref="A67:A130" si="2">CONCATENATE("K ","-",B67)</f>
        <v>K -5</v>
      </c>
      <c r="B67">
        <v>5</v>
      </c>
      <c r="C67">
        <v>4</v>
      </c>
      <c r="D67" s="48" t="str">
        <f>IF(C67=1,K!$I$9,IF(C67=2,K!$I$10,IF(C67=3,K!$I$11,IF(C67=4,K!$I$12,IF(C67=5,K!$I$13,IF(C67=6,K!$I$14,IF(C67=7,K!$I$15,IF(C67=8,K!$I$16,IF(C67=9,K!$I$17)))))))))</f>
        <v>Talu puurkaevu projekt v eksp</v>
      </c>
      <c r="E67" s="25" t="s">
        <v>328</v>
      </c>
      <c r="F67" s="119" t="str">
        <f>LOOKUP(E67,K!$A$1:$B$19)</f>
        <v>Rõngu vald</v>
      </c>
      <c r="G67" s="48" t="str">
        <f t="shared" ref="G67:G86" si="3">CONCATENATE(H67,"-",I67)</f>
        <v>TA-76</v>
      </c>
      <c r="H67" s="25" t="s">
        <v>3165</v>
      </c>
      <c r="I67" s="25" t="s">
        <v>6689</v>
      </c>
      <c r="J67" s="28" t="s">
        <v>6699</v>
      </c>
      <c r="K67" t="s">
        <v>6700</v>
      </c>
      <c r="L67">
        <v>1991</v>
      </c>
      <c r="M67">
        <v>1</v>
      </c>
      <c r="N67">
        <v>1993</v>
      </c>
    </row>
    <row r="68" spans="1:14" x14ac:dyDescent="0.2">
      <c r="A68" s="48" t="str">
        <f t="shared" si="2"/>
        <v>K -5</v>
      </c>
      <c r="B68">
        <v>5</v>
      </c>
      <c r="C68">
        <v>4</v>
      </c>
      <c r="D68" s="48" t="str">
        <f>IF(C68=1,K!$I$9,IF(C68=2,K!$I$10,IF(C68=3,K!$I$11,IF(C68=4,K!$I$12,IF(C68=5,K!$I$13,IF(C68=6,K!$I$14,IF(C68=7,K!$I$15,IF(C68=8,K!$I$16,IF(C68=9,K!$I$17)))))))))</f>
        <v>Talu puurkaevu projekt v eksp</v>
      </c>
      <c r="E68" s="25" t="s">
        <v>322</v>
      </c>
      <c r="F68" s="119" t="str">
        <f>LOOKUP(E68,K!$A$1:$B$19)</f>
        <v>Mäksa vald</v>
      </c>
      <c r="G68" s="48" t="str">
        <f t="shared" si="3"/>
        <v>TA-80</v>
      </c>
      <c r="H68" s="25" t="s">
        <v>3165</v>
      </c>
      <c r="I68" s="25" t="s">
        <v>6701</v>
      </c>
      <c r="J68" s="28" t="s">
        <v>6702</v>
      </c>
      <c r="K68" t="s">
        <v>6703</v>
      </c>
      <c r="L68">
        <v>1991</v>
      </c>
      <c r="M68">
        <v>1</v>
      </c>
    </row>
    <row r="69" spans="1:14" x14ac:dyDescent="0.2">
      <c r="A69" s="48" t="str">
        <f t="shared" si="2"/>
        <v>K -5</v>
      </c>
      <c r="B69">
        <v>5</v>
      </c>
      <c r="C69">
        <v>4</v>
      </c>
      <c r="D69" s="48" t="str">
        <f>IF(C69=1,K!$I$9,IF(C69=2,K!$I$10,IF(C69=3,K!$I$11,IF(C69=4,K!$I$12,IF(C69=5,K!$I$13,IF(C69=6,K!$I$14,IF(C69=7,K!$I$15,IF(C69=8,K!$I$16,IF(C69=9,K!$I$17)))))))))</f>
        <v>Talu puurkaevu projekt v eksp</v>
      </c>
      <c r="E69" s="25" t="s">
        <v>319</v>
      </c>
      <c r="F69" s="119" t="str">
        <f>LOOKUP(E69,K!$A$1:$B$19)</f>
        <v xml:space="preserve">Laeva vald </v>
      </c>
      <c r="G69" s="48" t="str">
        <f t="shared" si="3"/>
        <v>TA-81</v>
      </c>
      <c r="H69" s="25" t="s">
        <v>3165</v>
      </c>
      <c r="I69" s="25" t="s">
        <v>6704</v>
      </c>
      <c r="J69" s="28" t="s">
        <v>6706</v>
      </c>
      <c r="K69" s="28" t="s">
        <v>6705</v>
      </c>
      <c r="L69">
        <v>1991</v>
      </c>
      <c r="M69">
        <v>1</v>
      </c>
    </row>
    <row r="70" spans="1:14" x14ac:dyDescent="0.2">
      <c r="A70" s="48" t="str">
        <f t="shared" si="2"/>
        <v>K -5</v>
      </c>
      <c r="B70">
        <v>5</v>
      </c>
      <c r="C70">
        <v>4</v>
      </c>
      <c r="D70" s="48" t="str">
        <f>IF(C70=1,K!$I$9,IF(C70=2,K!$I$10,IF(C70=3,K!$I$11,IF(C70=4,K!$I$12,IF(C70=5,K!$I$13,IF(C70=6,K!$I$14,IF(C70=7,K!$I$15,IF(C70=8,K!$I$16,IF(C70=9,K!$I$17)))))))))</f>
        <v>Talu puurkaevu projekt v eksp</v>
      </c>
      <c r="E70" s="25" t="s">
        <v>321</v>
      </c>
      <c r="F70" s="119" t="str">
        <f>LOOKUP(E70,K!$A$1:$B$19)</f>
        <v>Meeksi vald</v>
      </c>
      <c r="G70" s="48" t="str">
        <f t="shared" si="3"/>
        <v>TA-82</v>
      </c>
      <c r="H70" s="25" t="s">
        <v>3165</v>
      </c>
      <c r="I70" s="25" t="s">
        <v>6707</v>
      </c>
      <c r="J70" s="28" t="s">
        <v>6709</v>
      </c>
      <c r="K70" s="28" t="s">
        <v>6708</v>
      </c>
      <c r="L70">
        <v>1991</v>
      </c>
      <c r="M70">
        <v>1</v>
      </c>
      <c r="N70">
        <v>1991</v>
      </c>
    </row>
    <row r="71" spans="1:14" x14ac:dyDescent="0.2">
      <c r="A71" s="48" t="str">
        <f t="shared" si="2"/>
        <v>K -5</v>
      </c>
      <c r="B71">
        <v>5</v>
      </c>
      <c r="C71">
        <v>4</v>
      </c>
      <c r="D71" s="48" t="str">
        <f>IF(C71=1,K!$I$9,IF(C71=2,K!$I$10,IF(C71=3,K!$I$11,IF(C71=4,K!$I$12,IF(C71=5,K!$I$13,IF(C71=6,K!$I$14,IF(C71=7,K!$I$15,IF(C71=8,K!$I$16,IF(C71=9,K!$I$17)))))))))</f>
        <v>Talu puurkaevu projekt v eksp</v>
      </c>
      <c r="E71" s="25" t="s">
        <v>317</v>
      </c>
      <c r="F71" s="119" t="str">
        <f>LOOKUP(E71,K!$A$1:$B$19)</f>
        <v>Kambja vald</v>
      </c>
      <c r="G71" s="48" t="str">
        <f t="shared" si="3"/>
        <v>TA-83</v>
      </c>
      <c r="H71" s="25" t="s">
        <v>3165</v>
      </c>
      <c r="I71" s="25" t="s">
        <v>3345</v>
      </c>
      <c r="J71" s="28" t="s">
        <v>6710</v>
      </c>
      <c r="K71" s="28" t="s">
        <v>6639</v>
      </c>
      <c r="L71">
        <v>1991</v>
      </c>
      <c r="M71">
        <v>1</v>
      </c>
      <c r="N71">
        <v>1996</v>
      </c>
    </row>
    <row r="72" spans="1:14" x14ac:dyDescent="0.2">
      <c r="A72" s="48" t="str">
        <f t="shared" si="2"/>
        <v>K -5</v>
      </c>
      <c r="B72">
        <v>5</v>
      </c>
      <c r="C72">
        <v>4</v>
      </c>
      <c r="D72" s="48" t="str">
        <f>IF(C72=1,K!$I$9,IF(C72=2,K!$I$10,IF(C72=3,K!$I$11,IF(C72=4,K!$I$12,IF(C72=5,K!$I$13,IF(C72=6,K!$I$14,IF(C72=7,K!$I$15,IF(C72=8,K!$I$16,IF(C72=9,K!$I$17)))))))))</f>
        <v>Talu puurkaevu projekt v eksp</v>
      </c>
      <c r="E72" s="25" t="s">
        <v>329</v>
      </c>
      <c r="F72" s="119" t="str">
        <f>LOOKUP(E72,K!$A$1:$B$19)</f>
        <v>Tartu vald</v>
      </c>
      <c r="G72" s="48" t="str">
        <f t="shared" si="3"/>
        <v>TA-143</v>
      </c>
      <c r="H72" s="25" t="s">
        <v>3165</v>
      </c>
      <c r="I72" s="25" t="s">
        <v>6674</v>
      </c>
      <c r="J72" s="28" t="s">
        <v>6711</v>
      </c>
      <c r="K72" s="28" t="s">
        <v>6656</v>
      </c>
      <c r="L72">
        <v>1991</v>
      </c>
      <c r="M72">
        <v>1</v>
      </c>
    </row>
    <row r="73" spans="1:14" x14ac:dyDescent="0.2">
      <c r="A73" s="48" t="str">
        <f t="shared" si="2"/>
        <v>K -5</v>
      </c>
      <c r="B73">
        <v>5</v>
      </c>
      <c r="C73">
        <v>4</v>
      </c>
      <c r="D73" s="48" t="str">
        <f>IF(C73=1,K!$I$9,IF(C73=2,K!$I$10,IF(C73=3,K!$I$11,IF(C73=4,K!$I$12,IF(C73=5,K!$I$13,IF(C73=6,K!$I$14,IF(C73=7,K!$I$15,IF(C73=8,K!$I$16,IF(C73=9,K!$I$17)))))))))</f>
        <v>Talu puurkaevu projekt v eksp</v>
      </c>
      <c r="E73" s="25" t="s">
        <v>329</v>
      </c>
      <c r="F73" s="119" t="str">
        <f>LOOKUP(E73,K!$A$1:$B$19)</f>
        <v>Tartu vald</v>
      </c>
      <c r="G73" s="48" t="str">
        <f t="shared" si="3"/>
        <v>TA-143</v>
      </c>
      <c r="H73" s="25" t="s">
        <v>3165</v>
      </c>
      <c r="I73" s="25" t="s">
        <v>6674</v>
      </c>
      <c r="J73" s="28" t="s">
        <v>6712</v>
      </c>
      <c r="K73" s="28" t="s">
        <v>6656</v>
      </c>
      <c r="L73">
        <v>1991</v>
      </c>
      <c r="M73">
        <v>1</v>
      </c>
    </row>
    <row r="74" spans="1:14" x14ac:dyDescent="0.2">
      <c r="A74" s="48" t="str">
        <f t="shared" si="2"/>
        <v>K -5</v>
      </c>
      <c r="B74">
        <v>5</v>
      </c>
      <c r="C74">
        <v>4</v>
      </c>
      <c r="D74" s="48" t="str">
        <f>IF(C74=1,K!$I$9,IF(C74=2,K!$I$10,IF(C74=3,K!$I$11,IF(C74=4,K!$I$12,IF(C74=5,K!$I$13,IF(C74=6,K!$I$14,IF(C74=7,K!$I$15,IF(C74=8,K!$I$16,IF(C74=9,K!$I$17)))))))))</f>
        <v>Talu puurkaevu projekt v eksp</v>
      </c>
      <c r="E74" s="25" t="s">
        <v>327</v>
      </c>
      <c r="F74" s="119" t="str">
        <f>LOOKUP(E74,K!$A$1:$B$19)</f>
        <v>Rannu vald</v>
      </c>
      <c r="G74" s="48" t="str">
        <f t="shared" si="3"/>
        <v>TA-67</v>
      </c>
      <c r="H74" s="25" t="s">
        <v>3165</v>
      </c>
      <c r="I74" s="25" t="s">
        <v>2638</v>
      </c>
      <c r="J74" s="28" t="s">
        <v>6713</v>
      </c>
      <c r="K74" s="28" t="s">
        <v>6714</v>
      </c>
      <c r="L74">
        <v>1990</v>
      </c>
      <c r="M74">
        <v>1</v>
      </c>
      <c r="N74">
        <v>1993</v>
      </c>
    </row>
    <row r="75" spans="1:14" x14ac:dyDescent="0.2">
      <c r="A75" s="48" t="str">
        <f t="shared" si="2"/>
        <v>K -5</v>
      </c>
      <c r="B75">
        <v>5</v>
      </c>
      <c r="C75">
        <v>4</v>
      </c>
      <c r="D75" s="48" t="str">
        <f>IF(C75=1,K!$I$9,IF(C75=2,K!$I$10,IF(C75=3,K!$I$11,IF(C75=4,K!$I$12,IF(C75=5,K!$I$13,IF(C75=6,K!$I$14,IF(C75=7,K!$I$15,IF(C75=8,K!$I$16,IF(C75=9,K!$I$17)))))))))</f>
        <v>Talu puurkaevu projekt v eksp</v>
      </c>
      <c r="E75" s="25" t="s">
        <v>319</v>
      </c>
      <c r="F75" s="119" t="str">
        <f>LOOKUP(E75,K!$A$1:$B$19)</f>
        <v xml:space="preserve">Laeva vald </v>
      </c>
      <c r="G75" s="48" t="str">
        <f t="shared" si="3"/>
        <v>TA-366</v>
      </c>
      <c r="H75" s="25" t="s">
        <v>3165</v>
      </c>
      <c r="I75" s="25" t="s">
        <v>6715</v>
      </c>
      <c r="J75" s="28" t="s">
        <v>6716</v>
      </c>
      <c r="K75" s="28" t="s">
        <v>6624</v>
      </c>
      <c r="L75">
        <v>1996</v>
      </c>
      <c r="M75">
        <v>1</v>
      </c>
      <c r="N75">
        <v>1997</v>
      </c>
    </row>
    <row r="76" spans="1:14" x14ac:dyDescent="0.2">
      <c r="A76" s="48" t="str">
        <f t="shared" si="2"/>
        <v>K -5</v>
      </c>
      <c r="B76">
        <v>5</v>
      </c>
      <c r="C76">
        <v>4</v>
      </c>
      <c r="D76" s="48" t="str">
        <f>IF(C76=1,K!$I$9,IF(C76=2,K!$I$10,IF(C76=3,K!$I$11,IF(C76=4,K!$I$12,IF(C76=5,K!$I$13,IF(C76=6,K!$I$14,IF(C76=7,K!$I$15,IF(C76=8,K!$I$16,IF(C76=9,K!$I$17)))))))))</f>
        <v>Talu puurkaevu projekt v eksp</v>
      </c>
      <c r="E76" s="25" t="s">
        <v>326</v>
      </c>
      <c r="F76" s="119" t="str">
        <f>LOOKUP(E76,K!$A$1:$B$19)</f>
        <v>Puhja vald</v>
      </c>
      <c r="G76" s="48" t="str">
        <f t="shared" si="3"/>
        <v>TA-367</v>
      </c>
      <c r="H76" s="25" t="s">
        <v>3165</v>
      </c>
      <c r="I76" s="25" t="s">
        <v>6717</v>
      </c>
      <c r="J76" s="28" t="s">
        <v>6718</v>
      </c>
      <c r="K76" s="28" t="s">
        <v>6640</v>
      </c>
      <c r="L76">
        <v>1996</v>
      </c>
      <c r="M76">
        <v>1</v>
      </c>
      <c r="N76">
        <v>1996</v>
      </c>
    </row>
    <row r="77" spans="1:14" x14ac:dyDescent="0.2">
      <c r="A77" s="48" t="str">
        <f t="shared" si="2"/>
        <v>K -5</v>
      </c>
      <c r="B77">
        <v>5</v>
      </c>
      <c r="C77">
        <v>4</v>
      </c>
      <c r="D77" s="48" t="str">
        <f>IF(C77=1,K!$I$9,IF(C77=2,K!$I$10,IF(C77=3,K!$I$11,IF(C77=4,K!$I$12,IF(C77=5,K!$I$13,IF(C77=6,K!$I$14,IF(C77=7,K!$I$15,IF(C77=8,K!$I$16,IF(C77=9,K!$I$17)))))))))</f>
        <v>Talu puurkaevu projekt v eksp</v>
      </c>
      <c r="E77" s="25" t="s">
        <v>291</v>
      </c>
      <c r="F77" s="119" t="str">
        <f>LOOKUP(E77,K!$A$1:$B$19)</f>
        <v>Alatskivi vald</v>
      </c>
      <c r="G77" s="48" t="str">
        <f t="shared" si="3"/>
        <v>TA-368</v>
      </c>
      <c r="H77" s="25" t="s">
        <v>3165</v>
      </c>
      <c r="I77" s="25" t="s">
        <v>6719</v>
      </c>
      <c r="J77" s="28" t="s">
        <v>6720</v>
      </c>
      <c r="K77" t="s">
        <v>6721</v>
      </c>
      <c r="L77">
        <v>1996</v>
      </c>
      <c r="M77">
        <v>1</v>
      </c>
    </row>
    <row r="78" spans="1:14" x14ac:dyDescent="0.2">
      <c r="A78" s="48" t="str">
        <f t="shared" si="2"/>
        <v>K -5</v>
      </c>
      <c r="B78">
        <v>5</v>
      </c>
      <c r="C78">
        <v>4</v>
      </c>
      <c r="D78" s="48" t="str">
        <f>IF(C78=1,K!$I$9,IF(C78=2,K!$I$10,IF(C78=3,K!$I$11,IF(C78=4,K!$I$12,IF(C78=5,K!$I$13,IF(C78=6,K!$I$14,IF(C78=7,K!$I$15,IF(C78=8,K!$I$16,IF(C78=9,K!$I$17)))))))))</f>
        <v>Talu puurkaevu projekt v eksp</v>
      </c>
      <c r="E78" s="25" t="s">
        <v>327</v>
      </c>
      <c r="F78" s="119" t="str">
        <f>LOOKUP(E78,K!$A$1:$B$19)</f>
        <v>Rannu vald</v>
      </c>
      <c r="G78" s="48" t="str">
        <f t="shared" si="3"/>
        <v>TA-376</v>
      </c>
      <c r="H78" s="25" t="s">
        <v>3165</v>
      </c>
      <c r="I78" s="25" t="s">
        <v>4069</v>
      </c>
      <c r="J78" s="28" t="s">
        <v>6724</v>
      </c>
      <c r="K78" t="s">
        <v>6722</v>
      </c>
      <c r="L78">
        <v>1995</v>
      </c>
      <c r="M78">
        <v>1</v>
      </c>
    </row>
    <row r="79" spans="1:14" x14ac:dyDescent="0.2">
      <c r="A79" s="48" t="str">
        <f t="shared" si="2"/>
        <v>K -5</v>
      </c>
      <c r="B79">
        <v>5</v>
      </c>
      <c r="C79">
        <v>4</v>
      </c>
      <c r="D79" s="48" t="str">
        <f>IF(C79=1,K!$I$9,IF(C79=2,K!$I$10,IF(C79=3,K!$I$11,IF(C79=4,K!$I$12,IF(C79=5,K!$I$13,IF(C79=6,K!$I$14,IF(C79=7,K!$I$15,IF(C79=8,K!$I$16,IF(C79=9,K!$I$17)))))))))</f>
        <v>Talu puurkaevu projekt v eksp</v>
      </c>
      <c r="E79" s="25" t="s">
        <v>327</v>
      </c>
      <c r="F79" s="119" t="str">
        <f>LOOKUP(E79,K!$A$1:$B$19)</f>
        <v>Rannu vald</v>
      </c>
      <c r="G79" s="48" t="str">
        <f t="shared" si="3"/>
        <v>TA-376</v>
      </c>
      <c r="H79" s="25" t="s">
        <v>3165</v>
      </c>
      <c r="I79" s="25" t="s">
        <v>4069</v>
      </c>
      <c r="J79" s="28" t="s">
        <v>6723</v>
      </c>
      <c r="K79" t="s">
        <v>6722</v>
      </c>
      <c r="L79">
        <v>1995</v>
      </c>
      <c r="M79">
        <v>1</v>
      </c>
      <c r="N79">
        <v>1995</v>
      </c>
    </row>
    <row r="80" spans="1:14" x14ac:dyDescent="0.2">
      <c r="A80" s="48" t="str">
        <f t="shared" si="2"/>
        <v>K -5</v>
      </c>
      <c r="B80">
        <v>5</v>
      </c>
      <c r="C80">
        <v>4</v>
      </c>
      <c r="D80" s="48" t="str">
        <f>IF(C80=1,K!$I$9,IF(C80=2,K!$I$10,IF(C80=3,K!$I$11,IF(C80=4,K!$I$12,IF(C80=5,K!$I$13,IF(C80=6,K!$I$14,IF(C80=7,K!$I$15,IF(C80=8,K!$I$16,IF(C80=9,K!$I$17)))))))))</f>
        <v>Talu puurkaevu projekt v eksp</v>
      </c>
      <c r="E80" s="25" t="s">
        <v>329</v>
      </c>
      <c r="F80" s="119" t="str">
        <f>LOOKUP(E80,K!$A$1:$B$19)</f>
        <v>Tartu vald</v>
      </c>
      <c r="G80" s="48" t="str">
        <f t="shared" si="3"/>
        <v>TA-443</v>
      </c>
      <c r="H80" s="25" t="s">
        <v>3165</v>
      </c>
      <c r="I80" s="25" t="s">
        <v>6725</v>
      </c>
      <c r="J80" s="28" t="s">
        <v>6726</v>
      </c>
      <c r="K80" t="s">
        <v>6841</v>
      </c>
      <c r="L80">
        <v>1998</v>
      </c>
      <c r="M80">
        <v>1</v>
      </c>
      <c r="N80">
        <v>1998</v>
      </c>
    </row>
    <row r="81" spans="1:14" x14ac:dyDescent="0.2">
      <c r="A81" s="48" t="str">
        <f t="shared" si="2"/>
        <v>K -5</v>
      </c>
      <c r="B81">
        <v>5</v>
      </c>
      <c r="C81">
        <v>4</v>
      </c>
      <c r="D81" s="48" t="str">
        <f>IF(C81=1,K!$I$9,IF(C81=2,K!$I$10,IF(C81=3,K!$I$11,IF(C81=4,K!$I$12,IF(C81=5,K!$I$13,IF(C81=6,K!$I$14,IF(C81=7,K!$I$15,IF(C81=8,K!$I$16,IF(C81=9,K!$I$17)))))))))</f>
        <v>Talu puurkaevu projekt v eksp</v>
      </c>
      <c r="E81" s="25" t="s">
        <v>328</v>
      </c>
      <c r="F81" s="119" t="str">
        <f>LOOKUP(E81,K!$A$1:$B$19)</f>
        <v>Rõngu vald</v>
      </c>
      <c r="G81" s="48" t="str">
        <f t="shared" si="3"/>
        <v>TA-444</v>
      </c>
      <c r="H81" s="25" t="s">
        <v>3165</v>
      </c>
      <c r="I81" s="25" t="s">
        <v>6727</v>
      </c>
      <c r="J81" s="28" t="s">
        <v>6728</v>
      </c>
      <c r="K81" t="s">
        <v>6729</v>
      </c>
      <c r="L81">
        <v>1998</v>
      </c>
      <c r="M81">
        <v>1</v>
      </c>
      <c r="N81">
        <v>1998</v>
      </c>
    </row>
    <row r="82" spans="1:14" x14ac:dyDescent="0.2">
      <c r="A82" s="48" t="str">
        <f t="shared" si="2"/>
        <v>K -5</v>
      </c>
      <c r="B82">
        <v>5</v>
      </c>
      <c r="C82">
        <v>4</v>
      </c>
      <c r="D82" s="48" t="str">
        <f>IF(C82=1,K!$I$9,IF(C82=2,K!$I$10,IF(C82=3,K!$I$11,IF(C82=4,K!$I$12,IF(C82=5,K!$I$13,IF(C82=6,K!$I$14,IF(C82=7,K!$I$15,IF(C82=8,K!$I$16,IF(C82=9,K!$I$17)))))))))</f>
        <v>Talu puurkaevu projekt v eksp</v>
      </c>
      <c r="E82" s="25" t="s">
        <v>325</v>
      </c>
      <c r="F82" s="119" t="str">
        <f>LOOKUP(E82,K!$A$1:$B$19)</f>
        <v>Nõo vald</v>
      </c>
      <c r="G82" s="48" t="str">
        <f t="shared" si="3"/>
        <v>TA-445</v>
      </c>
      <c r="H82" s="25" t="s">
        <v>3165</v>
      </c>
      <c r="I82" s="25" t="s">
        <v>6730</v>
      </c>
      <c r="J82" s="28" t="s">
        <v>6733</v>
      </c>
      <c r="K82" s="28" t="s">
        <v>6734</v>
      </c>
      <c r="L82">
        <v>1997</v>
      </c>
      <c r="M82">
        <v>1</v>
      </c>
      <c r="N82">
        <v>1998</v>
      </c>
    </row>
    <row r="83" spans="1:14" x14ac:dyDescent="0.2">
      <c r="A83" s="48" t="str">
        <f t="shared" si="2"/>
        <v>K -5</v>
      </c>
      <c r="B83">
        <v>5</v>
      </c>
      <c r="C83">
        <v>4</v>
      </c>
      <c r="D83" s="48" t="str">
        <f>IF(C83=1,K!$I$9,IF(C83=2,K!$I$10,IF(C83=3,K!$I$11,IF(C83=4,K!$I$12,IF(C83=5,K!$I$13,IF(C83=6,K!$I$14,IF(C83=7,K!$I$15,IF(C83=8,K!$I$16,IF(C83=9,K!$I$17)))))))))</f>
        <v>Talu puurkaevu projekt v eksp</v>
      </c>
      <c r="E83" s="25" t="s">
        <v>328</v>
      </c>
      <c r="F83" s="119" t="str">
        <f>LOOKUP(E83,K!$A$1:$B$19)</f>
        <v>Rõngu vald</v>
      </c>
      <c r="G83" s="48" t="str">
        <f t="shared" si="3"/>
        <v>TA-446</v>
      </c>
      <c r="H83" s="25" t="s">
        <v>3165</v>
      </c>
      <c r="I83" s="25" t="s">
        <v>4271</v>
      </c>
      <c r="J83" s="28" t="s">
        <v>6736</v>
      </c>
      <c r="K83" s="28" t="s">
        <v>6735</v>
      </c>
      <c r="L83">
        <v>1998</v>
      </c>
      <c r="M83">
        <v>1</v>
      </c>
      <c r="N83">
        <v>1998</v>
      </c>
    </row>
    <row r="84" spans="1:14" x14ac:dyDescent="0.2">
      <c r="A84" s="48" t="str">
        <f t="shared" si="2"/>
        <v>K -5</v>
      </c>
      <c r="B84">
        <v>5</v>
      </c>
      <c r="C84">
        <v>4</v>
      </c>
      <c r="D84" s="48" t="str">
        <f>IF(C84=1,K!$I$9,IF(C84=2,K!$I$10,IF(C84=3,K!$I$11,IF(C84=4,K!$I$12,IF(C84=5,K!$I$13,IF(C84=6,K!$I$14,IF(C84=7,K!$I$15,IF(C84=8,K!$I$16,IF(C84=9,K!$I$17)))))))))</f>
        <v>Talu puurkaevu projekt v eksp</v>
      </c>
      <c r="E84" s="25" t="s">
        <v>329</v>
      </c>
      <c r="F84" s="119" t="str">
        <f>LOOKUP(E84,K!$A$1:$B$19)</f>
        <v>Tartu vald</v>
      </c>
      <c r="G84" s="48" t="str">
        <f t="shared" si="3"/>
        <v>TA-447</v>
      </c>
      <c r="H84" s="25" t="s">
        <v>3165</v>
      </c>
      <c r="I84" s="25" t="s">
        <v>6731</v>
      </c>
      <c r="J84" s="28" t="s">
        <v>6738</v>
      </c>
      <c r="K84" t="s">
        <v>6737</v>
      </c>
      <c r="L84">
        <v>1998</v>
      </c>
      <c r="M84">
        <v>1</v>
      </c>
      <c r="N84">
        <v>1998</v>
      </c>
    </row>
    <row r="85" spans="1:14" x14ac:dyDescent="0.2">
      <c r="A85" s="48" t="str">
        <f t="shared" si="2"/>
        <v>K -5</v>
      </c>
      <c r="B85">
        <v>5</v>
      </c>
      <c r="C85">
        <v>4</v>
      </c>
      <c r="D85" s="48" t="str">
        <f>IF(C85=1,K!$I$9,IF(C85=2,K!$I$10,IF(C85=3,K!$I$11,IF(C85=4,K!$I$12,IF(C85=5,K!$I$13,IF(C85=6,K!$I$14,IF(C85=7,K!$I$15,IF(C85=8,K!$I$16,IF(C85=9,K!$I$17)))))))))</f>
        <v>Talu puurkaevu projekt v eksp</v>
      </c>
      <c r="E85" s="25" t="s">
        <v>326</v>
      </c>
      <c r="F85" s="119" t="str">
        <f>LOOKUP(E85,K!$A$1:$B$19)</f>
        <v>Puhja vald</v>
      </c>
      <c r="G85" s="48" t="str">
        <f t="shared" si="3"/>
        <v>TA-448</v>
      </c>
      <c r="H85" s="25" t="s">
        <v>3165</v>
      </c>
      <c r="I85" s="25" t="s">
        <v>6732</v>
      </c>
      <c r="J85" s="28" t="s">
        <v>6739</v>
      </c>
      <c r="K85" s="28" t="s">
        <v>6740</v>
      </c>
      <c r="L85">
        <v>1998</v>
      </c>
      <c r="M85">
        <v>1</v>
      </c>
      <c r="N85">
        <v>1998</v>
      </c>
    </row>
    <row r="86" spans="1:14" x14ac:dyDescent="0.2">
      <c r="A86" s="48" t="str">
        <f t="shared" si="2"/>
        <v>K -6</v>
      </c>
      <c r="B86">
        <v>6</v>
      </c>
      <c r="C86">
        <v>4</v>
      </c>
      <c r="D86" s="48" t="str">
        <f>IF(C86=1,K!$I$9,IF(C86=2,K!$I$10,IF(C86=3,K!$I$11,IF(C86=4,K!$I$12,IF(C86=5,K!$I$13,IF(C86=6,K!$I$14,IF(C86=7,K!$I$15,IF(C86=8,K!$I$16,IF(C86=9,K!$I$17)))))))))</f>
        <v>Talu puurkaevu projekt v eksp</v>
      </c>
      <c r="E86" s="11" t="s">
        <v>326</v>
      </c>
      <c r="F86" s="119" t="str">
        <f>LOOKUP(E86,K!$A$1:$B$19)</f>
        <v>Puhja vald</v>
      </c>
      <c r="G86" s="48" t="str">
        <f t="shared" si="3"/>
        <v>TA-429</v>
      </c>
      <c r="H86" s="25" t="s">
        <v>3165</v>
      </c>
      <c r="I86" s="11" t="s">
        <v>6741</v>
      </c>
      <c r="J86" s="28" t="s">
        <v>6742</v>
      </c>
      <c r="K86" s="28" t="s">
        <v>6743</v>
      </c>
      <c r="L86">
        <v>1997</v>
      </c>
      <c r="M86">
        <v>1</v>
      </c>
      <c r="N86">
        <v>1997</v>
      </c>
    </row>
    <row r="87" spans="1:14" x14ac:dyDescent="0.2">
      <c r="A87" s="48" t="str">
        <f t="shared" si="2"/>
        <v>K -6</v>
      </c>
      <c r="B87">
        <v>6</v>
      </c>
      <c r="C87">
        <v>4</v>
      </c>
      <c r="D87" s="48" t="str">
        <f>IF(C87=1,K!$I$9,IF(C87=2,K!$I$10,IF(C87=3,K!$I$11,IF(C87=4,K!$I$12,IF(C87=5,K!$I$13,IF(C87=6,K!$I$14,IF(C87=7,K!$I$15,IF(C87=8,K!$I$16,IF(C87=9,K!$I$17)))))))))</f>
        <v>Talu puurkaevu projekt v eksp</v>
      </c>
      <c r="E87" s="11" t="s">
        <v>327</v>
      </c>
      <c r="F87" s="119" t="str">
        <f>LOOKUP(E87,K!$A$1:$B$19)</f>
        <v>Rannu vald</v>
      </c>
      <c r="G87" s="48" t="str">
        <f t="shared" ref="G87:G110" si="4">CONCATENATE(H87,"-",I87)</f>
        <v>-185</v>
      </c>
      <c r="I87" s="11" t="s">
        <v>3279</v>
      </c>
      <c r="J87" s="28" t="s">
        <v>6744</v>
      </c>
      <c r="K87" t="s">
        <v>6745</v>
      </c>
      <c r="L87">
        <v>2001</v>
      </c>
      <c r="M87">
        <v>1</v>
      </c>
      <c r="N87">
        <v>2001</v>
      </c>
    </row>
    <row r="88" spans="1:14" x14ac:dyDescent="0.2">
      <c r="A88" s="48" t="str">
        <f t="shared" si="2"/>
        <v>K -6</v>
      </c>
      <c r="B88">
        <v>6</v>
      </c>
      <c r="C88">
        <v>4</v>
      </c>
      <c r="D88" s="48" t="str">
        <f>IF(C88=1,K!$I$9,IF(C88=2,K!$I$10,IF(C88=3,K!$I$11,IF(C88=4,K!$I$12,IF(C88=5,K!$I$13,IF(C88=6,K!$I$14,IF(C88=7,K!$I$15,IF(C88=8,K!$I$16,IF(C88=9,K!$I$17)))))))))</f>
        <v>Talu puurkaevu projekt v eksp</v>
      </c>
      <c r="E88" s="11" t="s">
        <v>327</v>
      </c>
      <c r="F88" s="119" t="str">
        <f>LOOKUP(E88,K!$A$1:$B$19)</f>
        <v>Rannu vald</v>
      </c>
      <c r="G88" s="48" t="str">
        <f t="shared" si="4"/>
        <v>-</v>
      </c>
      <c r="J88" s="28" t="s">
        <v>6746</v>
      </c>
      <c r="K88" t="s">
        <v>6745</v>
      </c>
      <c r="L88">
        <v>2001</v>
      </c>
      <c r="M88">
        <v>1</v>
      </c>
    </row>
    <row r="89" spans="1:14" x14ac:dyDescent="0.2">
      <c r="A89" s="48" t="str">
        <f t="shared" si="2"/>
        <v>K -6</v>
      </c>
      <c r="B89">
        <v>6</v>
      </c>
      <c r="C89">
        <v>4</v>
      </c>
      <c r="D89" s="48" t="str">
        <f>IF(C89=1,K!$I$9,IF(C89=2,K!$I$10,IF(C89=3,K!$I$11,IF(C89=4,K!$I$12,IF(C89=5,K!$I$13,IF(C89=6,K!$I$14,IF(C89=7,K!$I$15,IF(C89=8,K!$I$16,IF(C89=9,K!$I$17)))))))))</f>
        <v>Talu puurkaevu projekt v eksp</v>
      </c>
      <c r="E89" s="11" t="s">
        <v>327</v>
      </c>
      <c r="F89" s="119" t="str">
        <f>LOOKUP(E89,K!$A$1:$B$19)</f>
        <v>Rannu vald</v>
      </c>
      <c r="G89" s="48" t="str">
        <f t="shared" si="4"/>
        <v>-15818</v>
      </c>
      <c r="I89" s="11" t="s">
        <v>6748</v>
      </c>
      <c r="J89" s="28" t="s">
        <v>6747</v>
      </c>
      <c r="K89" t="s">
        <v>6745</v>
      </c>
      <c r="L89">
        <v>2001</v>
      </c>
      <c r="M89">
        <v>1</v>
      </c>
    </row>
    <row r="90" spans="1:14" x14ac:dyDescent="0.2">
      <c r="A90" s="48" t="str">
        <f t="shared" si="2"/>
        <v>K -6</v>
      </c>
      <c r="B90">
        <v>6</v>
      </c>
      <c r="C90">
        <v>4</v>
      </c>
      <c r="D90" s="48" t="str">
        <f>IF(C90=1,K!$I$9,IF(C90=2,K!$I$10,IF(C90=3,K!$I$11,IF(C90=4,K!$I$12,IF(C90=5,K!$I$13,IF(C90=6,K!$I$14,IF(C90=7,K!$I$15,IF(C90=8,K!$I$16,IF(C90=9,K!$I$17)))))))))</f>
        <v>Talu puurkaevu projekt v eksp</v>
      </c>
      <c r="E90" s="11" t="s">
        <v>318</v>
      </c>
      <c r="F90" s="119" t="str">
        <f>LOOKUP(E90,K!$A$1:$B$19)</f>
        <v>Konguta vald</v>
      </c>
      <c r="G90" s="48" t="str">
        <f t="shared" si="4"/>
        <v>-184</v>
      </c>
      <c r="I90" s="11" t="s">
        <v>3034</v>
      </c>
      <c r="J90" s="28" t="s">
        <v>6788</v>
      </c>
      <c r="K90" t="s">
        <v>6749</v>
      </c>
      <c r="L90">
        <v>2000</v>
      </c>
      <c r="M90">
        <v>1</v>
      </c>
      <c r="N90">
        <v>2000</v>
      </c>
    </row>
    <row r="91" spans="1:14" x14ac:dyDescent="0.2">
      <c r="A91" s="48" t="str">
        <f t="shared" si="2"/>
        <v>K -6</v>
      </c>
      <c r="B91">
        <v>6</v>
      </c>
      <c r="C91">
        <v>4</v>
      </c>
      <c r="D91" s="48" t="str">
        <f>IF(C91=1,K!$I$9,IF(C91=2,K!$I$10,IF(C91=3,K!$I$11,IF(C91=4,K!$I$12,IF(C91=5,K!$I$13,IF(C91=6,K!$I$14,IF(C91=7,K!$I$15,IF(C91=8,K!$I$16,IF(C91=9,K!$I$17)))))))))</f>
        <v>Talu puurkaevu projekt v eksp</v>
      </c>
      <c r="E91" s="11" t="s">
        <v>322</v>
      </c>
      <c r="F91" s="119" t="str">
        <f>LOOKUP(E91,K!$A$1:$B$19)</f>
        <v>Mäksa vald</v>
      </c>
      <c r="G91" s="48" t="str">
        <f t="shared" si="4"/>
        <v>-44</v>
      </c>
      <c r="I91" s="11" t="s">
        <v>6752</v>
      </c>
      <c r="J91" t="s">
        <v>6750</v>
      </c>
      <c r="K91" t="s">
        <v>6751</v>
      </c>
      <c r="L91">
        <v>1991</v>
      </c>
      <c r="M91">
        <v>1</v>
      </c>
      <c r="N91">
        <v>1991</v>
      </c>
    </row>
    <row r="92" spans="1:14" x14ac:dyDescent="0.2">
      <c r="A92" s="48" t="str">
        <f t="shared" si="2"/>
        <v>K -6</v>
      </c>
      <c r="B92">
        <v>6</v>
      </c>
      <c r="C92">
        <v>4</v>
      </c>
      <c r="D92" s="48" t="str">
        <f>IF(C92=1,K!$I$9,IF(C92=2,K!$I$10,IF(C92=3,K!$I$11,IF(C92=4,K!$I$12,IF(C92=5,K!$I$13,IF(C92=6,K!$I$14,IF(C92=7,K!$I$15,IF(C92=8,K!$I$16,IF(C92=9,K!$I$17)))))))))</f>
        <v>Talu puurkaevu projekt v eksp</v>
      </c>
      <c r="E92" s="11" t="s">
        <v>329</v>
      </c>
      <c r="F92" s="119" t="str">
        <f>LOOKUP(E92,K!$A$1:$B$19)</f>
        <v>Tartu vald</v>
      </c>
      <c r="G92" s="48" t="str">
        <f t="shared" si="4"/>
        <v>TA-457</v>
      </c>
      <c r="H92" s="11" t="s">
        <v>3165</v>
      </c>
      <c r="I92" s="11" t="s">
        <v>6753</v>
      </c>
      <c r="J92" t="s">
        <v>6754</v>
      </c>
      <c r="K92" t="s">
        <v>6755</v>
      </c>
      <c r="L92">
        <v>1999</v>
      </c>
      <c r="M92">
        <v>1</v>
      </c>
      <c r="N92">
        <v>1999</v>
      </c>
    </row>
    <row r="93" spans="1:14" x14ac:dyDescent="0.2">
      <c r="A93" s="48" t="str">
        <f t="shared" si="2"/>
        <v>K -6</v>
      </c>
      <c r="B93">
        <v>6</v>
      </c>
      <c r="C93">
        <v>4</v>
      </c>
      <c r="D93" s="48" t="str">
        <f>IF(C93=1,K!$I$9,IF(C93=2,K!$I$10,IF(C93=3,K!$I$11,IF(C93=4,K!$I$12,IF(C93=5,K!$I$13,IF(C93=6,K!$I$14,IF(C93=7,K!$I$15,IF(C93=8,K!$I$16,IF(C93=9,K!$I$17)))))))))</f>
        <v>Talu puurkaevu projekt v eksp</v>
      </c>
      <c r="E93" s="11" t="s">
        <v>318</v>
      </c>
      <c r="F93" s="119" t="str">
        <f>LOOKUP(E93,K!$A$1:$B$19)</f>
        <v>Konguta vald</v>
      </c>
      <c r="G93" s="48" t="str">
        <f t="shared" si="4"/>
        <v>TA-456</v>
      </c>
      <c r="H93" s="11" t="s">
        <v>3165</v>
      </c>
      <c r="I93" s="11" t="s">
        <v>6756</v>
      </c>
      <c r="J93" t="s">
        <v>6757</v>
      </c>
      <c r="K93" t="s">
        <v>6758</v>
      </c>
      <c r="L93">
        <v>1999</v>
      </c>
      <c r="M93">
        <v>1</v>
      </c>
      <c r="N93">
        <v>1999</v>
      </c>
    </row>
    <row r="94" spans="1:14" x14ac:dyDescent="0.2">
      <c r="A94" s="48" t="str">
        <f t="shared" si="2"/>
        <v>K -6</v>
      </c>
      <c r="B94">
        <v>6</v>
      </c>
      <c r="C94">
        <v>4</v>
      </c>
      <c r="D94" s="48" t="str">
        <f>IF(C94=1,K!$I$9,IF(C94=2,K!$I$10,IF(C94=3,K!$I$11,IF(C94=4,K!$I$12,IF(C94=5,K!$I$13,IF(C94=6,K!$I$14,IF(C94=7,K!$I$15,IF(C94=8,K!$I$16,IF(C94=9,K!$I$17)))))))))</f>
        <v>Talu puurkaevu projekt v eksp</v>
      </c>
      <c r="E94" s="11" t="s">
        <v>330</v>
      </c>
      <c r="F94" s="119" t="str">
        <f>LOOKUP(E94,K!$A$1:$B$19)</f>
        <v>Tähtvere vald</v>
      </c>
      <c r="G94" s="48" t="str">
        <f t="shared" si="4"/>
        <v>TA-458</v>
      </c>
      <c r="H94" s="11" t="s">
        <v>3165</v>
      </c>
      <c r="I94" s="11" t="s">
        <v>6759</v>
      </c>
      <c r="J94" t="s">
        <v>6760</v>
      </c>
      <c r="K94" t="s">
        <v>6642</v>
      </c>
      <c r="L94">
        <v>1999</v>
      </c>
      <c r="M94">
        <v>1</v>
      </c>
    </row>
    <row r="95" spans="1:14" x14ac:dyDescent="0.2">
      <c r="A95" s="48" t="str">
        <f t="shared" si="2"/>
        <v>K -6</v>
      </c>
      <c r="B95">
        <v>6</v>
      </c>
      <c r="C95">
        <v>4</v>
      </c>
      <c r="D95" s="48" t="str">
        <f>IF(C95=1,K!$I$9,IF(C95=2,K!$I$10,IF(C95=3,K!$I$11,IF(C95=4,K!$I$12,IF(C95=5,K!$I$13,IF(C95=6,K!$I$14,IF(C95=7,K!$I$15,IF(C95=8,K!$I$16,IF(C95=9,K!$I$17)))))))))</f>
        <v>Talu puurkaevu projekt v eksp</v>
      </c>
      <c r="E95" s="11" t="s">
        <v>328</v>
      </c>
      <c r="F95" s="119" t="str">
        <f>LOOKUP(E95,K!$A$1:$B$19)</f>
        <v>Rõngu vald</v>
      </c>
      <c r="G95" s="48" t="str">
        <f t="shared" si="4"/>
        <v>TA-453</v>
      </c>
      <c r="H95" s="11" t="s">
        <v>3165</v>
      </c>
      <c r="I95" s="11" t="s">
        <v>6761</v>
      </c>
      <c r="J95" t="s">
        <v>6762</v>
      </c>
      <c r="K95" t="s">
        <v>6763</v>
      </c>
      <c r="L95">
        <v>1999</v>
      </c>
      <c r="M95">
        <v>1</v>
      </c>
      <c r="N95">
        <v>1999</v>
      </c>
    </row>
    <row r="96" spans="1:14" x14ac:dyDescent="0.2">
      <c r="A96" s="48" t="str">
        <f t="shared" si="2"/>
        <v>K -6</v>
      </c>
      <c r="B96">
        <v>6</v>
      </c>
      <c r="C96">
        <v>4</v>
      </c>
      <c r="D96" s="48" t="str">
        <f>IF(C96=1,K!$I$9,IF(C96=2,K!$I$10,IF(C96=3,K!$I$11,IF(C96=4,K!$I$12,IF(C96=5,K!$I$13,IF(C96=6,K!$I$14,IF(C96=7,K!$I$15,IF(C96=8,K!$I$16,IF(C96=9,K!$I$17)))))))))</f>
        <v>Talu puurkaevu projekt v eksp</v>
      </c>
      <c r="E96" s="11" t="s">
        <v>333</v>
      </c>
      <c r="F96" s="119" t="str">
        <f>LOOKUP(E96,K!$A$1:$B$19)</f>
        <v>Ülenurme vald</v>
      </c>
      <c r="G96" s="48" t="str">
        <f t="shared" si="4"/>
        <v>TA-452</v>
      </c>
      <c r="H96" s="11" t="s">
        <v>3165</v>
      </c>
      <c r="I96" s="11" t="s">
        <v>6764</v>
      </c>
      <c r="J96" t="s">
        <v>6765</v>
      </c>
      <c r="K96" t="s">
        <v>6766</v>
      </c>
      <c r="L96">
        <v>1998</v>
      </c>
      <c r="M96">
        <v>1</v>
      </c>
    </row>
    <row r="97" spans="1:14" x14ac:dyDescent="0.2">
      <c r="A97" s="48" t="str">
        <f t="shared" si="2"/>
        <v>K -6</v>
      </c>
      <c r="B97">
        <v>6</v>
      </c>
      <c r="C97">
        <v>4</v>
      </c>
      <c r="D97" s="48" t="str">
        <f>IF(C97=1,K!$I$9,IF(C97=2,K!$I$10,IF(C97=3,K!$I$11,IF(C97=4,K!$I$12,IF(C97=5,K!$I$13,IF(C97=6,K!$I$14,IF(C97=7,K!$I$15,IF(C97=8,K!$I$16,IF(C97=9,K!$I$17)))))))))</f>
        <v>Talu puurkaevu projekt v eksp</v>
      </c>
      <c r="E97" s="11" t="s">
        <v>317</v>
      </c>
      <c r="F97" s="119" t="str">
        <f>LOOKUP(E97,K!$A$1:$B$19)</f>
        <v>Kambja vald</v>
      </c>
      <c r="G97" s="48" t="str">
        <f t="shared" si="4"/>
        <v>TA-451</v>
      </c>
      <c r="H97" s="11" t="s">
        <v>3165</v>
      </c>
      <c r="I97" s="11" t="s">
        <v>4659</v>
      </c>
      <c r="J97" t="s">
        <v>6769</v>
      </c>
      <c r="K97" t="s">
        <v>6651</v>
      </c>
      <c r="L97">
        <v>1998</v>
      </c>
      <c r="M97">
        <v>1</v>
      </c>
      <c r="N97">
        <v>1998</v>
      </c>
    </row>
    <row r="98" spans="1:14" x14ac:dyDescent="0.2">
      <c r="A98" s="48" t="str">
        <f t="shared" si="2"/>
        <v>K -6</v>
      </c>
      <c r="B98">
        <v>6</v>
      </c>
      <c r="C98">
        <v>4</v>
      </c>
      <c r="D98" s="48" t="str">
        <f>IF(C98=1,K!$I$9,IF(C98=2,K!$I$10,IF(C98=3,K!$I$11,IF(C98=4,K!$I$12,IF(C98=5,K!$I$13,IF(C98=6,K!$I$14,IF(C98=7,K!$I$15,IF(C98=8,K!$I$16,IF(C98=9,K!$I$17)))))))))</f>
        <v>Talu puurkaevu projekt v eksp</v>
      </c>
      <c r="E98" s="11" t="s">
        <v>333</v>
      </c>
      <c r="F98" s="119" t="str">
        <f>LOOKUP(E98,K!$A$1:$B$19)</f>
        <v>Ülenurme vald</v>
      </c>
      <c r="G98" s="48" t="str">
        <f t="shared" si="4"/>
        <v>TA-450</v>
      </c>
      <c r="H98" s="11" t="s">
        <v>3165</v>
      </c>
      <c r="I98" s="11" t="s">
        <v>6767</v>
      </c>
      <c r="J98" t="s">
        <v>6770</v>
      </c>
      <c r="K98" t="s">
        <v>6540</v>
      </c>
      <c r="L98">
        <v>1998</v>
      </c>
      <c r="M98">
        <v>1</v>
      </c>
      <c r="N98">
        <v>1998</v>
      </c>
    </row>
    <row r="99" spans="1:14" x14ac:dyDescent="0.2">
      <c r="A99" s="48" t="str">
        <f t="shared" si="2"/>
        <v>K -6</v>
      </c>
      <c r="B99">
        <v>6</v>
      </c>
      <c r="C99">
        <v>4</v>
      </c>
      <c r="D99" s="48" t="str">
        <f>IF(C99=1,K!$I$9,IF(C99=2,K!$I$10,IF(C99=3,K!$I$11,IF(C99=4,K!$I$12,IF(C99=5,K!$I$13,IF(C99=6,K!$I$14,IF(C99=7,K!$I$15,IF(C99=8,K!$I$16,IF(C99=9,K!$I$17)))))))))</f>
        <v>Talu puurkaevu projekt v eksp</v>
      </c>
      <c r="E99" s="11" t="s">
        <v>332</v>
      </c>
      <c r="F99" s="119" t="str">
        <f>LOOKUP(E99,K!$A$1:$B$19)</f>
        <v>Võnnu vald</v>
      </c>
      <c r="G99" s="48" t="str">
        <f t="shared" si="4"/>
        <v>TA-449</v>
      </c>
      <c r="H99" s="11" t="s">
        <v>3165</v>
      </c>
      <c r="I99" s="11" t="s">
        <v>6768</v>
      </c>
      <c r="J99" t="s">
        <v>6771</v>
      </c>
      <c r="K99" t="s">
        <v>6772</v>
      </c>
      <c r="L99">
        <v>1998</v>
      </c>
      <c r="M99">
        <v>1</v>
      </c>
      <c r="N99">
        <v>1998</v>
      </c>
    </row>
    <row r="100" spans="1:14" x14ac:dyDescent="0.2">
      <c r="A100" s="48" t="str">
        <f t="shared" si="2"/>
        <v>K -6</v>
      </c>
      <c r="B100">
        <v>6</v>
      </c>
      <c r="C100">
        <v>4</v>
      </c>
      <c r="D100" s="48" t="str">
        <f>IF(C100=1,K!$I$9,IF(C100=2,K!$I$10,IF(C100=3,K!$I$11,IF(C100=4,K!$I$12,IF(C100=5,K!$I$13,IF(C100=6,K!$I$14,IF(C100=7,K!$I$15,IF(C100=8,K!$I$16,IF(C100=9,K!$I$17)))))))))</f>
        <v>Talu puurkaevu projekt v eksp</v>
      </c>
      <c r="E100" s="11" t="s">
        <v>327</v>
      </c>
      <c r="F100" s="119" t="str">
        <f>LOOKUP(E100,K!$A$1:$B$19)</f>
        <v>Rannu vald</v>
      </c>
      <c r="G100" s="48" t="str">
        <f t="shared" si="4"/>
        <v>TA-433</v>
      </c>
      <c r="H100" s="11" t="s">
        <v>3165</v>
      </c>
      <c r="I100" s="11" t="s">
        <v>1940</v>
      </c>
      <c r="J100" t="s">
        <v>6773</v>
      </c>
      <c r="K100" t="s">
        <v>6629</v>
      </c>
      <c r="L100">
        <v>1997</v>
      </c>
      <c r="M100">
        <v>1</v>
      </c>
      <c r="N100">
        <v>1997</v>
      </c>
    </row>
    <row r="101" spans="1:14" x14ac:dyDescent="0.2">
      <c r="A101" s="48" t="str">
        <f t="shared" si="2"/>
        <v>K -6</v>
      </c>
      <c r="B101">
        <v>6</v>
      </c>
      <c r="C101">
        <v>4</v>
      </c>
      <c r="D101" s="48" t="str">
        <f>IF(C101=1,K!$I$9,IF(C101=2,K!$I$10,IF(C101=3,K!$I$11,IF(C101=4,K!$I$12,IF(C101=5,K!$I$13,IF(C101=6,K!$I$14,IF(C101=7,K!$I$15,IF(C101=8,K!$I$16,IF(C101=9,K!$I$17)))))))))</f>
        <v>Talu puurkaevu projekt v eksp</v>
      </c>
      <c r="E101" s="11" t="s">
        <v>329</v>
      </c>
      <c r="F101" s="119" t="str">
        <f>LOOKUP(E101,K!$A$1:$B$19)</f>
        <v>Tartu vald</v>
      </c>
      <c r="G101" s="48" t="str">
        <f t="shared" si="4"/>
        <v>TA-432</v>
      </c>
      <c r="H101" s="11" t="s">
        <v>3165</v>
      </c>
      <c r="I101" s="11" t="s">
        <v>2287</v>
      </c>
      <c r="J101" t="s">
        <v>6774</v>
      </c>
      <c r="K101" t="s">
        <v>6628</v>
      </c>
      <c r="L101">
        <v>1997</v>
      </c>
      <c r="M101">
        <v>1</v>
      </c>
      <c r="N101">
        <v>1997</v>
      </c>
    </row>
    <row r="102" spans="1:14" x14ac:dyDescent="0.2">
      <c r="A102" s="48" t="str">
        <f t="shared" si="2"/>
        <v>K -6</v>
      </c>
      <c r="B102">
        <v>6</v>
      </c>
      <c r="C102">
        <v>4</v>
      </c>
      <c r="D102" s="48" t="str">
        <f>IF(C102=1,K!$I$9,IF(C102=2,K!$I$10,IF(C102=3,K!$I$11,IF(C102=4,K!$I$12,IF(C102=5,K!$I$13,IF(C102=6,K!$I$14,IF(C102=7,K!$I$15,IF(C102=8,K!$I$16,IF(C102=9,K!$I$17)))))))))</f>
        <v>Talu puurkaevu projekt v eksp</v>
      </c>
      <c r="E102" s="11" t="s">
        <v>321</v>
      </c>
      <c r="F102" s="119" t="str">
        <f>LOOKUP(E102,K!$A$1:$B$19)</f>
        <v>Meeksi vald</v>
      </c>
      <c r="G102" s="48" t="str">
        <f t="shared" si="4"/>
        <v>TA-431</v>
      </c>
      <c r="H102" s="11" t="s">
        <v>3165</v>
      </c>
      <c r="I102" s="11" t="s">
        <v>2290</v>
      </c>
      <c r="J102" t="s">
        <v>6777</v>
      </c>
      <c r="K102" t="s">
        <v>6776</v>
      </c>
      <c r="L102">
        <v>1996</v>
      </c>
      <c r="M102">
        <v>1</v>
      </c>
    </row>
    <row r="103" spans="1:14" x14ac:dyDescent="0.2">
      <c r="A103" s="48" t="str">
        <f t="shared" si="2"/>
        <v>K -6</v>
      </c>
      <c r="B103">
        <v>6</v>
      </c>
      <c r="C103">
        <v>4</v>
      </c>
      <c r="D103" s="48" t="str">
        <f>IF(C103=1,K!$I$9,IF(C103=2,K!$I$10,IF(C103=3,K!$I$11,IF(C103=4,K!$I$12,IF(C103=5,K!$I$13,IF(C103=6,K!$I$14,IF(C103=7,K!$I$15,IF(C103=8,K!$I$16,IF(C103=9,K!$I$17)))))))))</f>
        <v>Talu puurkaevu projekt v eksp</v>
      </c>
      <c r="E103" s="11" t="s">
        <v>327</v>
      </c>
      <c r="F103" s="119" t="str">
        <f>LOOKUP(E103,K!$A$1:$B$19)</f>
        <v>Rannu vald</v>
      </c>
      <c r="G103" s="48" t="str">
        <f t="shared" si="4"/>
        <v>TA-430</v>
      </c>
      <c r="H103" s="11" t="s">
        <v>3165</v>
      </c>
      <c r="I103" s="11" t="s">
        <v>6775</v>
      </c>
      <c r="J103" t="s">
        <v>6778</v>
      </c>
      <c r="K103" t="s">
        <v>6630</v>
      </c>
      <c r="L103">
        <v>1997</v>
      </c>
      <c r="M103">
        <v>1</v>
      </c>
      <c r="N103">
        <v>1997</v>
      </c>
    </row>
    <row r="104" spans="1:14" x14ac:dyDescent="0.2">
      <c r="A104" s="48" t="str">
        <f t="shared" si="2"/>
        <v>K -6</v>
      </c>
      <c r="B104">
        <v>6</v>
      </c>
      <c r="C104">
        <v>4</v>
      </c>
      <c r="D104" s="48" t="str">
        <f>IF(C104=1,K!$I$9,IF(C104=2,K!$I$10,IF(C104=3,K!$I$11,IF(C104=4,K!$I$12,IF(C104=5,K!$I$13,IF(C104=6,K!$I$14,IF(C104=7,K!$I$15,IF(C104=8,K!$I$16,IF(C104=9,K!$I$17)))))))))</f>
        <v>Talu puurkaevu projekt v eksp</v>
      </c>
      <c r="E104" s="11" t="s">
        <v>332</v>
      </c>
      <c r="F104" s="119" t="str">
        <f>LOOKUP(E104,K!$A$1:$B$19)</f>
        <v>Võnnu vald</v>
      </c>
      <c r="G104" s="48" t="str">
        <f t="shared" si="4"/>
        <v>TA-408</v>
      </c>
      <c r="H104" s="11" t="s">
        <v>3165</v>
      </c>
      <c r="I104" s="11" t="s">
        <v>3455</v>
      </c>
      <c r="J104" t="s">
        <v>6779</v>
      </c>
      <c r="K104" t="s">
        <v>6780</v>
      </c>
      <c r="L104">
        <v>1991</v>
      </c>
      <c r="M104">
        <v>1</v>
      </c>
      <c r="N104">
        <v>1993</v>
      </c>
    </row>
    <row r="105" spans="1:14" x14ac:dyDescent="0.2">
      <c r="A105" s="48" t="str">
        <f t="shared" si="2"/>
        <v>K -6</v>
      </c>
      <c r="B105">
        <v>6</v>
      </c>
      <c r="C105">
        <v>4</v>
      </c>
      <c r="D105" s="48" t="str">
        <f>IF(C105=1,K!$I$9,IF(C105=2,K!$I$10,IF(C105=3,K!$I$11,IF(C105=4,K!$I$12,IF(C105=5,K!$I$13,IF(C105=6,K!$I$14,IF(C105=7,K!$I$15,IF(C105=8,K!$I$16,IF(C105=9,K!$I$17)))))))))</f>
        <v>Talu puurkaevu projekt v eksp</v>
      </c>
      <c r="E105" s="11" t="s">
        <v>332</v>
      </c>
      <c r="F105" s="119" t="str">
        <f>LOOKUP(E105,K!$A$1:$B$19)</f>
        <v>Võnnu vald</v>
      </c>
      <c r="G105" s="48" t="str">
        <f t="shared" si="4"/>
        <v>TA-408</v>
      </c>
      <c r="H105" s="11" t="s">
        <v>3165</v>
      </c>
      <c r="I105" s="11" t="s">
        <v>3455</v>
      </c>
      <c r="J105" t="s">
        <v>6781</v>
      </c>
      <c r="K105" t="s">
        <v>6780</v>
      </c>
      <c r="L105">
        <v>1993</v>
      </c>
      <c r="M105">
        <v>1</v>
      </c>
    </row>
    <row r="106" spans="1:14" x14ac:dyDescent="0.2">
      <c r="A106" s="48" t="str">
        <f t="shared" si="2"/>
        <v>K -6</v>
      </c>
      <c r="B106">
        <v>6</v>
      </c>
      <c r="C106">
        <v>4</v>
      </c>
      <c r="D106" s="48" t="str">
        <f>IF(C106=1,K!$I$9,IF(C106=2,K!$I$10,IF(C106=3,K!$I$11,IF(C106=4,K!$I$12,IF(C106=5,K!$I$13,IF(C106=6,K!$I$14,IF(C106=7,K!$I$15,IF(C106=8,K!$I$16,IF(C106=9,K!$I$17)))))))))</f>
        <v>Talu puurkaevu projekt v eksp</v>
      </c>
      <c r="E106" s="11" t="s">
        <v>320</v>
      </c>
      <c r="F106" s="119" t="str">
        <f>LOOKUP(E106,K!$A$1:$B$19)</f>
        <v>Luunja vald</v>
      </c>
      <c r="G106" s="48" t="str">
        <f t="shared" si="4"/>
        <v>TA-407</v>
      </c>
      <c r="H106" s="11" t="s">
        <v>3165</v>
      </c>
      <c r="I106" s="11" t="s">
        <v>6782</v>
      </c>
      <c r="J106" t="s">
        <v>6783</v>
      </c>
      <c r="K106" t="s">
        <v>6623</v>
      </c>
      <c r="L106">
        <v>1996</v>
      </c>
      <c r="M106">
        <v>1</v>
      </c>
      <c r="N106">
        <v>1997</v>
      </c>
    </row>
    <row r="107" spans="1:14" x14ac:dyDescent="0.2">
      <c r="A107" s="48" t="str">
        <f t="shared" si="2"/>
        <v>K -6</v>
      </c>
      <c r="B107">
        <v>6</v>
      </c>
      <c r="C107">
        <v>4</v>
      </c>
      <c r="D107" s="48" t="str">
        <f>IF(C107=1,K!$I$9,IF(C107=2,K!$I$10,IF(C107=3,K!$I$11,IF(C107=4,K!$I$12,IF(C107=5,K!$I$13,IF(C107=6,K!$I$14,IF(C107=7,K!$I$15,IF(C107=8,K!$I$16,IF(C107=9,K!$I$17)))))))))</f>
        <v>Talu puurkaevu projekt v eksp</v>
      </c>
      <c r="E107" s="11" t="s">
        <v>333</v>
      </c>
      <c r="F107" s="119" t="str">
        <f>LOOKUP(E107,K!$A$1:$B$19)</f>
        <v>Ülenurme vald</v>
      </c>
      <c r="G107" s="48" t="str">
        <f t="shared" si="4"/>
        <v>TA-406</v>
      </c>
      <c r="H107" s="11" t="s">
        <v>3165</v>
      </c>
      <c r="I107" s="11" t="s">
        <v>6784</v>
      </c>
      <c r="J107" t="s">
        <v>6785</v>
      </c>
      <c r="K107" t="s">
        <v>6642</v>
      </c>
      <c r="L107">
        <v>1996</v>
      </c>
      <c r="M107">
        <v>1</v>
      </c>
      <c r="N107">
        <v>1999</v>
      </c>
    </row>
    <row r="108" spans="1:14" x14ac:dyDescent="0.2">
      <c r="A108" s="48" t="str">
        <f t="shared" si="2"/>
        <v>K -6</v>
      </c>
      <c r="B108">
        <v>6</v>
      </c>
      <c r="C108">
        <v>4</v>
      </c>
      <c r="D108" s="48" t="str">
        <f>IF(C108=1,K!$I$9,IF(C108=2,K!$I$10,IF(C108=3,K!$I$11,IF(C108=4,K!$I$12,IF(C108=5,K!$I$13,IF(C108=6,K!$I$14,IF(C108=7,K!$I$15,IF(C108=8,K!$I$16,IF(C108=9,K!$I$17)))))))))</f>
        <v>Talu puurkaevu projekt v eksp</v>
      </c>
      <c r="E108" s="11" t="s">
        <v>318</v>
      </c>
      <c r="F108" s="119" t="str">
        <f>LOOKUP(E108,K!$A$1:$B$19)</f>
        <v>Konguta vald</v>
      </c>
      <c r="G108" s="48" t="str">
        <f t="shared" si="4"/>
        <v>TA-375</v>
      </c>
      <c r="H108" s="11" t="s">
        <v>3165</v>
      </c>
      <c r="I108" s="11" t="s">
        <v>6786</v>
      </c>
      <c r="J108" t="s">
        <v>6787</v>
      </c>
      <c r="K108" t="s">
        <v>6634</v>
      </c>
      <c r="L108">
        <v>1995</v>
      </c>
      <c r="M108">
        <v>1</v>
      </c>
      <c r="N108">
        <v>1995</v>
      </c>
    </row>
    <row r="109" spans="1:14" ht="11.25" customHeight="1" x14ac:dyDescent="0.2">
      <c r="A109" s="48" t="str">
        <f t="shared" si="2"/>
        <v>K -6</v>
      </c>
      <c r="B109">
        <v>6</v>
      </c>
      <c r="C109">
        <v>4</v>
      </c>
      <c r="D109" s="48" t="str">
        <f>IF(C109=1,K!$I$9,IF(C109=2,K!$I$10,IF(C109=3,K!$I$11,IF(C109=4,K!$I$12,IF(C109=5,K!$I$13,IF(C109=6,K!$I$14,IF(C109=7,K!$I$15,IF(C109=8,K!$I$16,IF(C109=9,K!$I$17)))))))))</f>
        <v>Talu puurkaevu projekt v eksp</v>
      </c>
      <c r="E109" s="11" t="s">
        <v>329</v>
      </c>
      <c r="F109" s="119" t="str">
        <f>LOOKUP(E109,K!$A$1:$B$19)</f>
        <v>Tartu vald</v>
      </c>
      <c r="G109" s="48" t="str">
        <f t="shared" si="4"/>
        <v>TA-347</v>
      </c>
      <c r="H109" s="11" t="s">
        <v>3165</v>
      </c>
      <c r="I109" s="11" t="s">
        <v>6789</v>
      </c>
      <c r="J109" t="s">
        <v>6790</v>
      </c>
      <c r="K109" t="s">
        <v>6635</v>
      </c>
      <c r="L109">
        <v>1995</v>
      </c>
      <c r="M109">
        <v>1</v>
      </c>
      <c r="N109">
        <v>1995</v>
      </c>
    </row>
    <row r="110" spans="1:14" ht="15" customHeight="1" x14ac:dyDescent="0.2">
      <c r="A110" s="48" t="str">
        <f t="shared" si="2"/>
        <v>K -6</v>
      </c>
      <c r="B110">
        <v>6</v>
      </c>
      <c r="C110">
        <v>4</v>
      </c>
      <c r="D110" s="48" t="str">
        <f>IF(C110=1,K!$I$9,IF(C110=2,K!$I$10,IF(C110=3,K!$I$11,IF(C110=4,K!$I$12,IF(C110=5,K!$I$13,IF(C110=6,K!$I$14,IF(C110=7,K!$I$15,IF(C110=8,K!$I$16,IF(C110=9,K!$I$17)))))))))</f>
        <v>Talu puurkaevu projekt v eksp</v>
      </c>
      <c r="E110" s="11" t="s">
        <v>329</v>
      </c>
      <c r="F110" s="119" t="str">
        <f>LOOKUP(E110,K!$A$1:$B$19)</f>
        <v>Tartu vald</v>
      </c>
      <c r="G110" s="48" t="str">
        <f t="shared" si="4"/>
        <v>TA-344</v>
      </c>
      <c r="H110" s="11" t="s">
        <v>3165</v>
      </c>
      <c r="I110" s="11" t="s">
        <v>6791</v>
      </c>
      <c r="J110" t="s">
        <v>6792</v>
      </c>
      <c r="K110" t="s">
        <v>6654</v>
      </c>
      <c r="L110">
        <v>1994</v>
      </c>
      <c r="M110">
        <v>1</v>
      </c>
      <c r="N110">
        <v>1994</v>
      </c>
    </row>
    <row r="111" spans="1:14" x14ac:dyDescent="0.2">
      <c r="A111" s="48" t="str">
        <f t="shared" si="2"/>
        <v>K -6</v>
      </c>
      <c r="B111">
        <v>6</v>
      </c>
      <c r="C111">
        <v>4</v>
      </c>
      <c r="D111" s="48" t="str">
        <f>IF(C111=1,K!$I$9,IF(C111=2,K!$I$10,IF(C111=3,K!$I$11,IF(C111=4,K!$I$12,IF(C111=5,K!$I$13,IF(C111=6,K!$I$14,IF(C111=7,K!$I$15,IF(C111=8,K!$I$16,IF(C111=9,K!$I$17)))))))))</f>
        <v>Talu puurkaevu projekt v eksp</v>
      </c>
      <c r="E111" s="11" t="s">
        <v>327</v>
      </c>
      <c r="F111" s="119" t="str">
        <f>LOOKUP(E111,K!$A$1:$B$19)</f>
        <v>Rannu vald</v>
      </c>
      <c r="G111" s="48" t="str">
        <f t="shared" ref="G111:G114" si="5">CONCATENATE(H111,"-",I111)</f>
        <v>TA-343</v>
      </c>
      <c r="H111" s="11" t="s">
        <v>3165</v>
      </c>
      <c r="I111" s="11" t="s">
        <v>4182</v>
      </c>
      <c r="J111" t="s">
        <v>6793</v>
      </c>
      <c r="K111" t="s">
        <v>6794</v>
      </c>
      <c r="L111">
        <v>1994</v>
      </c>
      <c r="M111">
        <v>1</v>
      </c>
      <c r="N111">
        <v>1994</v>
      </c>
    </row>
    <row r="112" spans="1:14" x14ac:dyDescent="0.2">
      <c r="A112" s="48" t="str">
        <f t="shared" si="2"/>
        <v>K -6</v>
      </c>
      <c r="B112">
        <v>6</v>
      </c>
      <c r="C112">
        <v>4</v>
      </c>
      <c r="D112" s="48" t="str">
        <f>IF(C112=1,K!$I$9,IF(C112=2,K!$I$10,IF(C112=3,K!$I$11,IF(C112=4,K!$I$12,IF(C112=5,K!$I$13,IF(C112=6,K!$I$14,IF(C112=7,K!$I$15,IF(C112=8,K!$I$16,IF(C112=9,K!$I$17)))))))))</f>
        <v>Talu puurkaevu projekt v eksp</v>
      </c>
      <c r="E112" s="11" t="s">
        <v>333</v>
      </c>
      <c r="F112" s="119" t="str">
        <f>LOOKUP(E112,K!$A$1:$B$19)</f>
        <v>Ülenurme vald</v>
      </c>
      <c r="G112" s="48" t="str">
        <f t="shared" si="5"/>
        <v>TA-339</v>
      </c>
      <c r="H112" s="11" t="s">
        <v>3165</v>
      </c>
      <c r="I112" s="11" t="s">
        <v>6795</v>
      </c>
      <c r="J112" t="s">
        <v>6796</v>
      </c>
      <c r="K112" t="s">
        <v>6797</v>
      </c>
      <c r="L112">
        <v>1993</v>
      </c>
      <c r="M112">
        <v>1</v>
      </c>
      <c r="N112">
        <v>1994</v>
      </c>
    </row>
    <row r="113" spans="1:14" x14ac:dyDescent="0.2">
      <c r="A113" s="48" t="str">
        <f t="shared" si="2"/>
        <v>K -6</v>
      </c>
      <c r="B113">
        <v>6</v>
      </c>
      <c r="C113">
        <v>4</v>
      </c>
      <c r="D113" s="48" t="str">
        <f>IF(C113=1,K!$I$9,IF(C113=2,K!$I$10,IF(C113=3,K!$I$11,IF(C113=4,K!$I$12,IF(C113=5,K!$I$13,IF(C113=6,K!$I$14,IF(C113=7,K!$I$15,IF(C113=8,K!$I$16,IF(C113=9,K!$I$17)))))))))</f>
        <v>Talu puurkaevu projekt v eksp</v>
      </c>
      <c r="E113" s="11" t="s">
        <v>332</v>
      </c>
      <c r="F113" s="119" t="str">
        <f>LOOKUP(E113,K!$A$1:$B$19)</f>
        <v>Võnnu vald</v>
      </c>
      <c r="G113" s="48" t="str">
        <f t="shared" si="5"/>
        <v>TA-336</v>
      </c>
      <c r="H113" s="11" t="s">
        <v>3165</v>
      </c>
      <c r="I113" s="11" t="s">
        <v>6798</v>
      </c>
      <c r="J113" t="s">
        <v>6799</v>
      </c>
      <c r="K113" t="s">
        <v>6800</v>
      </c>
      <c r="L113">
        <v>1990</v>
      </c>
      <c r="M113">
        <v>1</v>
      </c>
      <c r="N113">
        <v>1993</v>
      </c>
    </row>
    <row r="114" spans="1:14" x14ac:dyDescent="0.2">
      <c r="A114" s="48" t="str">
        <f t="shared" si="2"/>
        <v>K -6</v>
      </c>
      <c r="B114">
        <v>6</v>
      </c>
      <c r="C114">
        <v>4</v>
      </c>
      <c r="D114" s="48" t="str">
        <f>IF(C114=1,K!$I$9,IF(C114=2,K!$I$10,IF(C114=3,K!$I$11,IF(C114=4,K!$I$12,IF(C114=5,K!$I$13,IF(C114=6,K!$I$14,IF(C114=7,K!$I$15,IF(C114=8,K!$I$16,IF(C114=9,K!$I$17)))))))))</f>
        <v>Talu puurkaevu projekt v eksp</v>
      </c>
      <c r="E114" s="11" t="s">
        <v>332</v>
      </c>
      <c r="F114" s="119" t="str">
        <f>LOOKUP(E114,K!$A$1:$B$19)</f>
        <v>Võnnu vald</v>
      </c>
      <c r="G114" s="48" t="str">
        <f t="shared" si="5"/>
        <v>TA-336</v>
      </c>
      <c r="H114" s="11" t="s">
        <v>3165</v>
      </c>
      <c r="I114" s="11" t="s">
        <v>6798</v>
      </c>
      <c r="J114" t="s">
        <v>6801</v>
      </c>
      <c r="K114" t="s">
        <v>6800</v>
      </c>
      <c r="L114">
        <v>1993</v>
      </c>
      <c r="M114">
        <v>1</v>
      </c>
    </row>
    <row r="115" spans="1:14" x14ac:dyDescent="0.2">
      <c r="A115" s="48" t="str">
        <f t="shared" si="2"/>
        <v>K -6</v>
      </c>
      <c r="B115">
        <v>6</v>
      </c>
      <c r="C115">
        <v>4</v>
      </c>
      <c r="D115" s="48" t="str">
        <f>IF(C115=1,K!$I$9,IF(C115=2,K!$I$10,IF(C115=3,K!$I$11,IF(C115=4,K!$I$12,IF(C115=5,K!$I$13,IF(C115=6,K!$I$14,IF(C115=7,K!$I$15,IF(C115=8,K!$I$16,IF(C115=9,K!$I$17)))))))))</f>
        <v>Talu puurkaevu projekt v eksp</v>
      </c>
      <c r="E115" s="11" t="s">
        <v>328</v>
      </c>
      <c r="F115" s="119" t="str">
        <f>LOOKUP(E115,K!$A$1:$B$19)</f>
        <v>Rõngu vald</v>
      </c>
      <c r="G115" s="48" t="str">
        <f t="shared" ref="G115:G120" si="6">CONCATENATE(H115,"-",I115)</f>
        <v>TA-314</v>
      </c>
      <c r="H115" s="11" t="s">
        <v>3165</v>
      </c>
      <c r="I115" s="11" t="s">
        <v>6805</v>
      </c>
      <c r="J115" t="s">
        <v>6803</v>
      </c>
      <c r="K115" t="s">
        <v>6802</v>
      </c>
      <c r="L115">
        <v>1993</v>
      </c>
      <c r="M115">
        <v>1</v>
      </c>
    </row>
    <row r="116" spans="1:14" x14ac:dyDescent="0.2">
      <c r="A116" s="48" t="str">
        <f t="shared" si="2"/>
        <v>K -6</v>
      </c>
      <c r="B116">
        <v>6</v>
      </c>
      <c r="C116">
        <v>4</v>
      </c>
      <c r="D116" s="48" t="str">
        <f>IF(C116=1,K!$I$9,IF(C116=2,K!$I$10,IF(C116=3,K!$I$11,IF(C116=4,K!$I$12,IF(C116=5,K!$I$13,IF(C116=6,K!$I$14,IF(C116=7,K!$I$15,IF(C116=8,K!$I$16,IF(C116=9,K!$I$17)))))))))</f>
        <v>Talu puurkaevu projekt v eksp</v>
      </c>
      <c r="E116" s="11" t="s">
        <v>328</v>
      </c>
      <c r="F116" s="119" t="str">
        <f>LOOKUP(E116,K!$A$1:$B$19)</f>
        <v>Rõngu vald</v>
      </c>
      <c r="G116" s="48" t="str">
        <f t="shared" si="6"/>
        <v>TA-314</v>
      </c>
      <c r="H116" s="11" t="s">
        <v>3165</v>
      </c>
      <c r="I116" s="11" t="s">
        <v>6805</v>
      </c>
      <c r="J116" t="s">
        <v>6804</v>
      </c>
      <c r="K116" t="s">
        <v>6802</v>
      </c>
      <c r="L116">
        <v>1993</v>
      </c>
      <c r="M116">
        <v>1</v>
      </c>
      <c r="N116">
        <v>1993</v>
      </c>
    </row>
    <row r="117" spans="1:14" x14ac:dyDescent="0.2">
      <c r="A117" s="48" t="str">
        <f t="shared" si="2"/>
        <v>K -6</v>
      </c>
      <c r="B117">
        <v>6</v>
      </c>
      <c r="C117">
        <v>4</v>
      </c>
      <c r="D117" s="48" t="str">
        <f>IF(C117=1,K!$I$9,IF(C117=2,K!$I$10,IF(C117=3,K!$I$11,IF(C117=4,K!$I$12,IF(C117=5,K!$I$13,IF(C117=6,K!$I$14,IF(C117=7,K!$I$15,IF(C117=8,K!$I$16,IF(C117=9,K!$I$17)))))))))</f>
        <v>Talu puurkaevu projekt v eksp</v>
      </c>
      <c r="E117" s="11" t="s">
        <v>326</v>
      </c>
      <c r="F117" s="119" t="str">
        <f>LOOKUP(E117,K!$A$1:$B$19)</f>
        <v>Puhja vald</v>
      </c>
      <c r="G117" s="48" t="str">
        <f t="shared" si="6"/>
        <v>TA-262</v>
      </c>
      <c r="H117" s="11" t="s">
        <v>3165</v>
      </c>
      <c r="I117" s="11" t="s">
        <v>6806</v>
      </c>
      <c r="J117" t="s">
        <v>6807</v>
      </c>
      <c r="K117" t="s">
        <v>6808</v>
      </c>
      <c r="L117">
        <v>1992</v>
      </c>
      <c r="M117">
        <v>1</v>
      </c>
      <c r="N117">
        <v>1992</v>
      </c>
    </row>
    <row r="118" spans="1:14" x14ac:dyDescent="0.2">
      <c r="A118" s="48" t="str">
        <f t="shared" si="2"/>
        <v>K -6</v>
      </c>
      <c r="B118">
        <v>6</v>
      </c>
      <c r="C118">
        <v>4</v>
      </c>
      <c r="D118" s="48" t="str">
        <f>IF(C118=1,K!$I$9,IF(C118=2,K!$I$10,IF(C118=3,K!$I$11,IF(C118=4,K!$I$12,IF(C118=5,K!$I$13,IF(C118=6,K!$I$14,IF(C118=7,K!$I$15,IF(C118=8,K!$I$16,IF(C118=9,K!$I$17)))))))))</f>
        <v>Talu puurkaevu projekt v eksp</v>
      </c>
      <c r="E118" s="11" t="s">
        <v>331</v>
      </c>
      <c r="F118" s="119" t="str">
        <f>LOOKUP(E118,K!$A$1:$B$19)</f>
        <v xml:space="preserve">Vara vald </v>
      </c>
      <c r="G118" s="48" t="str">
        <f t="shared" si="6"/>
        <v>TA-253</v>
      </c>
      <c r="H118" s="11" t="s">
        <v>3165</v>
      </c>
      <c r="I118" s="11" t="s">
        <v>6809</v>
      </c>
      <c r="J118" t="s">
        <v>6849</v>
      </c>
      <c r="K118" t="s">
        <v>6848</v>
      </c>
      <c r="L118">
        <v>1992</v>
      </c>
      <c r="M118">
        <v>1</v>
      </c>
      <c r="N118">
        <v>1992</v>
      </c>
    </row>
    <row r="119" spans="1:14" x14ac:dyDescent="0.2">
      <c r="A119" s="48" t="str">
        <f t="shared" si="2"/>
        <v>K -6</v>
      </c>
      <c r="B119">
        <v>6</v>
      </c>
      <c r="C119">
        <v>4</v>
      </c>
      <c r="D119" s="48" t="str">
        <f>IF(C119=1,K!$I$9,IF(C119=2,K!$I$10,IF(C119=3,K!$I$11,IF(C119=4,K!$I$12,IF(C119=5,K!$I$13,IF(C119=6,K!$I$14,IF(C119=7,K!$I$15,IF(C119=8,K!$I$16,IF(C119=9,K!$I$17)))))))))</f>
        <v>Talu puurkaevu projekt v eksp</v>
      </c>
      <c r="E119" s="11" t="s">
        <v>317</v>
      </c>
      <c r="F119" s="119" t="str">
        <f>LOOKUP(E119,K!$A$1:$B$19)</f>
        <v>Kambja vald</v>
      </c>
      <c r="G119" s="48" t="str">
        <f t="shared" si="6"/>
        <v>TA-278</v>
      </c>
      <c r="H119" s="11" t="s">
        <v>3165</v>
      </c>
      <c r="I119" s="11" t="s">
        <v>6246</v>
      </c>
      <c r="J119" t="s">
        <v>6812</v>
      </c>
      <c r="K119" t="s">
        <v>6810</v>
      </c>
      <c r="L119">
        <v>1993</v>
      </c>
      <c r="M119">
        <v>1</v>
      </c>
      <c r="N119">
        <v>1993</v>
      </c>
    </row>
    <row r="120" spans="1:14" x14ac:dyDescent="0.2">
      <c r="A120" s="48" t="str">
        <f t="shared" si="2"/>
        <v>K -6</v>
      </c>
      <c r="B120">
        <v>6</v>
      </c>
      <c r="C120">
        <v>4</v>
      </c>
      <c r="D120" s="48" t="str">
        <f>IF(C120=1,K!$I$9,IF(C120=2,K!$I$10,IF(C120=3,K!$I$11,IF(C120=4,K!$I$12,IF(C120=5,K!$I$13,IF(C120=6,K!$I$14,IF(C120=7,K!$I$15,IF(C120=8,K!$I$16,IF(C120=9,K!$I$17)))))))))</f>
        <v>Talu puurkaevu projekt v eksp</v>
      </c>
      <c r="E120" s="11" t="s">
        <v>317</v>
      </c>
      <c r="F120" s="119" t="str">
        <f>LOOKUP(E120,K!$A$1:$B$19)</f>
        <v>Kambja vald</v>
      </c>
      <c r="G120" s="48" t="str">
        <f t="shared" si="6"/>
        <v>TA-278</v>
      </c>
      <c r="H120" s="11" t="s">
        <v>3165</v>
      </c>
      <c r="I120" s="11" t="s">
        <v>6246</v>
      </c>
      <c r="J120" t="s">
        <v>6811</v>
      </c>
      <c r="M120">
        <v>1</v>
      </c>
    </row>
    <row r="121" spans="1:14" x14ac:dyDescent="0.2">
      <c r="A121" s="48" t="str">
        <f t="shared" si="2"/>
        <v>K -6</v>
      </c>
      <c r="B121">
        <v>6</v>
      </c>
      <c r="C121">
        <v>6</v>
      </c>
      <c r="D121" s="48" t="str">
        <f>IF(C121=1,K!$I$9,IF(C121=2,K!$I$10,IF(C121=3,K!$I$11,IF(C121=4,K!$I$12,IF(C121=5,K!$I$13,IF(C121=6,K!$I$14,IF(C121=7,K!$I$15,IF(C121=8,K!$I$16,IF(C121=9,K!$I$17)))))))))</f>
        <v>Muu</v>
      </c>
      <c r="E121" s="11" t="s">
        <v>1696</v>
      </c>
      <c r="F121" s="119" t="str">
        <f>LOOKUP(E121,K!$A$1:$B$20)</f>
        <v>Tartumaa</v>
      </c>
      <c r="G121" s="48" t="str">
        <f t="shared" ref="G121:G122" si="7">CONCATENATE(H121,"-",I121)</f>
        <v>-</v>
      </c>
      <c r="J121" t="s">
        <v>6813</v>
      </c>
      <c r="L121" t="s">
        <v>6814</v>
      </c>
      <c r="M121">
        <v>1</v>
      </c>
    </row>
    <row r="122" spans="1:14" x14ac:dyDescent="0.2">
      <c r="A122" s="48" t="str">
        <f t="shared" si="2"/>
        <v>K -7</v>
      </c>
      <c r="B122">
        <v>7</v>
      </c>
      <c r="C122">
        <v>4</v>
      </c>
      <c r="D122" s="48" t="str">
        <f>IF(C122=1,K!$I$9,IF(C122=2,K!$I$10,IF(C122=3,K!$I$11,IF(C122=4,K!$I$12,IF(C122=5,K!$I$13,IF(C122=6,K!$I$14,IF(C122=7,K!$I$15,IF(C122=8,K!$I$16,IF(C122=9,K!$I$17)))))))))</f>
        <v>Talu puurkaevu projekt v eksp</v>
      </c>
      <c r="E122" s="11" t="s">
        <v>333</v>
      </c>
      <c r="F122" s="119" t="str">
        <f>LOOKUP(E122,K!$A$1:$B$19)</f>
        <v>Ülenurme vald</v>
      </c>
      <c r="G122" s="48" t="str">
        <f t="shared" si="7"/>
        <v>TA-339</v>
      </c>
      <c r="H122" s="11" t="s">
        <v>3165</v>
      </c>
      <c r="I122" s="11" t="s">
        <v>6795</v>
      </c>
      <c r="J122" t="s">
        <v>6815</v>
      </c>
      <c r="K122" t="s">
        <v>6797</v>
      </c>
      <c r="L122">
        <v>1994</v>
      </c>
      <c r="M122">
        <v>1</v>
      </c>
    </row>
    <row r="123" spans="1:14" x14ac:dyDescent="0.2">
      <c r="A123" s="48" t="str">
        <f t="shared" si="2"/>
        <v>K -7</v>
      </c>
      <c r="B123">
        <v>7</v>
      </c>
      <c r="C123">
        <v>4</v>
      </c>
      <c r="D123" s="48" t="str">
        <f>IF(C123=1,K!$I$9,IF(C123=2,K!$I$10,IF(C123=3,K!$I$11,IF(C123=4,K!$I$12,IF(C123=5,K!$I$13,IF(C123=6,K!$I$14,IF(C123=7,K!$I$15,IF(C123=8,K!$I$16,IF(C123=9,K!$I$17)))))))))</f>
        <v>Talu puurkaevu projekt v eksp</v>
      </c>
      <c r="E123" s="11" t="s">
        <v>329</v>
      </c>
      <c r="F123" s="119" t="str">
        <f>LOOKUP(E123,K!$A$1:$B$19)</f>
        <v>Tartu vald</v>
      </c>
      <c r="G123" s="48" t="str">
        <f t="shared" ref="G123:G161" si="8">CONCATENATE(H123,"-",I123)</f>
        <v>TA-334</v>
      </c>
      <c r="H123" s="11" t="s">
        <v>3165</v>
      </c>
      <c r="I123" s="11" t="s">
        <v>6816</v>
      </c>
      <c r="J123" t="s">
        <v>6817</v>
      </c>
      <c r="K123" t="s">
        <v>6654</v>
      </c>
      <c r="L123">
        <v>1994</v>
      </c>
      <c r="M123">
        <v>1</v>
      </c>
    </row>
    <row r="124" spans="1:14" x14ac:dyDescent="0.2">
      <c r="A124" s="48" t="str">
        <f t="shared" si="2"/>
        <v>K -7</v>
      </c>
      <c r="B124">
        <v>7</v>
      </c>
      <c r="C124">
        <v>4</v>
      </c>
      <c r="D124" s="48" t="str">
        <f>IF(C124=1,K!$I$9,IF(C124=2,K!$I$10,IF(C124=3,K!$I$11,IF(C124=4,K!$I$12,IF(C124=5,K!$I$13,IF(C124=6,K!$I$14,IF(C124=7,K!$I$15,IF(C124=8,K!$I$16,IF(C124=9,K!$I$17)))))))))</f>
        <v>Talu puurkaevu projekt v eksp</v>
      </c>
      <c r="E124" s="11" t="s">
        <v>327</v>
      </c>
      <c r="F124" s="119" t="str">
        <f>LOOKUP(E124,K!$A$1:$B$19)</f>
        <v>Rannu vald</v>
      </c>
      <c r="G124" s="48" t="str">
        <f t="shared" si="8"/>
        <v>TA-343</v>
      </c>
      <c r="H124" s="11" t="s">
        <v>3165</v>
      </c>
      <c r="I124" s="11" t="s">
        <v>4182</v>
      </c>
      <c r="J124" t="s">
        <v>6818</v>
      </c>
      <c r="K124" t="s">
        <v>6794</v>
      </c>
      <c r="L124">
        <v>1994</v>
      </c>
      <c r="M124">
        <v>1</v>
      </c>
    </row>
    <row r="125" spans="1:14" x14ac:dyDescent="0.2">
      <c r="A125" s="48" t="str">
        <f t="shared" si="2"/>
        <v>K -7</v>
      </c>
      <c r="B125">
        <v>7</v>
      </c>
      <c r="C125">
        <v>4</v>
      </c>
      <c r="D125" s="48" t="str">
        <f>IF(C125=1,K!$I$9,IF(C125=2,K!$I$10,IF(C125=3,K!$I$11,IF(C125=4,K!$I$12,IF(C125=5,K!$I$13,IF(C125=6,K!$I$14,IF(C125=7,K!$I$15,IF(C125=8,K!$I$16,IF(C125=9,K!$I$17)))))))))</f>
        <v>Talu puurkaevu projekt v eksp</v>
      </c>
      <c r="E125" s="11" t="s">
        <v>294</v>
      </c>
      <c r="F125" s="119" t="str">
        <f>LOOKUP(E125,K!$A$1:$B$19)</f>
        <v>Haaslava vald</v>
      </c>
      <c r="G125" s="48" t="str">
        <f t="shared" si="8"/>
        <v>TA-152</v>
      </c>
      <c r="H125" s="11" t="s">
        <v>3165</v>
      </c>
      <c r="I125" s="11" t="s">
        <v>3650</v>
      </c>
      <c r="J125" t="s">
        <v>6819</v>
      </c>
      <c r="K125" t="s">
        <v>6820</v>
      </c>
      <c r="L125">
        <v>1990</v>
      </c>
      <c r="M125">
        <v>1</v>
      </c>
      <c r="N125">
        <v>1990</v>
      </c>
    </row>
    <row r="126" spans="1:14" x14ac:dyDescent="0.2">
      <c r="A126" s="48" t="str">
        <f t="shared" si="2"/>
        <v>K -7</v>
      </c>
      <c r="B126">
        <v>7</v>
      </c>
      <c r="C126">
        <v>4</v>
      </c>
      <c r="D126" s="48" t="str">
        <f>IF(C126=1,K!$I$9,IF(C126=2,K!$I$10,IF(C126=3,K!$I$11,IF(C126=4,K!$I$12,IF(C126=5,K!$I$13,IF(C126=6,K!$I$14,IF(C126=7,K!$I$15,IF(C126=8,K!$I$16,IF(C126=9,K!$I$17)))))))))</f>
        <v>Talu puurkaevu projekt v eksp</v>
      </c>
      <c r="E126" s="11" t="s">
        <v>318</v>
      </c>
      <c r="F126" s="119" t="str">
        <f>LOOKUP(E126,K!$A$1:$B$19)</f>
        <v>Konguta vald</v>
      </c>
      <c r="G126" s="48" t="str">
        <f t="shared" si="8"/>
        <v>-1</v>
      </c>
      <c r="I126" s="11" t="s">
        <v>3517</v>
      </c>
      <c r="J126" t="s">
        <v>6821</v>
      </c>
      <c r="K126" t="s">
        <v>6822</v>
      </c>
      <c r="L126">
        <v>2000</v>
      </c>
      <c r="M126">
        <v>1</v>
      </c>
      <c r="N126">
        <v>2000</v>
      </c>
    </row>
    <row r="127" spans="1:14" x14ac:dyDescent="0.2">
      <c r="A127" s="48" t="str">
        <f t="shared" si="2"/>
        <v>K -7</v>
      </c>
      <c r="B127">
        <v>7</v>
      </c>
      <c r="C127">
        <v>4</v>
      </c>
      <c r="D127" s="48" t="str">
        <f>IF(C127=1,K!$I$9,IF(C127=2,K!$I$10,IF(C127=3,K!$I$11,IF(C127=4,K!$I$12,IF(C127=5,K!$I$13,IF(C127=6,K!$I$14,IF(C127=7,K!$I$15,IF(C127=8,K!$I$16,IF(C127=9,K!$I$17)))))))))</f>
        <v>Talu puurkaevu projekt v eksp</v>
      </c>
      <c r="E127" s="11" t="s">
        <v>331</v>
      </c>
      <c r="F127" s="119" t="str">
        <f>LOOKUP(E127,K!$A$1:$B$19)</f>
        <v xml:space="preserve">Vara vald </v>
      </c>
      <c r="G127" s="48" t="str">
        <f t="shared" si="8"/>
        <v>-</v>
      </c>
      <c r="J127" t="s">
        <v>6824</v>
      </c>
      <c r="K127" t="s">
        <v>6823</v>
      </c>
      <c r="L127">
        <v>2001</v>
      </c>
      <c r="M127">
        <v>1</v>
      </c>
      <c r="N127">
        <v>2001</v>
      </c>
    </row>
    <row r="128" spans="1:14" x14ac:dyDescent="0.2">
      <c r="A128" s="48" t="str">
        <f t="shared" si="2"/>
        <v>K -7</v>
      </c>
      <c r="B128">
        <v>7</v>
      </c>
      <c r="C128">
        <v>4</v>
      </c>
      <c r="D128" s="48" t="str">
        <f>IF(C128=1,K!$I$9,IF(C128=2,K!$I$10,IF(C128=3,K!$I$11,IF(C128=4,K!$I$12,IF(C128=5,K!$I$13,IF(C128=6,K!$I$14,IF(C128=7,K!$I$15,IF(C128=8,K!$I$16,IF(C128=9,K!$I$17)))))))))</f>
        <v>Talu puurkaevu projekt v eksp</v>
      </c>
      <c r="E128" s="11" t="s">
        <v>320</v>
      </c>
      <c r="F128" s="119" t="str">
        <f>LOOKUP(E128,K!$A$1:$B$19)</f>
        <v>Luunja vald</v>
      </c>
      <c r="G128" s="48" t="str">
        <f t="shared" si="8"/>
        <v>-</v>
      </c>
      <c r="J128" t="s">
        <v>6825</v>
      </c>
      <c r="K128" t="s">
        <v>6705</v>
      </c>
      <c r="L128">
        <v>2001</v>
      </c>
      <c r="M128">
        <v>1</v>
      </c>
    </row>
    <row r="129" spans="1:14" x14ac:dyDescent="0.2">
      <c r="A129" s="48" t="str">
        <f t="shared" si="2"/>
        <v>K -7</v>
      </c>
      <c r="B129">
        <v>7</v>
      </c>
      <c r="C129">
        <v>4</v>
      </c>
      <c r="D129" s="48" t="str">
        <f>IF(C129=1,K!$I$9,IF(C129=2,K!$I$10,IF(C129=3,K!$I$11,IF(C129=4,K!$I$12,IF(C129=5,K!$I$13,IF(C129=6,K!$I$14,IF(C129=7,K!$I$15,IF(C129=8,K!$I$16,IF(C129=9,K!$I$17)))))))))</f>
        <v>Talu puurkaevu projekt v eksp</v>
      </c>
      <c r="E129" s="11" t="s">
        <v>327</v>
      </c>
      <c r="F129" s="119" t="str">
        <f>LOOKUP(E129,K!$A$1:$B$19)</f>
        <v>Rannu vald</v>
      </c>
      <c r="G129" s="48" t="str">
        <f t="shared" si="8"/>
        <v>-8</v>
      </c>
      <c r="I129" s="11" t="s">
        <v>6547</v>
      </c>
      <c r="J129" t="s">
        <v>6826</v>
      </c>
      <c r="K129" t="s">
        <v>6827</v>
      </c>
      <c r="L129">
        <v>2000</v>
      </c>
      <c r="M129">
        <v>1</v>
      </c>
      <c r="N129">
        <v>2000</v>
      </c>
    </row>
    <row r="130" spans="1:14" x14ac:dyDescent="0.2">
      <c r="A130" s="48" t="str">
        <f t="shared" si="2"/>
        <v>K -7</v>
      </c>
      <c r="B130">
        <v>7</v>
      </c>
      <c r="C130">
        <v>4</v>
      </c>
      <c r="D130" s="48" t="str">
        <f>IF(C130=1,K!$I$9,IF(C130=2,K!$I$10,IF(C130=3,K!$I$11,IF(C130=4,K!$I$12,IF(C130=5,K!$I$13,IF(C130=6,K!$I$14,IF(C130=7,K!$I$15,IF(C130=8,K!$I$16,IF(C130=9,K!$I$17)))))))))</f>
        <v>Talu puurkaevu projekt v eksp</v>
      </c>
      <c r="E130" s="11" t="s">
        <v>320</v>
      </c>
      <c r="F130" s="119" t="str">
        <f>LOOKUP(E130,K!$A$1:$B$19)</f>
        <v>Luunja vald</v>
      </c>
      <c r="G130" s="48" t="str">
        <f t="shared" si="8"/>
        <v>-</v>
      </c>
      <c r="J130" t="s">
        <v>6828</v>
      </c>
      <c r="K130" t="s">
        <v>6705</v>
      </c>
      <c r="L130">
        <v>2001</v>
      </c>
      <c r="M130">
        <v>1</v>
      </c>
      <c r="N130">
        <v>2001</v>
      </c>
    </row>
    <row r="131" spans="1:14" x14ac:dyDescent="0.2">
      <c r="A131" s="48" t="str">
        <f t="shared" ref="A131:A186" si="9">CONCATENATE("K ","-",B131)</f>
        <v>K -7</v>
      </c>
      <c r="B131">
        <v>7</v>
      </c>
      <c r="C131">
        <v>4</v>
      </c>
      <c r="D131" s="48" t="str">
        <f>IF(C131=1,K!$I$9,IF(C131=2,K!$I$10,IF(C131=3,K!$I$11,IF(C131=4,K!$I$12,IF(C131=5,K!$I$13,IF(C131=6,K!$I$14,IF(C131=7,K!$I$15,IF(C131=8,K!$I$16,IF(C131=9,K!$I$17)))))))))</f>
        <v>Talu puurkaevu projekt v eksp</v>
      </c>
      <c r="E131" s="11" t="s">
        <v>318</v>
      </c>
      <c r="F131" s="119" t="str">
        <f>LOOKUP(E131,K!$A$1:$B$19)</f>
        <v>Konguta vald</v>
      </c>
      <c r="G131" s="48" t="str">
        <f t="shared" si="8"/>
        <v>-10</v>
      </c>
      <c r="I131" s="11" t="s">
        <v>324</v>
      </c>
      <c r="J131" t="s">
        <v>6829</v>
      </c>
      <c r="K131" t="s">
        <v>6749</v>
      </c>
      <c r="L131">
        <v>2000</v>
      </c>
      <c r="M131">
        <v>1</v>
      </c>
    </row>
    <row r="132" spans="1:14" x14ac:dyDescent="0.2">
      <c r="A132" s="48" t="str">
        <f t="shared" si="9"/>
        <v>K -7</v>
      </c>
      <c r="B132">
        <v>7</v>
      </c>
      <c r="C132">
        <v>4</v>
      </c>
      <c r="D132" s="48" t="str">
        <f>IF(C132=1,K!$I$9,IF(C132=2,K!$I$10,IF(C132=3,K!$I$11,IF(C132=4,K!$I$12,IF(C132=5,K!$I$13,IF(C132=6,K!$I$14,IF(C132=7,K!$I$15,IF(C132=8,K!$I$16,IF(C132=9,K!$I$17)))))))))</f>
        <v>Talu puurkaevu projekt v eksp</v>
      </c>
      <c r="E132" s="11" t="s">
        <v>294</v>
      </c>
      <c r="F132" s="119" t="str">
        <f>LOOKUP(E132,K!$A$1:$B$19)</f>
        <v>Haaslava vald</v>
      </c>
      <c r="G132" s="48" t="str">
        <f t="shared" si="8"/>
        <v>-</v>
      </c>
      <c r="J132" t="s">
        <v>6830</v>
      </c>
      <c r="K132" t="s">
        <v>6831</v>
      </c>
      <c r="L132">
        <v>1999</v>
      </c>
      <c r="M132">
        <v>1</v>
      </c>
      <c r="N132">
        <v>1999</v>
      </c>
    </row>
    <row r="133" spans="1:14" x14ac:dyDescent="0.2">
      <c r="A133" s="48" t="str">
        <f t="shared" si="9"/>
        <v>K -7</v>
      </c>
      <c r="B133">
        <v>7</v>
      </c>
      <c r="C133">
        <v>4</v>
      </c>
      <c r="D133" s="48" t="str">
        <f>IF(C133=1,K!$I$9,IF(C133=2,K!$I$10,IF(C133=3,K!$I$11,IF(C133=4,K!$I$12,IF(C133=5,K!$I$13,IF(C133=6,K!$I$14,IF(C133=7,K!$I$15,IF(C133=8,K!$I$16,IF(C133=9,K!$I$17)))))))))</f>
        <v>Talu puurkaevu projekt v eksp</v>
      </c>
      <c r="E133" s="11" t="s">
        <v>328</v>
      </c>
      <c r="F133" s="119" t="str">
        <f>LOOKUP(E133,K!$A$1:$B$19)</f>
        <v>Rõngu vald</v>
      </c>
      <c r="G133" s="48" t="str">
        <f t="shared" si="8"/>
        <v>-3</v>
      </c>
      <c r="I133" s="11" t="s">
        <v>4612</v>
      </c>
      <c r="J133" s="28" t="s">
        <v>6832</v>
      </c>
      <c r="K133" t="s">
        <v>6763</v>
      </c>
      <c r="L133">
        <v>1999</v>
      </c>
      <c r="M133">
        <v>1</v>
      </c>
    </row>
    <row r="134" spans="1:14" x14ac:dyDescent="0.2">
      <c r="A134" s="48" t="str">
        <f t="shared" si="9"/>
        <v>K -7</v>
      </c>
      <c r="B134">
        <v>7</v>
      </c>
      <c r="C134">
        <v>4</v>
      </c>
      <c r="D134" s="48" t="str">
        <f>IF(C134=1,K!$I$9,IF(C134=2,K!$I$10,IF(C134=3,K!$I$11,IF(C134=4,K!$I$12,IF(C134=5,K!$I$13,IF(C134=6,K!$I$14,IF(C134=7,K!$I$15,IF(C134=8,K!$I$16,IF(C134=9,K!$I$17)))))))))</f>
        <v>Talu puurkaevu projekt v eksp</v>
      </c>
      <c r="E134" s="11" t="s">
        <v>318</v>
      </c>
      <c r="F134" s="119" t="str">
        <f>LOOKUP(E134,K!$A$1:$B$19)</f>
        <v>Konguta vald</v>
      </c>
      <c r="G134" s="48" t="str">
        <f t="shared" si="8"/>
        <v>-3</v>
      </c>
      <c r="I134" s="11" t="s">
        <v>4612</v>
      </c>
      <c r="J134" s="28" t="s">
        <v>6832</v>
      </c>
      <c r="K134" t="s">
        <v>6755</v>
      </c>
      <c r="L134">
        <v>1999</v>
      </c>
      <c r="M134">
        <v>1</v>
      </c>
    </row>
    <row r="135" spans="1:14" x14ac:dyDescent="0.2">
      <c r="A135" s="48" t="str">
        <f t="shared" si="9"/>
        <v>K -7</v>
      </c>
      <c r="B135">
        <v>7</v>
      </c>
      <c r="C135">
        <v>4</v>
      </c>
      <c r="D135" s="48" t="str">
        <f>IF(C135=1,K!$I$9,IF(C135=2,K!$I$10,IF(C135=3,K!$I$11,IF(C135=4,K!$I$12,IF(C135=5,K!$I$13,IF(C135=6,K!$I$14,IF(C135=7,K!$I$15,IF(C135=8,K!$I$16,IF(C135=9,K!$I$17)))))))))</f>
        <v>Talu puurkaevu projekt v eksp</v>
      </c>
      <c r="E135" s="11" t="s">
        <v>318</v>
      </c>
      <c r="F135" s="119" t="str">
        <f>LOOKUP(E135,K!$A$1:$B$19)</f>
        <v>Konguta vald</v>
      </c>
      <c r="G135" s="48" t="str">
        <f t="shared" si="8"/>
        <v>-3</v>
      </c>
      <c r="I135" s="11" t="s">
        <v>4612</v>
      </c>
      <c r="J135" s="28" t="s">
        <v>6832</v>
      </c>
      <c r="K135" t="s">
        <v>6758</v>
      </c>
      <c r="L135">
        <v>1999</v>
      </c>
      <c r="M135">
        <v>1</v>
      </c>
    </row>
    <row r="136" spans="1:14" x14ac:dyDescent="0.2">
      <c r="A136" s="48" t="str">
        <f t="shared" si="9"/>
        <v>K -7</v>
      </c>
      <c r="B136">
        <v>7</v>
      </c>
      <c r="C136">
        <v>4</v>
      </c>
      <c r="D136" s="48" t="str">
        <f>IF(C136=1,K!$I$9,IF(C136=2,K!$I$10,IF(C136=3,K!$I$11,IF(C136=4,K!$I$12,IF(C136=5,K!$I$13,IF(C136=6,K!$I$14,IF(C136=7,K!$I$15,IF(C136=8,K!$I$16,IF(C136=9,K!$I$17)))))))))</f>
        <v>Talu puurkaevu projekt v eksp</v>
      </c>
      <c r="E136" s="11" t="s">
        <v>329</v>
      </c>
      <c r="F136" s="119" t="str">
        <f>LOOKUP(E136,K!$A$1:$B$19)</f>
        <v>Tartu vald</v>
      </c>
      <c r="G136" s="48" t="str">
        <f t="shared" si="8"/>
        <v>-59</v>
      </c>
      <c r="I136" s="11" t="s">
        <v>4326</v>
      </c>
      <c r="J136" s="28" t="s">
        <v>6834</v>
      </c>
      <c r="K136" t="s">
        <v>6835</v>
      </c>
      <c r="L136">
        <v>1993</v>
      </c>
      <c r="M136">
        <v>1</v>
      </c>
      <c r="N136">
        <v>1993</v>
      </c>
    </row>
    <row r="137" spans="1:14" x14ac:dyDescent="0.2">
      <c r="A137" s="48" t="str">
        <f t="shared" si="9"/>
        <v>K -7</v>
      </c>
      <c r="B137">
        <v>7</v>
      </c>
      <c r="C137">
        <v>4</v>
      </c>
      <c r="D137" s="48" t="str">
        <f>IF(C137=1,K!$I$9,IF(C137=2,K!$I$10,IF(C137=3,K!$I$11,IF(C137=4,K!$I$12,IF(C137=5,K!$I$13,IF(C137=6,K!$I$14,IF(C137=7,K!$I$15,IF(C137=8,K!$I$16,IF(C137=9,K!$I$17)))))))))</f>
        <v>Talu puurkaevu projekt v eksp</v>
      </c>
      <c r="E137" s="11" t="s">
        <v>327</v>
      </c>
      <c r="F137" s="119" t="str">
        <f>LOOKUP(E137,K!$A$1:$B$19)</f>
        <v>Rannu vald</v>
      </c>
      <c r="G137" s="48" t="str">
        <f t="shared" si="8"/>
        <v>-59</v>
      </c>
      <c r="I137" s="11" t="s">
        <v>4326</v>
      </c>
      <c r="J137" s="28" t="s">
        <v>6834</v>
      </c>
      <c r="K137" t="s">
        <v>6714</v>
      </c>
      <c r="L137">
        <v>1993</v>
      </c>
      <c r="M137">
        <v>1</v>
      </c>
    </row>
    <row r="138" spans="1:14" x14ac:dyDescent="0.2">
      <c r="A138" s="48" t="str">
        <f t="shared" si="9"/>
        <v>K -7</v>
      </c>
      <c r="B138">
        <v>7</v>
      </c>
      <c r="C138">
        <v>4</v>
      </c>
      <c r="D138" s="48" t="str">
        <f>IF(C138=1,K!$I$9,IF(C138=2,K!$I$10,IF(C138=3,K!$I$11,IF(C138=4,K!$I$12,IF(C138=5,K!$I$13,IF(C138=6,K!$I$14,IF(C138=7,K!$I$15,IF(C138=8,K!$I$16,IF(C138=9,K!$I$17)))))))))</f>
        <v>Talu puurkaevu projekt v eksp</v>
      </c>
      <c r="E138" s="11" t="s">
        <v>318</v>
      </c>
      <c r="F138" s="119" t="str">
        <f>LOOKUP(E138,K!$A$1:$B$19)</f>
        <v>Konguta vald</v>
      </c>
      <c r="G138" s="48" t="str">
        <f t="shared" si="8"/>
        <v>-59</v>
      </c>
      <c r="I138" s="11" t="s">
        <v>4326</v>
      </c>
      <c r="J138" s="28" t="s">
        <v>6834</v>
      </c>
      <c r="K138" t="s">
        <v>6601</v>
      </c>
      <c r="L138">
        <v>1993</v>
      </c>
      <c r="M138">
        <v>1</v>
      </c>
    </row>
    <row r="139" spans="1:14" x14ac:dyDescent="0.2">
      <c r="A139" s="48" t="str">
        <f t="shared" si="9"/>
        <v>K -7</v>
      </c>
      <c r="B139">
        <v>7</v>
      </c>
      <c r="C139">
        <v>4</v>
      </c>
      <c r="D139" s="48" t="str">
        <f>IF(C139=1,K!$I$9,IF(C139=2,K!$I$10,IF(C139=3,K!$I$11,IF(C139=4,K!$I$12,IF(C139=5,K!$I$13,IF(C139=6,K!$I$14,IF(C139=7,K!$I$15,IF(C139=8,K!$I$16,IF(C139=9,K!$I$17)))))))))</f>
        <v>Talu puurkaevu projekt v eksp</v>
      </c>
      <c r="E139" s="11" t="s">
        <v>328</v>
      </c>
      <c r="F139" s="119" t="str">
        <f>LOOKUP(E139,K!$A$1:$B$19)</f>
        <v>Rõngu vald</v>
      </c>
      <c r="G139" s="48" t="str">
        <f t="shared" si="8"/>
        <v>-59</v>
      </c>
      <c r="I139" s="11" t="s">
        <v>4326</v>
      </c>
      <c r="J139" s="28" t="s">
        <v>6834</v>
      </c>
      <c r="K139" t="s">
        <v>6211</v>
      </c>
      <c r="L139">
        <v>1993</v>
      </c>
      <c r="M139">
        <v>1</v>
      </c>
    </row>
    <row r="140" spans="1:14" x14ac:dyDescent="0.2">
      <c r="A140" s="48" t="str">
        <f t="shared" si="9"/>
        <v>K -7</v>
      </c>
      <c r="B140">
        <v>7</v>
      </c>
      <c r="C140">
        <v>4</v>
      </c>
      <c r="D140" s="48" t="str">
        <f>IF(C140=1,K!$I$9,IF(C140=2,K!$I$10,IF(C140=3,K!$I$11,IF(C140=4,K!$I$12,IF(C140=5,K!$I$13,IF(C140=6,K!$I$14,IF(C140=7,K!$I$15,IF(C140=8,K!$I$16,IF(C140=9,K!$I$17)))))))))</f>
        <v>Talu puurkaevu projekt v eksp</v>
      </c>
      <c r="E140" s="11" t="s">
        <v>317</v>
      </c>
      <c r="F140" s="119" t="str">
        <f>LOOKUP(E140,K!$A$1:$B$19)</f>
        <v>Kambja vald</v>
      </c>
      <c r="G140" s="48" t="str">
        <f t="shared" si="8"/>
        <v>-59</v>
      </c>
      <c r="I140" s="11" t="s">
        <v>4326</v>
      </c>
      <c r="J140" s="28" t="s">
        <v>6834</v>
      </c>
      <c r="K140" t="s">
        <v>6836</v>
      </c>
      <c r="L140">
        <v>1993</v>
      </c>
      <c r="M140">
        <v>1</v>
      </c>
      <c r="N140">
        <v>1993</v>
      </c>
    </row>
    <row r="141" spans="1:14" x14ac:dyDescent="0.2">
      <c r="A141" s="48" t="str">
        <f t="shared" si="9"/>
        <v>K -7</v>
      </c>
      <c r="B141">
        <v>7</v>
      </c>
      <c r="C141">
        <v>4</v>
      </c>
      <c r="D141" s="48" t="str">
        <f>IF(C141=1,K!$I$9,IF(C141=2,K!$I$10,IF(C141=3,K!$I$11,IF(C141=4,K!$I$12,IF(C141=5,K!$I$13,IF(C141=6,K!$I$14,IF(C141=7,K!$I$15,IF(C141=8,K!$I$16,IF(C141=9,K!$I$17)))))))))</f>
        <v>Talu puurkaevu projekt v eksp</v>
      </c>
      <c r="E141" s="11" t="s">
        <v>332</v>
      </c>
      <c r="F141" s="119" t="str">
        <f>LOOKUP(E141,K!$A$1:$B$19)</f>
        <v>Võnnu vald</v>
      </c>
      <c r="G141" s="48" t="str">
        <f t="shared" si="8"/>
        <v>-59</v>
      </c>
      <c r="I141" s="11" t="s">
        <v>4326</v>
      </c>
      <c r="J141" s="28" t="s">
        <v>6834</v>
      </c>
      <c r="K141" t="s">
        <v>6837</v>
      </c>
      <c r="L141">
        <v>1993</v>
      </c>
      <c r="M141">
        <v>1</v>
      </c>
      <c r="N141">
        <v>1993</v>
      </c>
    </row>
    <row r="142" spans="1:14" x14ac:dyDescent="0.2">
      <c r="A142" s="48" t="str">
        <f t="shared" si="9"/>
        <v>K -7</v>
      </c>
      <c r="B142">
        <v>7</v>
      </c>
      <c r="C142">
        <v>4</v>
      </c>
      <c r="D142" s="48" t="str">
        <f>IF(C142=1,K!$I$9,IF(C142=2,K!$I$10,IF(C142=3,K!$I$11,IF(C142=4,K!$I$12,IF(C142=5,K!$I$13,IF(C142=6,K!$I$14,IF(C142=7,K!$I$15,IF(C142=8,K!$I$16,IF(C142=9,K!$I$17)))))))))</f>
        <v>Talu puurkaevu projekt v eksp</v>
      </c>
      <c r="E142" s="11" t="s">
        <v>328</v>
      </c>
      <c r="F142" s="119" t="str">
        <f>LOOKUP(E142,K!$A$1:$B$19)</f>
        <v>Rõngu vald</v>
      </c>
      <c r="G142" s="48" t="str">
        <f t="shared" si="8"/>
        <v>-59</v>
      </c>
      <c r="I142" s="11" t="s">
        <v>4326</v>
      </c>
      <c r="J142" s="28" t="s">
        <v>6832</v>
      </c>
      <c r="K142" t="s">
        <v>6838</v>
      </c>
      <c r="L142">
        <v>1993</v>
      </c>
      <c r="M142">
        <v>1</v>
      </c>
      <c r="N142">
        <v>1993</v>
      </c>
    </row>
    <row r="143" spans="1:14" x14ac:dyDescent="0.2">
      <c r="A143" s="48" t="str">
        <f t="shared" si="9"/>
        <v>K -7</v>
      </c>
      <c r="B143">
        <v>7</v>
      </c>
      <c r="C143">
        <v>4</v>
      </c>
      <c r="D143" s="48" t="str">
        <f>IF(C143=1,K!$I$9,IF(C143=2,K!$I$10,IF(C143=3,K!$I$11,IF(C143=4,K!$I$12,IF(C143=5,K!$I$13,IF(C143=6,K!$I$14,IF(C143=7,K!$I$15,IF(C143=8,K!$I$16,IF(C143=9,K!$I$17)))))))))</f>
        <v>Talu puurkaevu projekt v eksp</v>
      </c>
      <c r="E143" s="11" t="s">
        <v>328</v>
      </c>
      <c r="F143" s="119" t="str">
        <f>LOOKUP(E143,K!$A$1:$B$19)</f>
        <v>Rõngu vald</v>
      </c>
      <c r="G143" s="48" t="str">
        <f t="shared" si="8"/>
        <v>-59</v>
      </c>
      <c r="I143" s="11" t="s">
        <v>4326</v>
      </c>
      <c r="J143" s="28" t="s">
        <v>6832</v>
      </c>
      <c r="K143" t="s">
        <v>6802</v>
      </c>
      <c r="L143">
        <v>1993</v>
      </c>
      <c r="M143">
        <v>1</v>
      </c>
    </row>
    <row r="144" spans="1:14" x14ac:dyDescent="0.2">
      <c r="A144" s="48" t="str">
        <f t="shared" si="9"/>
        <v>K -7</v>
      </c>
      <c r="B144">
        <v>7</v>
      </c>
      <c r="C144">
        <v>4</v>
      </c>
      <c r="D144" s="48" t="str">
        <f>IF(C144=1,K!$I$9,IF(C144=2,K!$I$10,IF(C144=3,K!$I$11,IF(C144=4,K!$I$12,IF(C144=5,K!$I$13,IF(C144=6,K!$I$14,IF(C144=7,K!$I$15,IF(C144=8,K!$I$16,IF(C144=9,K!$I$17)))))))))</f>
        <v>Talu puurkaevu projekt v eksp</v>
      </c>
      <c r="E144" s="11" t="s">
        <v>294</v>
      </c>
      <c r="F144" s="119" t="str">
        <f>LOOKUP(E144,K!$A$1:$B$19)</f>
        <v>Haaslava vald</v>
      </c>
      <c r="G144" s="48" t="str">
        <f t="shared" si="8"/>
        <v>-59</v>
      </c>
      <c r="I144" s="11" t="s">
        <v>4326</v>
      </c>
      <c r="J144" s="28" t="s">
        <v>6861</v>
      </c>
      <c r="K144" t="s">
        <v>6188</v>
      </c>
      <c r="L144">
        <v>1993</v>
      </c>
      <c r="M144">
        <v>1</v>
      </c>
    </row>
    <row r="145" spans="1:14" x14ac:dyDescent="0.2">
      <c r="A145" s="48" t="str">
        <f t="shared" si="9"/>
        <v>K -7</v>
      </c>
      <c r="B145">
        <v>7</v>
      </c>
      <c r="C145">
        <v>4</v>
      </c>
      <c r="D145" s="48" t="str">
        <f>IF(C145=1,K!$I$9,IF(C145=2,K!$I$10,IF(C145=3,K!$I$11,IF(C145=4,K!$I$12,IF(C145=5,K!$I$13,IF(C145=6,K!$I$14,IF(C145=7,K!$I$15,IF(C145=8,K!$I$16,IF(C145=9,K!$I$17)))))))))</f>
        <v>Talu puurkaevu projekt v eksp</v>
      </c>
      <c r="E145" s="11" t="s">
        <v>322</v>
      </c>
      <c r="F145" s="119" t="str">
        <f>LOOKUP(E145,K!$A$1:$B$19)</f>
        <v>Mäksa vald</v>
      </c>
      <c r="G145" s="48" t="str">
        <f t="shared" si="8"/>
        <v>-59</v>
      </c>
      <c r="I145" s="11" t="s">
        <v>4326</v>
      </c>
      <c r="J145" s="28" t="s">
        <v>6832</v>
      </c>
      <c r="K145" t="s">
        <v>6656</v>
      </c>
      <c r="L145">
        <v>1993</v>
      </c>
      <c r="M145">
        <v>1</v>
      </c>
    </row>
    <row r="146" spans="1:14" x14ac:dyDescent="0.2">
      <c r="A146" s="48" t="str">
        <f t="shared" si="9"/>
        <v>K -7</v>
      </c>
      <c r="B146">
        <v>7</v>
      </c>
      <c r="C146">
        <v>4</v>
      </c>
      <c r="D146" s="48" t="str">
        <f>IF(C146=1,K!$I$9,IF(C146=2,K!$I$10,IF(C146=3,K!$I$11,IF(C146=4,K!$I$12,IF(C146=5,K!$I$13,IF(C146=6,K!$I$14,IF(C146=7,K!$I$15,IF(C146=8,K!$I$16,IF(C146=9,K!$I$17)))))))))</f>
        <v>Talu puurkaevu projekt v eksp</v>
      </c>
      <c r="E146" s="11" t="s">
        <v>333</v>
      </c>
      <c r="F146" s="119" t="str">
        <f>LOOKUP(E146,K!$A$1:$B$19)</f>
        <v>Ülenurme vald</v>
      </c>
      <c r="G146" s="48" t="str">
        <f t="shared" si="8"/>
        <v>-59</v>
      </c>
      <c r="I146" s="11" t="s">
        <v>4326</v>
      </c>
      <c r="J146" s="28" t="s">
        <v>6832</v>
      </c>
      <c r="K146" t="s">
        <v>6839</v>
      </c>
      <c r="L146">
        <v>1993</v>
      </c>
      <c r="M146">
        <v>1</v>
      </c>
      <c r="N146">
        <v>1993</v>
      </c>
    </row>
    <row r="147" spans="1:14" x14ac:dyDescent="0.2">
      <c r="A147" s="48" t="str">
        <f t="shared" si="9"/>
        <v>K -7</v>
      </c>
      <c r="B147">
        <v>7</v>
      </c>
      <c r="C147">
        <v>4</v>
      </c>
      <c r="D147" s="48" t="str">
        <f>IF(C147=1,K!$I$9,IF(C147=2,K!$I$10,IF(C147=3,K!$I$11,IF(C147=4,K!$I$12,IF(C147=5,K!$I$13,IF(C147=6,K!$I$14,IF(C147=7,K!$I$15,IF(C147=8,K!$I$16,IF(C147=9,K!$I$17)))))))))</f>
        <v>Talu puurkaevu projekt v eksp</v>
      </c>
      <c r="E147" s="11" t="s">
        <v>328</v>
      </c>
      <c r="F147" s="119" t="str">
        <f>LOOKUP(E147,K!$A$1:$B$19)</f>
        <v>Rõngu vald</v>
      </c>
      <c r="G147" s="48" t="str">
        <f t="shared" si="8"/>
        <v>-22</v>
      </c>
      <c r="I147" s="11" t="s">
        <v>4132</v>
      </c>
      <c r="J147" s="28" t="s">
        <v>6832</v>
      </c>
      <c r="K147" t="s">
        <v>6729</v>
      </c>
      <c r="L147">
        <v>1998</v>
      </c>
      <c r="M147">
        <v>1</v>
      </c>
    </row>
    <row r="148" spans="1:14" x14ac:dyDescent="0.2">
      <c r="A148" s="48" t="str">
        <f t="shared" si="9"/>
        <v>K -7</v>
      </c>
      <c r="B148">
        <v>7</v>
      </c>
      <c r="C148">
        <v>4</v>
      </c>
      <c r="D148" s="48" t="str">
        <f>IF(C148=1,K!$I$9,IF(C148=2,K!$I$10,IF(C148=3,K!$I$11,IF(C148=4,K!$I$12,IF(C148=5,K!$I$13,IF(C148=6,K!$I$14,IF(C148=7,K!$I$15,IF(C148=8,K!$I$16,IF(C148=9,K!$I$17)))))))))</f>
        <v>Talu puurkaevu projekt v eksp</v>
      </c>
      <c r="E148" s="11" t="s">
        <v>323</v>
      </c>
      <c r="F148" s="119" t="str">
        <f>LOOKUP(E148,K!$A$1:$B$19)</f>
        <v>Nõo vald</v>
      </c>
      <c r="G148" s="48" t="str">
        <f t="shared" si="8"/>
        <v>-22</v>
      </c>
      <c r="I148" s="11" t="s">
        <v>4132</v>
      </c>
      <c r="J148" s="28" t="s">
        <v>6832</v>
      </c>
      <c r="K148" t="s">
        <v>6734</v>
      </c>
      <c r="L148">
        <v>1998</v>
      </c>
      <c r="M148">
        <v>1</v>
      </c>
    </row>
    <row r="149" spans="1:14" x14ac:dyDescent="0.2">
      <c r="A149" s="48" t="str">
        <f t="shared" si="9"/>
        <v>K -7</v>
      </c>
      <c r="B149">
        <v>7</v>
      </c>
      <c r="C149">
        <v>4</v>
      </c>
      <c r="D149" s="48" t="str">
        <f>IF(C149=1,K!$I$9,IF(C149=2,K!$I$10,IF(C149=3,K!$I$11,IF(C149=4,K!$I$12,IF(C149=5,K!$I$13,IF(C149=6,K!$I$14,IF(C149=7,K!$I$15,IF(C149=8,K!$I$16,IF(C149=9,K!$I$17)))))))))</f>
        <v>Talu puurkaevu projekt v eksp</v>
      </c>
      <c r="E149" s="11" t="s">
        <v>328</v>
      </c>
      <c r="F149" s="119" t="str">
        <f>LOOKUP(E149,K!$A$1:$B$19)</f>
        <v>Rõngu vald</v>
      </c>
      <c r="G149" s="48" t="str">
        <f t="shared" si="8"/>
        <v>-22</v>
      </c>
      <c r="I149" s="11" t="s">
        <v>4132</v>
      </c>
      <c r="J149" s="28" t="s">
        <v>6832</v>
      </c>
      <c r="K149" t="s">
        <v>6735</v>
      </c>
      <c r="L149">
        <v>1998</v>
      </c>
      <c r="M149">
        <v>1</v>
      </c>
    </row>
    <row r="150" spans="1:14" x14ac:dyDescent="0.2">
      <c r="A150" s="48" t="str">
        <f t="shared" si="9"/>
        <v>K -7</v>
      </c>
      <c r="B150">
        <v>7</v>
      </c>
      <c r="C150">
        <v>4</v>
      </c>
      <c r="D150" s="48" t="str">
        <f>IF(C150=1,K!$I$9,IF(C150=2,K!$I$10,IF(C150=3,K!$I$11,IF(C150=4,K!$I$12,IF(C150=5,K!$I$13,IF(C150=6,K!$I$14,IF(C150=7,K!$I$15,IF(C150=8,K!$I$16,IF(C150=9,K!$I$17)))))))))</f>
        <v>Talu puurkaevu projekt v eksp</v>
      </c>
      <c r="E150" s="11" t="s">
        <v>331</v>
      </c>
      <c r="F150" s="119" t="str">
        <f>LOOKUP(E150,K!$A$1:$B$19)</f>
        <v xml:space="preserve">Vara vald </v>
      </c>
      <c r="G150" s="48" t="str">
        <f t="shared" si="8"/>
        <v>-22</v>
      </c>
      <c r="I150" s="11" t="s">
        <v>4132</v>
      </c>
      <c r="J150" s="28" t="s">
        <v>6832</v>
      </c>
      <c r="K150" t="s">
        <v>6737</v>
      </c>
      <c r="L150">
        <v>1998</v>
      </c>
      <c r="M150">
        <v>1</v>
      </c>
    </row>
    <row r="151" spans="1:14" x14ac:dyDescent="0.2">
      <c r="A151" s="48" t="str">
        <f t="shared" si="9"/>
        <v>K -7</v>
      </c>
      <c r="B151">
        <v>7</v>
      </c>
      <c r="C151">
        <v>4</v>
      </c>
      <c r="D151" s="48" t="str">
        <f>IF(C151=1,K!$I$9,IF(C151=2,K!$I$10,IF(C151=3,K!$I$11,IF(C151=4,K!$I$12,IF(C151=5,K!$I$13,IF(C151=6,K!$I$14,IF(C151=7,K!$I$15,IF(C151=8,K!$I$16,IF(C151=9,K!$I$17)))))))))</f>
        <v>Talu puurkaevu projekt v eksp</v>
      </c>
      <c r="E151" s="11" t="s">
        <v>326</v>
      </c>
      <c r="F151" s="119" t="str">
        <f>LOOKUP(E151,K!$A$1:$B$19)</f>
        <v>Puhja vald</v>
      </c>
      <c r="G151" s="48" t="str">
        <f t="shared" si="8"/>
        <v>-22</v>
      </c>
      <c r="I151" s="11" t="s">
        <v>4132</v>
      </c>
      <c r="J151" s="28" t="s">
        <v>6832</v>
      </c>
      <c r="K151" t="s">
        <v>6740</v>
      </c>
      <c r="L151">
        <v>1998</v>
      </c>
      <c r="M151">
        <v>1</v>
      </c>
    </row>
    <row r="152" spans="1:14" x14ac:dyDescent="0.2">
      <c r="A152" s="48" t="str">
        <f t="shared" si="9"/>
        <v>K -7</v>
      </c>
      <c r="B152">
        <v>7</v>
      </c>
      <c r="C152">
        <v>4</v>
      </c>
      <c r="D152" s="48" t="str">
        <f>IF(C152=1,K!$I$9,IF(C152=2,K!$I$10,IF(C152=3,K!$I$11,IF(C152=4,K!$I$12,IF(C152=5,K!$I$13,IF(C152=6,K!$I$14,IF(C152=7,K!$I$15,IF(C152=8,K!$I$16,IF(C152=9,K!$I$17)))))))))</f>
        <v>Talu puurkaevu projekt v eksp</v>
      </c>
      <c r="E152" s="11" t="s">
        <v>332</v>
      </c>
      <c r="F152" s="119" t="str">
        <f>LOOKUP(E152,K!$A$1:$B$19)</f>
        <v>Võnnu vald</v>
      </c>
      <c r="G152" s="48" t="str">
        <f t="shared" si="8"/>
        <v>-22</v>
      </c>
      <c r="I152" s="11" t="s">
        <v>4132</v>
      </c>
      <c r="J152" s="28" t="s">
        <v>6832</v>
      </c>
      <c r="K152" t="s">
        <v>6772</v>
      </c>
      <c r="L152">
        <v>1998</v>
      </c>
      <c r="M152">
        <v>1</v>
      </c>
    </row>
    <row r="153" spans="1:14" x14ac:dyDescent="0.2">
      <c r="A153" s="48" t="str">
        <f t="shared" si="9"/>
        <v>K -7</v>
      </c>
      <c r="B153">
        <v>7</v>
      </c>
      <c r="C153">
        <v>4</v>
      </c>
      <c r="D153" s="48" t="str">
        <f>IF(C153=1,K!$I$9,IF(C153=2,K!$I$10,IF(C153=3,K!$I$11,IF(C153=4,K!$I$12,IF(C153=5,K!$I$13,IF(C153=6,K!$I$14,IF(C153=7,K!$I$15,IF(C153=8,K!$I$16,IF(C153=9,K!$I$17)))))))))</f>
        <v>Talu puurkaevu projekt v eksp</v>
      </c>
      <c r="E153" s="11" t="s">
        <v>333</v>
      </c>
      <c r="F153" s="119" t="str">
        <f>LOOKUP(E153,K!$A$1:$B$19)</f>
        <v>Ülenurme vald</v>
      </c>
      <c r="G153" s="48" t="str">
        <f t="shared" si="8"/>
        <v>-22</v>
      </c>
      <c r="I153" s="11" t="s">
        <v>4132</v>
      </c>
      <c r="J153" t="s">
        <v>6826</v>
      </c>
      <c r="K153" t="s">
        <v>6540</v>
      </c>
      <c r="L153">
        <v>1998</v>
      </c>
      <c r="M153">
        <v>1</v>
      </c>
    </row>
    <row r="154" spans="1:14" x14ac:dyDescent="0.2">
      <c r="A154" s="48" t="str">
        <f t="shared" si="9"/>
        <v>K -7</v>
      </c>
      <c r="B154">
        <v>7</v>
      </c>
      <c r="C154">
        <v>4</v>
      </c>
      <c r="D154" s="48" t="str">
        <f>IF(C154=1,K!$I$9,IF(C154=2,K!$I$10,IF(C154=3,K!$I$11,IF(C154=4,K!$I$12,IF(C154=5,K!$I$13,IF(C154=6,K!$I$14,IF(C154=7,K!$I$15,IF(C154=8,K!$I$16,IF(C154=9,K!$I$17)))))))))</f>
        <v>Talu puurkaevu projekt v eksp</v>
      </c>
      <c r="E154" s="11" t="s">
        <v>329</v>
      </c>
      <c r="F154" s="119" t="str">
        <f>LOOKUP(E154,K!$A$1:$B$19)</f>
        <v>Tartu vald</v>
      </c>
      <c r="G154" s="48" t="str">
        <f t="shared" si="8"/>
        <v>-22</v>
      </c>
      <c r="I154" s="11" t="s">
        <v>4132</v>
      </c>
      <c r="J154" s="28" t="s">
        <v>6832</v>
      </c>
      <c r="K154" t="s">
        <v>6841</v>
      </c>
      <c r="L154">
        <v>1998</v>
      </c>
      <c r="M154">
        <v>1</v>
      </c>
    </row>
    <row r="155" spans="1:14" x14ac:dyDescent="0.2">
      <c r="A155" s="48" t="str">
        <f t="shared" si="9"/>
        <v>K -7</v>
      </c>
      <c r="B155">
        <v>7</v>
      </c>
      <c r="C155">
        <v>4</v>
      </c>
      <c r="D155" s="48" t="str">
        <f>IF(C155=1,K!$I$9,IF(C155=2,K!$I$10,IF(C155=3,K!$I$11,IF(C155=4,K!$I$12,IF(C155=5,K!$I$13,IF(C155=6,K!$I$14,IF(C155=7,K!$I$15,IF(C155=8,K!$I$16,IF(C155=9,K!$I$17)))))))))</f>
        <v>Talu puurkaevu projekt v eksp</v>
      </c>
      <c r="E155" s="11" t="s">
        <v>317</v>
      </c>
      <c r="F155" s="119" t="str">
        <f>LOOKUP(E155,K!$A$1:$B$19)</f>
        <v>Kambja vald</v>
      </c>
      <c r="G155" s="48" t="str">
        <f t="shared" si="8"/>
        <v>-22</v>
      </c>
      <c r="I155" s="11" t="s">
        <v>4132</v>
      </c>
      <c r="J155" s="28" t="s">
        <v>6832</v>
      </c>
      <c r="K155" t="s">
        <v>6651</v>
      </c>
      <c r="L155">
        <v>1998</v>
      </c>
      <c r="M155">
        <v>1</v>
      </c>
    </row>
    <row r="156" spans="1:14" x14ac:dyDescent="0.2">
      <c r="A156" s="48" t="str">
        <f t="shared" si="9"/>
        <v>K -7</v>
      </c>
      <c r="B156">
        <v>7</v>
      </c>
      <c r="C156">
        <v>4</v>
      </c>
      <c r="D156" s="48" t="str">
        <f>IF(C156=1,K!$I$9,IF(C156=2,K!$I$10,IF(C156=3,K!$I$11,IF(C156=4,K!$I$12,IF(C156=5,K!$I$13,IF(C156=6,K!$I$14,IF(C156=7,K!$I$15,IF(C156=8,K!$I$16,IF(C156=9,K!$I$17)))))))))</f>
        <v>Talu puurkaevu projekt v eksp</v>
      </c>
      <c r="E156" s="11" t="s">
        <v>333</v>
      </c>
      <c r="F156" s="119" t="str">
        <f>LOOKUP(E156,K!$A$1:$B$19)</f>
        <v>Ülenurme vald</v>
      </c>
      <c r="G156" s="48" t="str">
        <f t="shared" si="8"/>
        <v>-22</v>
      </c>
      <c r="I156" s="11" t="s">
        <v>4132</v>
      </c>
      <c r="J156" s="28" t="s">
        <v>6832</v>
      </c>
      <c r="K156" t="s">
        <v>6840</v>
      </c>
      <c r="L156">
        <v>1998</v>
      </c>
      <c r="M156">
        <v>1</v>
      </c>
      <c r="N156">
        <v>1998</v>
      </c>
    </row>
    <row r="157" spans="1:14" x14ac:dyDescent="0.2">
      <c r="A157" s="48" t="str">
        <f t="shared" si="9"/>
        <v>K -7</v>
      </c>
      <c r="B157">
        <v>7</v>
      </c>
      <c r="C157">
        <v>4</v>
      </c>
      <c r="D157" s="48" t="str">
        <f>IF(C157=1,K!$I$9,IF(C157=2,K!$I$10,IF(C157=3,K!$I$11,IF(C157=4,K!$I$12,IF(C157=5,K!$I$13,IF(C157=6,K!$I$14,IF(C157=7,K!$I$15,IF(C157=8,K!$I$16,IF(C157=9,K!$I$17)))))))))</f>
        <v>Talu puurkaevu projekt v eksp</v>
      </c>
      <c r="E157" s="11" t="s">
        <v>320</v>
      </c>
      <c r="F157" s="119" t="str">
        <f>LOOKUP(E157,K!$A$1:$B$19)</f>
        <v>Luunja vald</v>
      </c>
      <c r="G157" s="48" t="str">
        <f t="shared" si="8"/>
        <v>-02-4</v>
      </c>
      <c r="I157" s="11" t="s">
        <v>6843</v>
      </c>
      <c r="J157" t="s">
        <v>6842</v>
      </c>
      <c r="K157" t="s">
        <v>6705</v>
      </c>
      <c r="L157">
        <v>2001</v>
      </c>
      <c r="M157">
        <v>1</v>
      </c>
    </row>
    <row r="158" spans="1:14" x14ac:dyDescent="0.2">
      <c r="A158" s="48" t="str">
        <f t="shared" si="9"/>
        <v>K -7</v>
      </c>
      <c r="B158">
        <v>7</v>
      </c>
      <c r="C158">
        <v>4</v>
      </c>
      <c r="D158" s="48" t="str">
        <f>IF(C158=1,K!$I$9,IF(C158=2,K!$I$10,IF(C158=3,K!$I$11,IF(C158=4,K!$I$12,IF(C158=5,K!$I$13,IF(C158=6,K!$I$14,IF(C158=7,K!$I$15,IF(C158=8,K!$I$16,IF(C158=9,K!$I$17)))))))))</f>
        <v>Talu puurkaevu projekt v eksp</v>
      </c>
      <c r="E158" s="11" t="s">
        <v>329</v>
      </c>
      <c r="F158" s="119" t="str">
        <f>LOOKUP(E158,K!$A$1:$B$19)</f>
        <v>Tartu vald</v>
      </c>
      <c r="G158" s="48" t="str">
        <f t="shared" si="8"/>
        <v>-M-03</v>
      </c>
      <c r="I158" s="11" t="s">
        <v>6844</v>
      </c>
      <c r="J158" t="s">
        <v>6845</v>
      </c>
      <c r="K158" t="s">
        <v>6823</v>
      </c>
      <c r="L158">
        <v>2001</v>
      </c>
      <c r="M158">
        <v>1</v>
      </c>
    </row>
    <row r="159" spans="1:14" x14ac:dyDescent="0.2">
      <c r="A159" s="48" t="str">
        <f t="shared" si="9"/>
        <v>K -7</v>
      </c>
      <c r="B159">
        <v>7</v>
      </c>
      <c r="C159">
        <v>4</v>
      </c>
      <c r="D159" s="48" t="str">
        <f>IF(C159=1,K!$I$9,IF(C159=2,K!$I$10,IF(C159=3,K!$I$11,IF(C159=4,K!$I$12,IF(C159=5,K!$I$13,IF(C159=6,K!$I$14,IF(C159=7,K!$I$15,IF(C159=8,K!$I$16,IF(C159=9,K!$I$17)))))))))</f>
        <v>Talu puurkaevu projekt v eksp</v>
      </c>
      <c r="E159" s="11" t="s">
        <v>329</v>
      </c>
      <c r="F159" s="119" t="str">
        <f>LOOKUP(E159,K!$A$1:$B$19)</f>
        <v>Tartu vald</v>
      </c>
      <c r="G159" s="48" t="str">
        <f t="shared" si="8"/>
        <v>-</v>
      </c>
      <c r="J159" t="s">
        <v>6846</v>
      </c>
      <c r="K159" t="s">
        <v>6823</v>
      </c>
      <c r="L159">
        <v>2000</v>
      </c>
      <c r="M159">
        <v>1</v>
      </c>
      <c r="N159">
        <v>2001</v>
      </c>
    </row>
    <row r="160" spans="1:14" x14ac:dyDescent="0.2">
      <c r="A160" s="48" t="str">
        <f t="shared" si="9"/>
        <v>K -7</v>
      </c>
      <c r="B160">
        <v>7</v>
      </c>
      <c r="C160">
        <v>4</v>
      </c>
      <c r="D160" s="48" t="str">
        <f>IF(C160=1,K!$I$9,IF(C160=2,K!$I$10,IF(C160=3,K!$I$11,IF(C160=4,K!$I$12,IF(C160=5,K!$I$13,IF(C160=6,K!$I$14,IF(C160=7,K!$I$15,IF(C160=8,K!$I$16,IF(C160=9,K!$I$17)))))))))</f>
        <v>Talu puurkaevu projekt v eksp</v>
      </c>
      <c r="E160" s="11" t="s">
        <v>323</v>
      </c>
      <c r="F160" s="119" t="str">
        <f>LOOKUP(E160,K!$A$1:$B$19)</f>
        <v>Nõo vald</v>
      </c>
      <c r="G160" s="48" t="str">
        <f t="shared" si="8"/>
        <v>-69</v>
      </c>
      <c r="I160" s="11" t="s">
        <v>6129</v>
      </c>
      <c r="J160" s="28" t="s">
        <v>6832</v>
      </c>
      <c r="K160" t="s">
        <v>6678</v>
      </c>
      <c r="L160">
        <v>1992</v>
      </c>
      <c r="M160">
        <v>1</v>
      </c>
    </row>
    <row r="161" spans="1:14" x14ac:dyDescent="0.2">
      <c r="A161" s="48" t="str">
        <f t="shared" si="9"/>
        <v>K -7</v>
      </c>
      <c r="B161">
        <v>7</v>
      </c>
      <c r="C161">
        <v>4</v>
      </c>
      <c r="D161" s="48" t="str">
        <f>IF(C161=1,K!$I$9,IF(C161=2,K!$I$10,IF(C161=3,K!$I$11,IF(C161=4,K!$I$12,IF(C161=5,K!$I$13,IF(C161=6,K!$I$14,IF(C161=7,K!$I$15,IF(C161=8,K!$I$16,IF(C161=9,K!$I$17)))))))))</f>
        <v>Talu puurkaevu projekt v eksp</v>
      </c>
      <c r="E161" s="11" t="s">
        <v>329</v>
      </c>
      <c r="F161" s="119" t="str">
        <f>LOOKUP(E161,K!$A$1:$B$19)</f>
        <v>Tartu vald</v>
      </c>
      <c r="G161" s="48" t="str">
        <f t="shared" si="8"/>
        <v>-69</v>
      </c>
      <c r="I161" s="11" t="s">
        <v>6129</v>
      </c>
      <c r="J161" s="28" t="s">
        <v>6832</v>
      </c>
      <c r="K161" t="s">
        <v>6691</v>
      </c>
      <c r="L161">
        <v>1992</v>
      </c>
      <c r="M161">
        <v>1</v>
      </c>
    </row>
    <row r="162" spans="1:14" x14ac:dyDescent="0.2">
      <c r="A162" s="48" t="str">
        <f t="shared" si="9"/>
        <v>K -7</v>
      </c>
      <c r="B162">
        <v>7</v>
      </c>
      <c r="C162">
        <v>4</v>
      </c>
      <c r="D162" s="48" t="str">
        <f>IF(C162=1,K!$I$9,IF(C162=2,K!$I$10,IF(C162=3,K!$I$11,IF(C162=4,K!$I$12,IF(C162=5,K!$I$13,IF(C162=6,K!$I$14,IF(C162=7,K!$I$15,IF(C162=8,K!$I$16,IF(C162=9,K!$I$17)))))))))</f>
        <v>Talu puurkaevu projekt v eksp</v>
      </c>
      <c r="E162" s="11" t="s">
        <v>329</v>
      </c>
      <c r="F162" s="119" t="str">
        <f>LOOKUP(E162,K!$A$1:$B$19)</f>
        <v>Tartu vald</v>
      </c>
      <c r="G162" s="48" t="str">
        <f t="shared" ref="G162:G170" si="10">CONCATENATE(H162,"-",I162)</f>
        <v>-69</v>
      </c>
      <c r="I162" s="11" t="s">
        <v>6129</v>
      </c>
      <c r="J162" s="28" t="s">
        <v>6832</v>
      </c>
      <c r="K162" t="s">
        <v>6696</v>
      </c>
      <c r="L162">
        <v>1992</v>
      </c>
      <c r="M162">
        <v>1</v>
      </c>
    </row>
    <row r="163" spans="1:14" x14ac:dyDescent="0.2">
      <c r="A163" s="48" t="str">
        <f t="shared" si="9"/>
        <v>K -7</v>
      </c>
      <c r="B163">
        <v>7</v>
      </c>
      <c r="C163">
        <v>4</v>
      </c>
      <c r="D163" s="48" t="str">
        <f>IF(C163=1,K!$I$9,IF(C163=2,K!$I$10,IF(C163=3,K!$I$11,IF(C163=4,K!$I$12,IF(C163=5,K!$I$13,IF(C163=6,K!$I$14,IF(C163=7,K!$I$15,IF(C163=8,K!$I$16,IF(C163=9,K!$I$17)))))))))</f>
        <v>Talu puurkaevu projekt v eksp</v>
      </c>
      <c r="E163" s="11" t="s">
        <v>322</v>
      </c>
      <c r="F163" s="119" t="str">
        <f>LOOKUP(E163,K!$A$1:$B$19)</f>
        <v>Mäksa vald</v>
      </c>
      <c r="G163" s="48" t="str">
        <f t="shared" si="10"/>
        <v>-69</v>
      </c>
      <c r="I163" s="11" t="s">
        <v>6129</v>
      </c>
      <c r="J163" s="28" t="s">
        <v>6832</v>
      </c>
      <c r="K163" t="s">
        <v>6662</v>
      </c>
      <c r="L163">
        <v>1992</v>
      </c>
      <c r="M163">
        <v>1</v>
      </c>
    </row>
    <row r="164" spans="1:14" x14ac:dyDescent="0.2">
      <c r="A164" s="48" t="str">
        <f t="shared" si="9"/>
        <v>K -7</v>
      </c>
      <c r="B164">
        <v>7</v>
      </c>
      <c r="C164">
        <v>4</v>
      </c>
      <c r="D164" s="48" t="str">
        <f>IF(C164=1,K!$I$9,IF(C164=2,K!$I$10,IF(C164=3,K!$I$11,IF(C164=4,K!$I$12,IF(C164=5,K!$I$13,IF(C164=6,K!$I$14,IF(C164=7,K!$I$15,IF(C164=8,K!$I$16,IF(C164=9,K!$I$17)))))))))</f>
        <v>Talu puurkaevu projekt v eksp</v>
      </c>
      <c r="E164" s="11" t="s">
        <v>329</v>
      </c>
      <c r="F164" s="119" t="str">
        <f>LOOKUP(E164,K!$A$1:$B$19)</f>
        <v>Tartu vald</v>
      </c>
      <c r="G164" s="48" t="str">
        <f t="shared" si="10"/>
        <v>-69</v>
      </c>
      <c r="I164" s="11" t="s">
        <v>6129</v>
      </c>
      <c r="J164" s="28" t="s">
        <v>6832</v>
      </c>
      <c r="K164" t="s">
        <v>6847</v>
      </c>
      <c r="L164">
        <v>1992</v>
      </c>
      <c r="M164">
        <v>1</v>
      </c>
      <c r="N164">
        <v>1992</v>
      </c>
    </row>
    <row r="165" spans="1:14" x14ac:dyDescent="0.2">
      <c r="A165" s="48" t="str">
        <f t="shared" si="9"/>
        <v>K -7</v>
      </c>
      <c r="B165">
        <v>7</v>
      </c>
      <c r="C165">
        <v>4</v>
      </c>
      <c r="D165" s="48" t="str">
        <f>IF(C165=1,K!$I$9,IF(C165=2,K!$I$10,IF(C165=3,K!$I$11,IF(C165=4,K!$I$12,IF(C165=5,K!$I$13,IF(C165=6,K!$I$14,IF(C165=7,K!$I$15,IF(C165=8,K!$I$16,IF(C165=9,K!$I$17)))))))))</f>
        <v>Talu puurkaevu projekt v eksp</v>
      </c>
      <c r="E165" s="11" t="s">
        <v>294</v>
      </c>
      <c r="F165" s="119" t="str">
        <f>LOOKUP(E165,K!$A$1:$B$19)</f>
        <v>Haaslava vald</v>
      </c>
      <c r="G165" s="48" t="str">
        <f t="shared" si="10"/>
        <v>-69</v>
      </c>
      <c r="I165" s="11" t="s">
        <v>6129</v>
      </c>
      <c r="J165" s="28" t="s">
        <v>6832</v>
      </c>
      <c r="K165" t="s">
        <v>6638</v>
      </c>
      <c r="L165">
        <v>1992</v>
      </c>
      <c r="M165">
        <v>1</v>
      </c>
      <c r="N165" t="s">
        <v>6864</v>
      </c>
    </row>
    <row r="166" spans="1:14" x14ac:dyDescent="0.2">
      <c r="A166" s="48" t="str">
        <f t="shared" si="9"/>
        <v>K -7</v>
      </c>
      <c r="B166">
        <v>7</v>
      </c>
      <c r="C166">
        <v>4</v>
      </c>
      <c r="D166" s="48" t="str">
        <f>IF(C166=1,K!$I$9,IF(C166=2,K!$I$10,IF(C166=3,K!$I$11,IF(C166=4,K!$I$12,IF(C166=5,K!$I$13,IF(C166=6,K!$I$14,IF(C166=7,K!$I$15,IF(C166=8,K!$I$16,IF(C166=9,K!$I$17)))))))))</f>
        <v>Talu puurkaevu projekt v eksp</v>
      </c>
      <c r="E166" s="11" t="s">
        <v>329</v>
      </c>
      <c r="F166" s="119" t="str">
        <f>LOOKUP(E166,K!$A$1:$B$19)</f>
        <v>Tartu vald</v>
      </c>
      <c r="G166" s="48" t="str">
        <f t="shared" si="10"/>
        <v>-69</v>
      </c>
      <c r="I166" s="11" t="s">
        <v>6129</v>
      </c>
      <c r="J166" s="28" t="s">
        <v>6832</v>
      </c>
      <c r="K166" t="s">
        <v>6848</v>
      </c>
      <c r="L166">
        <v>1992</v>
      </c>
      <c r="M166">
        <v>1</v>
      </c>
    </row>
    <row r="167" spans="1:14" x14ac:dyDescent="0.2">
      <c r="A167" s="48" t="str">
        <f t="shared" si="9"/>
        <v>K -7</v>
      </c>
      <c r="B167">
        <v>7</v>
      </c>
      <c r="C167">
        <v>4</v>
      </c>
      <c r="D167" s="48" t="str">
        <f>IF(C167=1,K!$I$9,IF(C167=2,K!$I$10,IF(C167=3,K!$I$11,IF(C167=4,K!$I$12,IF(C167=5,K!$I$13,IF(C167=6,K!$I$14,IF(C167=7,K!$I$15,IF(C167=8,K!$I$16,IF(C167=9,K!$I$17)))))))))</f>
        <v>Talu puurkaevu projekt v eksp</v>
      </c>
      <c r="E167" s="11" t="s">
        <v>326</v>
      </c>
      <c r="F167" s="119" t="str">
        <f>LOOKUP(E167,K!$A$1:$B$19)</f>
        <v>Puhja vald</v>
      </c>
      <c r="G167" s="48" t="str">
        <f t="shared" si="10"/>
        <v>-69</v>
      </c>
      <c r="I167" s="11" t="s">
        <v>6129</v>
      </c>
      <c r="J167" s="28" t="s">
        <v>6832</v>
      </c>
      <c r="K167" t="s">
        <v>6808</v>
      </c>
      <c r="L167">
        <v>1992</v>
      </c>
      <c r="M167">
        <v>1</v>
      </c>
    </row>
    <row r="168" spans="1:14" x14ac:dyDescent="0.2">
      <c r="A168" s="48" t="str">
        <f t="shared" si="9"/>
        <v>K -7</v>
      </c>
      <c r="B168">
        <v>7</v>
      </c>
      <c r="C168">
        <v>4</v>
      </c>
      <c r="D168" s="48" t="str">
        <f>IF(C168=1,K!$I$9,IF(C168=2,K!$I$10,IF(C168=3,K!$I$11,IF(C168=4,K!$I$12,IF(C168=5,K!$I$13,IF(C168=6,K!$I$14,IF(C168=7,K!$I$15,IF(C168=8,K!$I$16,IF(C168=9,K!$I$17)))))))))</f>
        <v>Talu puurkaevu projekt v eksp</v>
      </c>
      <c r="E168" s="11" t="s">
        <v>327</v>
      </c>
      <c r="F168" s="119" t="str">
        <f>LOOKUP(E168,K!$A$1:$B$19)</f>
        <v>Rannu vald</v>
      </c>
      <c r="G168" s="48" t="str">
        <f t="shared" si="10"/>
        <v>-29</v>
      </c>
      <c r="I168" s="11" t="s">
        <v>6833</v>
      </c>
      <c r="J168" s="28" t="s">
        <v>6832</v>
      </c>
      <c r="K168" t="s">
        <v>6794</v>
      </c>
      <c r="L168">
        <v>1994</v>
      </c>
      <c r="M168">
        <v>1</v>
      </c>
    </row>
    <row r="169" spans="1:14" x14ac:dyDescent="0.2">
      <c r="A169" s="48" t="str">
        <f t="shared" si="9"/>
        <v>K -7</v>
      </c>
      <c r="B169">
        <v>7</v>
      </c>
      <c r="C169">
        <v>4</v>
      </c>
      <c r="D169" s="48" t="str">
        <f>IF(C169=1,K!$I$9,IF(C169=2,K!$I$10,IF(C169=3,K!$I$11,IF(C169=4,K!$I$12,IF(C169=5,K!$I$13,IF(C169=6,K!$I$14,IF(C169=7,K!$I$15,IF(C169=8,K!$I$16,IF(C169=9,K!$I$17)))))))))</f>
        <v>Talu puurkaevu projekt v eksp</v>
      </c>
      <c r="E169" s="11" t="s">
        <v>329</v>
      </c>
      <c r="F169" s="119" t="str">
        <f>LOOKUP(E169,K!$A$1:$B$19)</f>
        <v>Tartu vald</v>
      </c>
      <c r="G169" s="48" t="str">
        <f t="shared" si="10"/>
        <v>-29</v>
      </c>
      <c r="I169" s="11" t="s">
        <v>6833</v>
      </c>
      <c r="J169" s="28" t="s">
        <v>6832</v>
      </c>
      <c r="K169" t="s">
        <v>6654</v>
      </c>
      <c r="L169">
        <v>1994</v>
      </c>
      <c r="M169">
        <v>1</v>
      </c>
    </row>
    <row r="170" spans="1:14" x14ac:dyDescent="0.2">
      <c r="A170" s="48" t="str">
        <f t="shared" si="9"/>
        <v>K -7</v>
      </c>
      <c r="B170">
        <v>7</v>
      </c>
      <c r="C170">
        <v>4</v>
      </c>
      <c r="D170" s="48" t="str">
        <f>IF(C170=1,K!$I$9,IF(C170=2,K!$I$10,IF(C170=3,K!$I$11,IF(C170=4,K!$I$12,IF(C170=5,K!$I$13,IF(C170=6,K!$I$14,IF(C170=7,K!$I$15,IF(C170=8,K!$I$16,IF(C170=9,K!$I$17)))))))))</f>
        <v>Talu puurkaevu projekt v eksp</v>
      </c>
      <c r="E170" s="11" t="s">
        <v>319</v>
      </c>
      <c r="F170" s="119" t="str">
        <f>LOOKUP(E170,K!$A$1:$B$19)</f>
        <v xml:space="preserve">Laeva vald </v>
      </c>
      <c r="G170" s="48" t="str">
        <f t="shared" si="10"/>
        <v>-29</v>
      </c>
      <c r="I170" s="11" t="s">
        <v>6833</v>
      </c>
      <c r="J170" s="28" t="s">
        <v>6832</v>
      </c>
      <c r="K170" t="s">
        <v>6612</v>
      </c>
      <c r="L170">
        <v>1994</v>
      </c>
      <c r="M170">
        <v>1</v>
      </c>
    </row>
    <row r="171" spans="1:14" x14ac:dyDescent="0.2">
      <c r="A171" s="48" t="str">
        <f t="shared" si="9"/>
        <v>K -7</v>
      </c>
      <c r="B171">
        <v>7</v>
      </c>
      <c r="C171">
        <v>4</v>
      </c>
      <c r="D171" s="48" t="str">
        <f>IF(C171=1,K!$I$9,IF(C171=2,K!$I$10,IF(C171=3,K!$I$11,IF(C171=4,K!$I$12,IF(C171=5,K!$I$13,IF(C171=6,K!$I$14,IF(C171=7,K!$I$15,IF(C171=8,K!$I$16,IF(C171=9,K!$I$17)))))))))</f>
        <v>Talu puurkaevu projekt v eksp</v>
      </c>
      <c r="E171" s="11" t="s">
        <v>319</v>
      </c>
      <c r="F171" s="119" t="str">
        <f>LOOKUP(E171,K!$A$1:$B$19)</f>
        <v xml:space="preserve">Laeva vald </v>
      </c>
      <c r="G171" s="48" t="str">
        <f t="shared" ref="G171:G175" si="11">CONCATENATE(H171,"-",I171)</f>
        <v>-77</v>
      </c>
      <c r="I171" s="11" t="s">
        <v>6850</v>
      </c>
      <c r="J171" s="28" t="s">
        <v>6832</v>
      </c>
      <c r="K171" t="s">
        <v>6609</v>
      </c>
      <c r="L171">
        <v>1991</v>
      </c>
      <c r="M171">
        <v>1</v>
      </c>
    </row>
    <row r="172" spans="1:14" x14ac:dyDescent="0.2">
      <c r="A172" s="48" t="str">
        <f t="shared" si="9"/>
        <v>K -7</v>
      </c>
      <c r="B172">
        <v>7</v>
      </c>
      <c r="C172">
        <v>4</v>
      </c>
      <c r="D172" s="48" t="str">
        <f>IF(C172=1,K!$I$9,IF(C172=2,K!$I$10,IF(C172=3,K!$I$11,IF(C172=4,K!$I$12,IF(C172=5,K!$I$13,IF(C172=6,K!$I$14,IF(C172=7,K!$I$15,IF(C172=8,K!$I$16,IF(C172=9,K!$I$17)))))))))</f>
        <v>Talu puurkaevu projekt v eksp</v>
      </c>
      <c r="E172" s="11" t="s">
        <v>328</v>
      </c>
      <c r="F172" s="119" t="str">
        <f>LOOKUP(E172,K!$A$1:$B$19)</f>
        <v>Rõngu vald</v>
      </c>
      <c r="G172" s="48" t="str">
        <f t="shared" si="11"/>
        <v>-77</v>
      </c>
      <c r="I172" s="11" t="s">
        <v>6850</v>
      </c>
      <c r="J172" s="28" t="s">
        <v>6832</v>
      </c>
      <c r="K172" t="s">
        <v>6677</v>
      </c>
      <c r="L172">
        <v>1991</v>
      </c>
      <c r="M172">
        <v>1</v>
      </c>
    </row>
    <row r="173" spans="1:14" x14ac:dyDescent="0.2">
      <c r="A173" s="48" t="str">
        <f t="shared" si="9"/>
        <v>K -7</v>
      </c>
      <c r="B173">
        <v>7</v>
      </c>
      <c r="C173">
        <v>4</v>
      </c>
      <c r="D173" s="48" t="str">
        <f>IF(C173=1,K!$I$9,IF(C173=2,K!$I$10,IF(C173=3,K!$I$11,IF(C173=4,K!$I$12,IF(C173=5,K!$I$13,IF(C173=6,K!$I$14,IF(C173=7,K!$I$15,IF(C173=8,K!$I$16,IF(C173=9,K!$I$17)))))))))</f>
        <v>Talu puurkaevu projekt v eksp</v>
      </c>
      <c r="E173" s="11" t="s">
        <v>328</v>
      </c>
      <c r="F173" s="119" t="str">
        <f>LOOKUP(E173,K!$A$1:$B$19)</f>
        <v>Rõngu vald</v>
      </c>
      <c r="G173" s="48" t="str">
        <f t="shared" si="11"/>
        <v>-77</v>
      </c>
      <c r="I173" s="11" t="s">
        <v>6850</v>
      </c>
      <c r="J173" s="28" t="s">
        <v>6832</v>
      </c>
      <c r="K173" t="s">
        <v>6688</v>
      </c>
      <c r="L173">
        <v>1991</v>
      </c>
      <c r="M173">
        <v>1</v>
      </c>
    </row>
    <row r="174" spans="1:14" x14ac:dyDescent="0.2">
      <c r="A174" s="48" t="str">
        <f t="shared" si="9"/>
        <v>K -7</v>
      </c>
      <c r="B174">
        <v>7</v>
      </c>
      <c r="C174">
        <v>4</v>
      </c>
      <c r="D174" s="48" t="str">
        <f>IF(C174=1,K!$I$9,IF(C174=2,K!$I$10,IF(C174=3,K!$I$11,IF(C174=4,K!$I$12,IF(C174=5,K!$I$13,IF(C174=6,K!$I$14,IF(C174=7,K!$I$15,IF(C174=8,K!$I$16,IF(C174=9,K!$I$17)))))))))</f>
        <v>Talu puurkaevu projekt v eksp</v>
      </c>
      <c r="E174" s="11" t="s">
        <v>320</v>
      </c>
      <c r="F174" s="119" t="str">
        <f>LOOKUP(E174,K!$A$1:$B$19)</f>
        <v>Luunja vald</v>
      </c>
      <c r="G174" s="48" t="str">
        <f t="shared" si="11"/>
        <v>-77</v>
      </c>
      <c r="I174" s="11" t="s">
        <v>6850</v>
      </c>
      <c r="J174" s="28" t="s">
        <v>6832</v>
      </c>
      <c r="K174" t="s">
        <v>6654</v>
      </c>
      <c r="L174">
        <v>1991</v>
      </c>
      <c r="M174">
        <v>1</v>
      </c>
    </row>
    <row r="175" spans="1:14" x14ac:dyDescent="0.2">
      <c r="A175" s="48" t="str">
        <f t="shared" si="9"/>
        <v>K -7</v>
      </c>
      <c r="B175">
        <v>7</v>
      </c>
      <c r="C175">
        <v>4</v>
      </c>
      <c r="D175" s="48" t="str">
        <f>IF(C175=1,K!$I$9,IF(C175=2,K!$I$10,IF(C175=3,K!$I$11,IF(C175=4,K!$I$12,IF(C175=5,K!$I$13,IF(C175=6,K!$I$14,IF(C175=7,K!$I$15,IF(C175=8,K!$I$16,IF(C175=9,K!$I$17)))))))))</f>
        <v>Talu puurkaevu projekt v eksp</v>
      </c>
      <c r="E175" s="11" t="s">
        <v>329</v>
      </c>
      <c r="F175" s="119" t="str">
        <f>LOOKUP(E175,K!$A$1:$B$19)</f>
        <v>Tartu vald</v>
      </c>
      <c r="G175" s="48" t="str">
        <f t="shared" si="11"/>
        <v>-77</v>
      </c>
      <c r="I175" s="11" t="s">
        <v>6850</v>
      </c>
      <c r="J175" s="28" t="s">
        <v>6832</v>
      </c>
      <c r="K175" t="s">
        <v>6656</v>
      </c>
      <c r="L175">
        <v>1991</v>
      </c>
      <c r="M175">
        <v>1</v>
      </c>
    </row>
    <row r="176" spans="1:14" x14ac:dyDescent="0.2">
      <c r="A176" s="48" t="str">
        <f t="shared" si="9"/>
        <v>K -7</v>
      </c>
      <c r="B176">
        <v>7</v>
      </c>
      <c r="C176">
        <v>4</v>
      </c>
      <c r="D176" s="48" t="str">
        <f>IF(C176=1,K!$I$9,IF(C176=2,K!$I$10,IF(C176=3,K!$I$11,IF(C176=4,K!$I$12,IF(C176=5,K!$I$13,IF(C176=6,K!$I$14,IF(C176=7,K!$I$15,IF(C176=8,K!$I$16,IF(C176=9,K!$I$17)))))))))</f>
        <v>Talu puurkaevu projekt v eksp</v>
      </c>
      <c r="E176" s="11" t="s">
        <v>327</v>
      </c>
      <c r="F176" s="119" t="str">
        <f>LOOKUP(E176,K!$A$1:$B$19)</f>
        <v>Rannu vald</v>
      </c>
      <c r="G176" s="48" t="str">
        <f t="shared" ref="G176:G186" si="12">CONCATENATE(H176,"-",I176)</f>
        <v>-</v>
      </c>
      <c r="J176" t="s">
        <v>6851</v>
      </c>
      <c r="K176" t="s">
        <v>6745</v>
      </c>
      <c r="L176">
        <v>2001</v>
      </c>
      <c r="M176">
        <v>1</v>
      </c>
    </row>
    <row r="177" spans="1:14" x14ac:dyDescent="0.2">
      <c r="A177" s="48" t="str">
        <f t="shared" si="9"/>
        <v>K -7</v>
      </c>
      <c r="B177">
        <v>7</v>
      </c>
      <c r="C177">
        <v>4</v>
      </c>
      <c r="D177" s="48" t="str">
        <f>IF(C177=1,K!$I$9,IF(C177=2,K!$I$10,IF(C177=3,K!$I$11,IF(C177=4,K!$I$12,IF(C177=5,K!$I$13,IF(C177=6,K!$I$14,IF(C177=7,K!$I$15,IF(C177=8,K!$I$16,IF(C177=9,K!$I$17)))))))))</f>
        <v>Talu puurkaevu projekt v eksp</v>
      </c>
      <c r="E177" s="11" t="s">
        <v>330</v>
      </c>
      <c r="F177" s="119" t="str">
        <f>LOOKUP(E177,K!$A$1:$B$19)</f>
        <v>Tähtvere vald</v>
      </c>
      <c r="G177" s="48" t="str">
        <f t="shared" si="12"/>
        <v>-3</v>
      </c>
      <c r="I177" s="11" t="s">
        <v>4612</v>
      </c>
      <c r="J177" t="s">
        <v>6852</v>
      </c>
      <c r="K177" t="s">
        <v>6642</v>
      </c>
      <c r="L177">
        <v>1999</v>
      </c>
      <c r="M177">
        <v>1</v>
      </c>
    </row>
    <row r="178" spans="1:14" x14ac:dyDescent="0.2">
      <c r="A178" s="48" t="str">
        <f t="shared" si="9"/>
        <v>K -7</v>
      </c>
      <c r="B178">
        <v>7</v>
      </c>
      <c r="C178">
        <v>4</v>
      </c>
      <c r="D178" s="48" t="str">
        <f>IF(C178=1,K!$I$9,IF(C178=2,K!$I$10,IF(C178=3,K!$I$11,IF(C178=4,K!$I$12,IF(C178=5,K!$I$13,IF(C178=6,K!$I$14,IF(C178=7,K!$I$15,IF(C178=8,K!$I$16,IF(C178=9,K!$I$17)))))))))</f>
        <v>Talu puurkaevu projekt v eksp</v>
      </c>
      <c r="E178" s="11" t="s">
        <v>294</v>
      </c>
      <c r="F178" s="119" t="str">
        <f>LOOKUP(E178,K!$A$1:$B$19)</f>
        <v>Haaslava vald</v>
      </c>
      <c r="G178" s="48" t="str">
        <f t="shared" si="12"/>
        <v>-</v>
      </c>
      <c r="J178" t="s">
        <v>6853</v>
      </c>
      <c r="K178" t="s">
        <v>6854</v>
      </c>
      <c r="L178">
        <v>1999</v>
      </c>
      <c r="M178">
        <v>1</v>
      </c>
      <c r="N178">
        <v>1999</v>
      </c>
    </row>
    <row r="179" spans="1:14" x14ac:dyDescent="0.2">
      <c r="A179" s="48" t="str">
        <f t="shared" si="9"/>
        <v>K -7</v>
      </c>
      <c r="B179">
        <v>7</v>
      </c>
      <c r="C179">
        <v>4</v>
      </c>
      <c r="D179" s="48" t="str">
        <f>IF(C179=1,K!$I$9,IF(C179=2,K!$I$10,IF(C179=3,K!$I$11,IF(C179=4,K!$I$12,IF(C179=5,K!$I$13,IF(C179=6,K!$I$14,IF(C179=7,K!$I$15,IF(C179=8,K!$I$16,IF(C179=9,K!$I$17)))))))))</f>
        <v>Talu puurkaevu projekt v eksp</v>
      </c>
      <c r="E179" s="11" t="s">
        <v>321</v>
      </c>
      <c r="F179" s="119" t="str">
        <f>LOOKUP(E179,K!$A$1:$B$19)</f>
        <v>Meeksi vald</v>
      </c>
      <c r="G179" s="48" t="str">
        <f t="shared" si="12"/>
        <v>-66</v>
      </c>
      <c r="I179" s="11" t="s">
        <v>1832</v>
      </c>
      <c r="J179" t="s">
        <v>6855</v>
      </c>
      <c r="K179" t="s">
        <v>6708</v>
      </c>
      <c r="L179">
        <v>1991</v>
      </c>
      <c r="M179">
        <v>1</v>
      </c>
    </row>
    <row r="180" spans="1:14" x14ac:dyDescent="0.2">
      <c r="A180" s="48" t="str">
        <f t="shared" si="9"/>
        <v>K -7</v>
      </c>
      <c r="B180">
        <v>7</v>
      </c>
      <c r="C180">
        <v>4</v>
      </c>
      <c r="D180" s="48" t="str">
        <f>IF(C180=1,K!$I$9,IF(C180=2,K!$I$10,IF(C180=3,K!$I$11,IF(C180=4,K!$I$12,IF(C180=5,K!$I$13,IF(C180=6,K!$I$14,IF(C180=7,K!$I$15,IF(C180=8,K!$I$16,IF(C180=9,K!$I$17)))))))))</f>
        <v>Talu puurkaevu projekt v eksp</v>
      </c>
      <c r="E180" s="11" t="s">
        <v>294</v>
      </c>
      <c r="F180" s="119" t="str">
        <f>LOOKUP(E180,K!$A$1:$B$19)</f>
        <v>Haaslava vald</v>
      </c>
      <c r="G180" s="48" t="str">
        <f t="shared" si="12"/>
        <v>-16</v>
      </c>
      <c r="I180" s="11" t="s">
        <v>330</v>
      </c>
      <c r="J180" t="s">
        <v>6856</v>
      </c>
      <c r="K180" t="s">
        <v>6857</v>
      </c>
      <c r="L180">
        <v>2000</v>
      </c>
      <c r="M180">
        <v>1</v>
      </c>
    </row>
    <row r="181" spans="1:14" x14ac:dyDescent="0.2">
      <c r="A181" s="48" t="str">
        <f t="shared" si="9"/>
        <v>K -7</v>
      </c>
      <c r="B181">
        <v>7</v>
      </c>
      <c r="C181">
        <v>4</v>
      </c>
      <c r="D181" s="48" t="str">
        <f>IF(C181=1,K!$I$9,IF(C181=2,K!$I$10,IF(C181=3,K!$I$11,IF(C181=4,K!$I$12,IF(C181=5,K!$I$13,IF(C181=6,K!$I$14,IF(C181=7,K!$I$15,IF(C181=8,K!$I$16,IF(C181=9,K!$I$17)))))))))</f>
        <v>Talu puurkaevu projekt v eksp</v>
      </c>
      <c r="E181" s="11" t="s">
        <v>294</v>
      </c>
      <c r="F181" s="119" t="str">
        <f>LOOKUP(E181,K!$A$1:$B$19)</f>
        <v>Haaslava vald</v>
      </c>
      <c r="G181" s="48" t="str">
        <f t="shared" si="12"/>
        <v>-</v>
      </c>
      <c r="J181" t="s">
        <v>6858</v>
      </c>
      <c r="K181" t="s">
        <v>6857</v>
      </c>
      <c r="L181">
        <v>2000</v>
      </c>
      <c r="M181">
        <v>1</v>
      </c>
      <c r="N181">
        <v>2000</v>
      </c>
    </row>
    <row r="182" spans="1:14" x14ac:dyDescent="0.2">
      <c r="A182" s="48" t="str">
        <f t="shared" si="9"/>
        <v>K -7</v>
      </c>
      <c r="B182">
        <v>7</v>
      </c>
      <c r="C182">
        <v>4</v>
      </c>
      <c r="D182" s="48" t="str">
        <f>IF(C182=1,K!$I$9,IF(C182=2,K!$I$10,IF(C182=3,K!$I$11,IF(C182=4,K!$I$12,IF(C182=5,K!$I$13,IF(C182=6,K!$I$14,IF(C182=7,K!$I$15,IF(C182=8,K!$I$16,IF(C182=9,K!$I$17)))))))))</f>
        <v>Talu puurkaevu projekt v eksp</v>
      </c>
      <c r="E182" s="11" t="s">
        <v>333</v>
      </c>
      <c r="F182" s="119" t="str">
        <f>LOOKUP(E182,K!$A$1:$B$19)</f>
        <v>Ülenurme vald</v>
      </c>
      <c r="G182" s="48" t="str">
        <f t="shared" si="12"/>
        <v>-</v>
      </c>
      <c r="J182" t="s">
        <v>6859</v>
      </c>
      <c r="K182" t="s">
        <v>6860</v>
      </c>
      <c r="L182">
        <v>1993</v>
      </c>
      <c r="M182">
        <v>1</v>
      </c>
      <c r="N182">
        <v>1993</v>
      </c>
    </row>
    <row r="183" spans="1:14" x14ac:dyDescent="0.2">
      <c r="A183" s="48" t="str">
        <f t="shared" si="9"/>
        <v>K -7</v>
      </c>
      <c r="B183">
        <v>7</v>
      </c>
      <c r="C183">
        <v>4</v>
      </c>
      <c r="D183" s="48" t="str">
        <f>IF(C183=1,K!$I$9,IF(C183=2,K!$I$10,IF(C183=3,K!$I$11,IF(C183=4,K!$I$12,IF(C183=5,K!$I$13,IF(C183=6,K!$I$14,IF(C183=7,K!$I$15,IF(C183=8,K!$I$16,IF(C183=9,K!$I$17)))))))))</f>
        <v>Talu puurkaevu projekt v eksp</v>
      </c>
      <c r="E183" s="11" t="s">
        <v>328</v>
      </c>
      <c r="F183" s="119" t="str">
        <f>LOOKUP(E183,K!$A$1:$B$19)</f>
        <v>Rõngu vald</v>
      </c>
      <c r="G183" s="48" t="str">
        <f t="shared" si="12"/>
        <v>TA-405</v>
      </c>
      <c r="H183" s="11" t="s">
        <v>3165</v>
      </c>
      <c r="I183" s="11" t="s">
        <v>7889</v>
      </c>
      <c r="J183" s="30" t="s">
        <v>7890</v>
      </c>
      <c r="K183" t="s">
        <v>6641</v>
      </c>
      <c r="L183">
        <v>1996</v>
      </c>
    </row>
    <row r="184" spans="1:14" x14ac:dyDescent="0.2">
      <c r="A184" s="48" t="str">
        <f t="shared" si="9"/>
        <v>K -7</v>
      </c>
      <c r="B184">
        <v>7</v>
      </c>
      <c r="C184">
        <v>4</v>
      </c>
      <c r="D184" s="48" t="str">
        <f>IF(C184=1,K!$I$9,IF(C184=2,K!$I$10,IF(C184=3,K!$I$11,IF(C184=4,K!$I$12,IF(C184=5,K!$I$13,IF(C184=6,K!$I$14,IF(C184=7,K!$I$15,IF(C184=8,K!$I$16,IF(C184=9,K!$I$17)))))))))</f>
        <v>Talu puurkaevu projekt v eksp</v>
      </c>
      <c r="F184" s="119" t="e">
        <f>LOOKUP(E184,K!$A$1:$B$19)</f>
        <v>#N/A</v>
      </c>
      <c r="G184" s="48" t="str">
        <f t="shared" si="12"/>
        <v>-</v>
      </c>
    </row>
    <row r="185" spans="1:14" x14ac:dyDescent="0.2">
      <c r="A185" s="48" t="str">
        <f t="shared" si="9"/>
        <v>K -7</v>
      </c>
      <c r="B185">
        <v>7</v>
      </c>
      <c r="C185">
        <v>4</v>
      </c>
      <c r="D185" s="48" t="str">
        <f>IF(C185=1,K!$I$9,IF(C185=2,K!$I$10,IF(C185=3,K!$I$11,IF(C185=4,K!$I$12,IF(C185=5,K!$I$13,IF(C185=6,K!$I$14,IF(C185=7,K!$I$15,IF(C185=8,K!$I$16,IF(C185=9,K!$I$17)))))))))</f>
        <v>Talu puurkaevu projekt v eksp</v>
      </c>
      <c r="F185" s="119" t="e">
        <f>LOOKUP(E185,K!$A$1:$B$19)</f>
        <v>#N/A</v>
      </c>
      <c r="G185" s="48" t="str">
        <f t="shared" si="12"/>
        <v>-</v>
      </c>
    </row>
    <row r="186" spans="1:14" x14ac:dyDescent="0.2">
      <c r="A186" s="48" t="str">
        <f t="shared" si="9"/>
        <v>K -7</v>
      </c>
      <c r="B186">
        <v>7</v>
      </c>
      <c r="C186">
        <v>4</v>
      </c>
      <c r="D186" s="48" t="str">
        <f>IF(C186=1,K!$I$9,IF(C186=2,K!$I$10,IF(C186=3,K!$I$11,IF(C186=4,K!$I$12,IF(C186=5,K!$I$13,IF(C186=6,K!$I$14,IF(C186=7,K!$I$15,IF(C186=8,K!$I$16,IF(C186=9,K!$I$17)))))))))</f>
        <v>Talu puurkaevu projekt v eksp</v>
      </c>
      <c r="F186" s="119" t="e">
        <f>LOOKUP(E186,K!$A$1:$B$19)</f>
        <v>#N/A</v>
      </c>
      <c r="G186" s="48" t="str">
        <f t="shared" si="12"/>
        <v>-</v>
      </c>
    </row>
  </sheetData>
  <protectedRanges>
    <protectedRange sqref="A1:M1" name="Range1_1"/>
  </protectedRanges>
  <autoFilter ref="A1:N1" xr:uid="{00000000-0001-0000-0800-000000000000}"/>
  <customSheetViews>
    <customSheetView guid="{81A41EBF-5CB5-429E-880C-625FE6C4441B}" showAutoFilter="1">
      <selection activeCell="N1" sqref="A1:N1"/>
      <pageMargins left="0.7" right="0.7" top="0.75" bottom="0.75" header="0.3" footer="0.3"/>
      <pageSetup paperSize="9" orientation="portrait" r:id="rId1"/>
      <autoFilter ref="A1:N1" xr:uid="{00000000-0001-0000-0800-000000000000}"/>
    </customSheetView>
    <customSheetView guid="{ADABCF32-AA29-4B35-BC61-1998F9EC2C31}" showAutoFilter="1" topLeftCell="A139">
      <selection activeCell="J160" sqref="J160"/>
      <pageMargins left="0.7" right="0.7" top="0.75" bottom="0.75" header="0.3" footer="0.3"/>
      <pageSetup paperSize="9" orientation="portrait" r:id="rId2"/>
      <autoFilter ref="A1:M186" xr:uid="{09248467-BAC2-4543-B02C-BBB7D9AAF0E0}"/>
    </customSheetView>
    <customSheetView guid="{D6215542-BE3C-497D-B112-ED0868C7C4A1}" showAutoFilter="1">
      <selection activeCell="J26" sqref="J26"/>
      <pageMargins left="0.7" right="0.7" top="0.75" bottom="0.75" header="0.3" footer="0.3"/>
      <autoFilter ref="A1:M186" xr:uid="{3D2A6610-B90F-4879-81B5-6479E5ECFAF0}"/>
    </customSheetView>
    <customSheetView guid="{4AA38914-A4C2-4C8E-B886-E17541AD55EE}" showPageBreaks="1" showAutoFilter="1" topLeftCell="A139">
      <selection activeCell="J160" sqref="J160"/>
      <pageMargins left="0.7" right="0.7" top="0.75" bottom="0.75" header="0.3" footer="0.3"/>
      <pageSetup paperSize="9" orientation="portrait" r:id="rId3"/>
      <autoFilter ref="A1:M186" xr:uid="{7A2A1713-0C9D-46C8-A025-415D17639B31}"/>
    </customSheetView>
    <customSheetView guid="{D44435E1-131B-4184-851A-F774B6A45829}" showAutoFilter="1">
      <selection activeCell="J26" sqref="J26"/>
      <pageMargins left="0.7" right="0.7" top="0.75" bottom="0.75" header="0.3" footer="0.3"/>
      <autoFilter ref="A1:M186" xr:uid="{BCD072AF-9834-4E43-AA19-C1ED8CF622CE}"/>
    </customSheetView>
    <customSheetView guid="{AFE32E29-5B59-42D5-BED2-4F5676355C6D}" showAutoFilter="1">
      <selection activeCell="O15" sqref="O15"/>
      <pageMargins left="0.7" right="0.7" top="0.75" bottom="0.75" header="0.3" footer="0.3"/>
      <autoFilter ref="A1:M46" xr:uid="{0EEFED67-6D82-471D-AD9A-F5A2B89C3505}"/>
    </customSheetView>
    <customSheetView guid="{1D25759A-EAB2-465C-9221-6D5B54958627}" showAutoFilter="1">
      <selection activeCell="B29" sqref="B29"/>
      <pageMargins left="0.7" right="0.7" top="0.75" bottom="0.75" header="0.3" footer="0.3"/>
      <autoFilter ref="A1:M186" xr:uid="{2BFBC4DF-E2C1-4012-9882-8E1D44AB0619}"/>
    </customSheetView>
    <customSheetView guid="{ED69B871-2D14-4C1A-AA58-E5103A17B53C}" showAutoFilter="1">
      <selection activeCell="J26" sqref="J26"/>
      <pageMargins left="0.7" right="0.7" top="0.75" bottom="0.75" header="0.3" footer="0.3"/>
      <autoFilter ref="A1:M186" xr:uid="{8797E194-A98E-4400-8364-2BBA182E0DEF}"/>
    </customSheetView>
    <customSheetView guid="{AC409C71-102D-4D39-B9D1-CE9BC6EAB079}" showAutoFilter="1">
      <selection activeCell="J26" sqref="J26"/>
      <pageMargins left="0.7" right="0.7" top="0.75" bottom="0.75" header="0.3" footer="0.3"/>
      <autoFilter ref="A1:M186" xr:uid="{1FBD27F1-AA91-4FFD-B3CC-6407BE1472A7}"/>
    </customSheetView>
  </customSheetViews>
  <pageMargins left="0.7" right="0.7" top="0.75" bottom="0.75" header="0.3" footer="0.3"/>
  <pageSetup paperSize="9" orientation="portrait"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1"/>
  <sheetViews>
    <sheetView workbookViewId="0">
      <selection activeCell="J38" sqref="J38"/>
    </sheetView>
  </sheetViews>
  <sheetFormatPr defaultRowHeight="12.75" x14ac:dyDescent="0.2"/>
  <cols>
    <col min="1" max="1" width="9.140625" style="11"/>
    <col min="2" max="2" width="13.42578125" customWidth="1"/>
    <col min="8" max="8" width="11.5703125" bestFit="1" customWidth="1"/>
  </cols>
  <sheetData>
    <row r="1" spans="1:9" ht="12.75" customHeight="1" x14ac:dyDescent="0.2">
      <c r="A1" s="4" t="s">
        <v>291</v>
      </c>
      <c r="B1" s="5" t="s">
        <v>290</v>
      </c>
      <c r="C1">
        <v>1</v>
      </c>
      <c r="D1" t="s">
        <v>336</v>
      </c>
      <c r="H1">
        <v>1</v>
      </c>
      <c r="I1" s="28" t="s">
        <v>292</v>
      </c>
    </row>
    <row r="2" spans="1:9" ht="12.75" customHeight="1" x14ac:dyDescent="0.2">
      <c r="A2" s="4" t="s">
        <v>294</v>
      </c>
      <c r="B2" s="5" t="s">
        <v>300</v>
      </c>
      <c r="C2">
        <v>2</v>
      </c>
      <c r="D2" t="s">
        <v>938</v>
      </c>
      <c r="H2">
        <v>2</v>
      </c>
      <c r="I2" s="28" t="s">
        <v>5670</v>
      </c>
    </row>
    <row r="3" spans="1:9" ht="12.75" customHeight="1" x14ac:dyDescent="0.2">
      <c r="A3" s="4" t="s">
        <v>317</v>
      </c>
      <c r="B3" s="5" t="s">
        <v>301</v>
      </c>
      <c r="C3">
        <v>3</v>
      </c>
      <c r="D3" t="s">
        <v>344</v>
      </c>
      <c r="H3" s="58">
        <v>3</v>
      </c>
      <c r="I3" s="28" t="s">
        <v>5432</v>
      </c>
    </row>
    <row r="4" spans="1:9" ht="12.75" customHeight="1" x14ac:dyDescent="0.2">
      <c r="A4" s="4" t="s">
        <v>318</v>
      </c>
      <c r="B4" s="5" t="s">
        <v>302</v>
      </c>
      <c r="C4">
        <v>4</v>
      </c>
      <c r="D4" t="s">
        <v>1266</v>
      </c>
      <c r="H4">
        <v>4</v>
      </c>
      <c r="I4" s="28" t="s">
        <v>2198</v>
      </c>
    </row>
    <row r="5" spans="1:9" ht="12.75" customHeight="1" x14ac:dyDescent="0.2">
      <c r="A5" s="4" t="s">
        <v>319</v>
      </c>
      <c r="B5" s="5" t="s">
        <v>303</v>
      </c>
      <c r="C5">
        <v>5</v>
      </c>
      <c r="D5" t="s">
        <v>1340</v>
      </c>
      <c r="H5">
        <v>5</v>
      </c>
      <c r="I5" s="28" t="s">
        <v>5421</v>
      </c>
    </row>
    <row r="6" spans="1:9" ht="12.75" customHeight="1" x14ac:dyDescent="0.2">
      <c r="A6" s="4" t="s">
        <v>320</v>
      </c>
      <c r="B6" s="5" t="s">
        <v>304</v>
      </c>
      <c r="C6">
        <v>6</v>
      </c>
      <c r="D6" t="s">
        <v>1121</v>
      </c>
      <c r="H6">
        <v>6</v>
      </c>
      <c r="I6" s="28" t="s">
        <v>7869</v>
      </c>
    </row>
    <row r="7" spans="1:9" ht="12.75" customHeight="1" x14ac:dyDescent="0.2">
      <c r="A7" s="4" t="s">
        <v>321</v>
      </c>
      <c r="B7" s="5" t="s">
        <v>305</v>
      </c>
      <c r="C7">
        <v>7</v>
      </c>
      <c r="D7" t="s">
        <v>2198</v>
      </c>
    </row>
    <row r="8" spans="1:9" ht="12.75" customHeight="1" x14ac:dyDescent="0.2">
      <c r="A8" s="4" t="s">
        <v>322</v>
      </c>
      <c r="B8" s="5" t="s">
        <v>306</v>
      </c>
      <c r="C8">
        <v>8</v>
      </c>
      <c r="D8" t="s">
        <v>7014</v>
      </c>
      <c r="I8" s="48" t="s">
        <v>7762</v>
      </c>
    </row>
    <row r="9" spans="1:9" ht="12.75" customHeight="1" x14ac:dyDescent="0.2">
      <c r="A9" s="4" t="s">
        <v>323</v>
      </c>
      <c r="B9" s="5" t="s">
        <v>307</v>
      </c>
      <c r="H9">
        <v>1</v>
      </c>
      <c r="I9" t="s">
        <v>6313</v>
      </c>
    </row>
    <row r="10" spans="1:9" ht="12.75" customHeight="1" x14ac:dyDescent="0.2">
      <c r="A10" s="4" t="s">
        <v>326</v>
      </c>
      <c r="B10" s="5" t="s">
        <v>310</v>
      </c>
      <c r="H10">
        <v>2</v>
      </c>
      <c r="I10" t="s">
        <v>6314</v>
      </c>
    </row>
    <row r="11" spans="1:9" ht="12.75" customHeight="1" x14ac:dyDescent="0.2">
      <c r="A11" s="4" t="s">
        <v>327</v>
      </c>
      <c r="B11" s="5" t="s">
        <v>311</v>
      </c>
      <c r="H11" s="58">
        <v>3</v>
      </c>
      <c r="I11" s="28" t="s">
        <v>6097</v>
      </c>
    </row>
    <row r="12" spans="1:9" ht="12.75" customHeight="1" x14ac:dyDescent="0.2">
      <c r="A12" s="4" t="s">
        <v>328</v>
      </c>
      <c r="B12" s="5" t="s">
        <v>312</v>
      </c>
      <c r="H12">
        <v>4</v>
      </c>
      <c r="I12" s="28" t="s">
        <v>6170</v>
      </c>
    </row>
    <row r="13" spans="1:9" ht="12.75" customHeight="1" x14ac:dyDescent="0.2">
      <c r="A13" s="4" t="s">
        <v>329</v>
      </c>
      <c r="B13" s="5" t="s">
        <v>313</v>
      </c>
      <c r="H13">
        <v>5</v>
      </c>
      <c r="I13" s="28" t="s">
        <v>6098</v>
      </c>
    </row>
    <row r="14" spans="1:9" ht="12.75" customHeight="1" x14ac:dyDescent="0.2">
      <c r="A14" s="4" t="s">
        <v>330</v>
      </c>
      <c r="B14" s="5" t="s">
        <v>314</v>
      </c>
      <c r="H14">
        <v>6</v>
      </c>
      <c r="I14" t="s">
        <v>6096</v>
      </c>
    </row>
    <row r="15" spans="1:9" ht="12.75" customHeight="1" x14ac:dyDescent="0.2">
      <c r="A15" s="4" t="s">
        <v>331</v>
      </c>
      <c r="B15" s="5" t="s">
        <v>315</v>
      </c>
      <c r="H15">
        <v>7</v>
      </c>
      <c r="I15" s="28" t="s">
        <v>6099</v>
      </c>
    </row>
    <row r="16" spans="1:9" ht="12.75" customHeight="1" x14ac:dyDescent="0.2">
      <c r="A16" s="4" t="s">
        <v>332</v>
      </c>
      <c r="B16" s="5" t="s">
        <v>316</v>
      </c>
      <c r="H16">
        <v>8</v>
      </c>
      <c r="I16" s="28" t="s">
        <v>6168</v>
      </c>
    </row>
    <row r="17" spans="1:9" ht="12.75" customHeight="1" x14ac:dyDescent="0.2">
      <c r="A17" s="6" t="s">
        <v>333</v>
      </c>
      <c r="B17" s="7" t="s">
        <v>5090</v>
      </c>
      <c r="H17">
        <v>9</v>
      </c>
      <c r="I17" s="28" t="s">
        <v>6169</v>
      </c>
    </row>
    <row r="18" spans="1:9" x14ac:dyDescent="0.2">
      <c r="A18" s="4" t="s">
        <v>324</v>
      </c>
      <c r="B18" s="5" t="s">
        <v>308</v>
      </c>
      <c r="H18">
        <v>10</v>
      </c>
      <c r="I18" s="28" t="s">
        <v>6968</v>
      </c>
    </row>
    <row r="19" spans="1:9" x14ac:dyDescent="0.2">
      <c r="A19" s="4" t="s">
        <v>325</v>
      </c>
      <c r="B19" s="5" t="s">
        <v>309</v>
      </c>
      <c r="H19">
        <v>11</v>
      </c>
      <c r="I19" s="28" t="s">
        <v>6969</v>
      </c>
    </row>
    <row r="20" spans="1:9" x14ac:dyDescent="0.2">
      <c r="A20" s="4" t="s">
        <v>2635</v>
      </c>
      <c r="B20" s="136" t="s">
        <v>6591</v>
      </c>
      <c r="H20">
        <v>12</v>
      </c>
      <c r="I20" t="s">
        <v>2198</v>
      </c>
    </row>
    <row r="21" spans="1:9" x14ac:dyDescent="0.2">
      <c r="A21" s="4" t="s">
        <v>1696</v>
      </c>
      <c r="B21" s="136" t="s">
        <v>7905</v>
      </c>
      <c r="H21">
        <v>13</v>
      </c>
      <c r="I21" t="s">
        <v>7014</v>
      </c>
    </row>
  </sheetData>
  <customSheetViews>
    <customSheetView guid="{81A41EBF-5CB5-429E-880C-625FE6C4441B}">
      <selection activeCell="J38" sqref="J38"/>
      <pageMargins left="0.75" right="0.75" top="1" bottom="1" header="0.5" footer="0.5"/>
      <pageSetup orientation="landscape" r:id="rId1"/>
      <headerFooter alignWithMargins="0"/>
    </customSheetView>
    <customSheetView guid="{ADABCF32-AA29-4B35-BC61-1998F9EC2C31}">
      <selection activeCell="J38" sqref="J38"/>
      <pageMargins left="0.75" right="0.75" top="1" bottom="1" header="0.5" footer="0.5"/>
      <pageSetup orientation="landscape" r:id="rId2"/>
      <headerFooter alignWithMargins="0"/>
    </customSheetView>
    <customSheetView guid="{D6215542-BE3C-497D-B112-ED0868C7C4A1}">
      <selection activeCell="D8" sqref="D8"/>
      <pageMargins left="0.75" right="0.75" top="1" bottom="1" header="0.5" footer="0.5"/>
      <pageSetup orientation="landscape" r:id="rId3"/>
      <headerFooter alignWithMargins="0"/>
    </customSheetView>
    <customSheetView guid="{4AA38914-A4C2-4C8E-B886-E17541AD55EE}" showPageBreaks="1">
      <selection activeCell="I3" sqref="I3"/>
      <pageMargins left="0.75" right="0.75" top="1" bottom="1" header="0.5" footer="0.5"/>
      <pageSetup orientation="landscape" r:id="rId4"/>
      <headerFooter alignWithMargins="0"/>
    </customSheetView>
    <customSheetView guid="{D44435E1-131B-4184-851A-F774B6A45829}">
      <selection activeCell="D8" sqref="D8"/>
      <pageMargins left="0.75" right="0.75" top="1" bottom="1" header="0.5" footer="0.5"/>
      <pageSetup orientation="landscape" r:id="rId5"/>
      <headerFooter alignWithMargins="0"/>
    </customSheetView>
    <customSheetView guid="{AFE32E29-5B59-42D5-BED2-4F5676355C6D}">
      <selection activeCell="I5" sqref="I5"/>
      <pageMargins left="0.75" right="0.75" top="1" bottom="1" header="0.5" footer="0.5"/>
      <pageSetup orientation="landscape" r:id="rId6"/>
      <headerFooter alignWithMargins="0"/>
    </customSheetView>
    <customSheetView guid="{99EF4846-B5D7-4269-B209-456FD0B7BDEB}" showPageBreaks="1">
      <selection activeCell="C7" sqref="C7"/>
      <pageMargins left="0.75" right="0.75" top="1" bottom="1" header="0.5" footer="0.5"/>
      <pageSetup orientation="landscape" r:id="rId7"/>
      <headerFooter alignWithMargins="0"/>
    </customSheetView>
    <customSheetView guid="{BB8B3FE5-B752-4F75-A09C-C823B1B6DE32}">
      <selection sqref="A1:XFD1048576"/>
      <pageMargins left="0.75" right="0.75" top="1" bottom="1" header="0.5" footer="0.5"/>
      <pageSetup orientation="landscape" r:id="rId8"/>
      <headerFooter alignWithMargins="0"/>
    </customSheetView>
    <customSheetView guid="{40D60A85-7669-480E-9355-427D41D82BB3}" showPageBreaks="1">
      <selection activeCell="D4" sqref="D4"/>
      <pageMargins left="0.75" right="0.75" top="1" bottom="1" header="0.5" footer="0.5"/>
      <pageSetup orientation="landscape" r:id="rId9"/>
      <headerFooter alignWithMargins="0"/>
    </customSheetView>
    <customSheetView guid="{1D25759A-EAB2-465C-9221-6D5B54958627}">
      <selection activeCell="B29" sqref="B29"/>
      <pageMargins left="0.75" right="0.75" top="1" bottom="1" header="0.5" footer="0.5"/>
      <pageSetup orientation="landscape" r:id="rId10"/>
      <headerFooter alignWithMargins="0"/>
    </customSheetView>
    <customSheetView guid="{ED69B871-2D14-4C1A-AA58-E5103A17B53C}">
      <selection activeCell="I24" sqref="I24"/>
      <pageMargins left="0.75" right="0.75" top="1" bottom="1" header="0.5" footer="0.5"/>
      <pageSetup orientation="landscape" r:id="rId11"/>
      <headerFooter alignWithMargins="0"/>
    </customSheetView>
    <customSheetView guid="{AC409C71-102D-4D39-B9D1-CE9BC6EAB079}">
      <selection activeCell="D8" sqref="D8"/>
      <pageMargins left="0.75" right="0.75" top="1" bottom="1" header="0.5" footer="0.5"/>
      <pageSetup orientation="landscape" r:id="rId12"/>
      <headerFooter alignWithMargins="0"/>
    </customSheetView>
  </customSheetViews>
  <phoneticPr fontId="0" type="noConversion"/>
  <pageMargins left="0.75" right="0.75" top="1" bottom="1" header="0.5" footer="0.5"/>
  <pageSetup orientation="landscape" r:id="rId1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5"/>
  <sheetViews>
    <sheetView workbookViewId="0">
      <selection activeCell="D31" sqref="D31"/>
    </sheetView>
  </sheetViews>
  <sheetFormatPr defaultRowHeight="12.75" x14ac:dyDescent="0.2"/>
  <cols>
    <col min="1" max="1" width="9.140625" style="11"/>
    <col min="2" max="2" width="11.5703125" bestFit="1" customWidth="1"/>
    <col min="3" max="3" width="52.5703125" bestFit="1" customWidth="1"/>
    <col min="4" max="4" width="61.28515625" customWidth="1"/>
  </cols>
  <sheetData>
    <row r="1" spans="1:8" ht="13.5" thickBot="1" x14ac:dyDescent="0.25">
      <c r="A1" s="21"/>
      <c r="B1" s="22" t="s">
        <v>744</v>
      </c>
      <c r="C1" s="23" t="s">
        <v>741</v>
      </c>
      <c r="D1" s="23" t="s">
        <v>743</v>
      </c>
      <c r="E1" s="20"/>
      <c r="F1" s="20"/>
      <c r="G1" s="20"/>
      <c r="H1" s="20"/>
    </row>
    <row r="2" spans="1:8" x14ac:dyDescent="0.2">
      <c r="A2" s="19" t="s">
        <v>291</v>
      </c>
      <c r="B2" t="str">
        <f>LOOKUP(A2,K!$A$1:$B$19)</f>
        <v>Alatskivi vald</v>
      </c>
      <c r="C2" s="9" t="s">
        <v>737</v>
      </c>
      <c r="D2" s="29" t="s">
        <v>1644</v>
      </c>
    </row>
    <row r="3" spans="1:8" x14ac:dyDescent="0.2">
      <c r="A3" s="4" t="s">
        <v>294</v>
      </c>
      <c r="B3" t="str">
        <f>LOOKUP(A3,K!$A$1:$B$19)</f>
        <v>Haaslava vald</v>
      </c>
      <c r="C3" s="9" t="s">
        <v>754</v>
      </c>
      <c r="D3" t="s">
        <v>755</v>
      </c>
    </row>
    <row r="4" spans="1:8" x14ac:dyDescent="0.2">
      <c r="A4" s="4" t="s">
        <v>317</v>
      </c>
      <c r="B4" t="str">
        <f>LOOKUP(A4,K!$A$1:$B$19)</f>
        <v>Kambja vald</v>
      </c>
      <c r="C4" s="9" t="s">
        <v>745</v>
      </c>
      <c r="D4" t="s">
        <v>746</v>
      </c>
    </row>
    <row r="5" spans="1:8" x14ac:dyDescent="0.2">
      <c r="A5" s="4" t="s">
        <v>318</v>
      </c>
      <c r="B5" t="str">
        <f>LOOKUP(A5,K!$A$1:$B$19)</f>
        <v>Konguta vald</v>
      </c>
      <c r="C5" s="9" t="s">
        <v>750</v>
      </c>
      <c r="D5" t="s">
        <v>751</v>
      </c>
    </row>
    <row r="6" spans="1:8" x14ac:dyDescent="0.2">
      <c r="A6" s="4" t="s">
        <v>319</v>
      </c>
      <c r="B6" t="str">
        <f>LOOKUP(A6,K!$A$1:$B$19)</f>
        <v xml:space="preserve">Laeva vald </v>
      </c>
      <c r="C6" s="9" t="s">
        <v>756</v>
      </c>
      <c r="D6" t="s">
        <v>757</v>
      </c>
    </row>
    <row r="7" spans="1:8" x14ac:dyDescent="0.2">
      <c r="A7" s="4" t="s">
        <v>320</v>
      </c>
      <c r="B7" t="str">
        <f>LOOKUP(A7,K!$A$1:$B$19)</f>
        <v>Luunja vald</v>
      </c>
      <c r="C7" s="9" t="s">
        <v>739</v>
      </c>
      <c r="D7" t="s">
        <v>740</v>
      </c>
    </row>
    <row r="8" spans="1:8" x14ac:dyDescent="0.2">
      <c r="A8" s="4" t="s">
        <v>321</v>
      </c>
      <c r="B8" t="str">
        <f>LOOKUP(A8,K!$A$1:$B$19)</f>
        <v>Meeksi vald</v>
      </c>
      <c r="C8" s="9" t="s">
        <v>767</v>
      </c>
      <c r="D8" t="s">
        <v>768</v>
      </c>
    </row>
    <row r="9" spans="1:8" x14ac:dyDescent="0.2">
      <c r="A9" s="4" t="s">
        <v>322</v>
      </c>
      <c r="B9" t="str">
        <f>LOOKUP(A9,K!$A$1:$B$19)</f>
        <v>Mäksa vald</v>
      </c>
      <c r="C9" s="9" t="s">
        <v>748</v>
      </c>
      <c r="D9" t="s">
        <v>749</v>
      </c>
    </row>
    <row r="10" spans="1:8" x14ac:dyDescent="0.2">
      <c r="A10" s="4" t="s">
        <v>323</v>
      </c>
      <c r="B10" t="str">
        <f>LOOKUP(A10,K!$A$1:$B$19)</f>
        <v>Nõo vald</v>
      </c>
      <c r="C10" s="9" t="s">
        <v>763</v>
      </c>
      <c r="D10" t="s">
        <v>764</v>
      </c>
    </row>
    <row r="11" spans="1:8" x14ac:dyDescent="0.2">
      <c r="A11" s="4" t="s">
        <v>326</v>
      </c>
      <c r="B11" t="str">
        <f>LOOKUP(A11,K!$A$1:$B$19)</f>
        <v>Puhja vald</v>
      </c>
      <c r="C11" s="9" t="s">
        <v>765</v>
      </c>
      <c r="D11" t="s">
        <v>766</v>
      </c>
    </row>
    <row r="12" spans="1:8" x14ac:dyDescent="0.2">
      <c r="A12" s="4" t="s">
        <v>327</v>
      </c>
      <c r="B12" t="str">
        <f>LOOKUP(A12,K!$A$1:$B$19)</f>
        <v>Rannu vald</v>
      </c>
      <c r="C12" s="9" t="s">
        <v>758</v>
      </c>
      <c r="D12" s="28" t="s">
        <v>4954</v>
      </c>
    </row>
    <row r="13" spans="1:8" x14ac:dyDescent="0.2">
      <c r="A13" s="4" t="s">
        <v>328</v>
      </c>
      <c r="B13" t="str">
        <f>LOOKUP(A13,K!$A$1:$B$19)</f>
        <v>Rõngu vald</v>
      </c>
      <c r="C13" s="9" t="s">
        <v>769</v>
      </c>
      <c r="D13" s="28" t="s">
        <v>4953</v>
      </c>
    </row>
    <row r="14" spans="1:8" x14ac:dyDescent="0.2">
      <c r="A14" s="4" t="s">
        <v>329</v>
      </c>
      <c r="B14" t="str">
        <f>LOOKUP(A14,K!$A$1:$B$19)</f>
        <v>Tartu vald</v>
      </c>
      <c r="C14" s="9" t="s">
        <v>738</v>
      </c>
      <c r="D14" t="s">
        <v>736</v>
      </c>
    </row>
    <row r="15" spans="1:8" x14ac:dyDescent="0.2">
      <c r="A15" s="4" t="s">
        <v>330</v>
      </c>
      <c r="B15" t="str">
        <f>LOOKUP(A15,K!$A$1:$B$19)</f>
        <v>Tähtvere vald</v>
      </c>
      <c r="C15" s="9" t="s">
        <v>772</v>
      </c>
      <c r="D15" t="s">
        <v>778</v>
      </c>
    </row>
    <row r="16" spans="1:8" x14ac:dyDescent="0.2">
      <c r="A16" s="4" t="s">
        <v>331</v>
      </c>
      <c r="B16" t="str">
        <f>LOOKUP(A16,K!$A$1:$B$19)</f>
        <v xml:space="preserve">Vara vald </v>
      </c>
      <c r="C16" s="9" t="s">
        <v>752</v>
      </c>
      <c r="D16" t="s">
        <v>753</v>
      </c>
    </row>
    <row r="17" spans="1:4" x14ac:dyDescent="0.2">
      <c r="A17" s="4" t="s">
        <v>332</v>
      </c>
      <c r="B17" t="str">
        <f>LOOKUP(A17,K!$A$1:$B$19)</f>
        <v>Võnnu vald</v>
      </c>
      <c r="C17" s="9" t="s">
        <v>773</v>
      </c>
      <c r="D17" t="s">
        <v>774</v>
      </c>
    </row>
    <row r="18" spans="1:4" x14ac:dyDescent="0.2">
      <c r="A18" s="6" t="s">
        <v>333</v>
      </c>
      <c r="B18" t="str">
        <f>LOOKUP(A18,K!$A$1:$B$19)</f>
        <v>Ülenurme vald</v>
      </c>
      <c r="C18" s="9" t="s">
        <v>742</v>
      </c>
      <c r="D18" t="s">
        <v>747</v>
      </c>
    </row>
    <row r="19" spans="1:4" x14ac:dyDescent="0.2">
      <c r="A19" s="4" t="s">
        <v>324</v>
      </c>
      <c r="B19" t="s">
        <v>734</v>
      </c>
      <c r="C19" s="9" t="s">
        <v>777</v>
      </c>
      <c r="D19" s="28" t="s">
        <v>1645</v>
      </c>
    </row>
    <row r="20" spans="1:4" x14ac:dyDescent="0.2">
      <c r="A20" s="4" t="s">
        <v>325</v>
      </c>
      <c r="B20" t="s">
        <v>735</v>
      </c>
      <c r="C20" s="9" t="s">
        <v>777</v>
      </c>
      <c r="D20" t="s">
        <v>779</v>
      </c>
    </row>
    <row r="21" spans="1:4" x14ac:dyDescent="0.2">
      <c r="A21" s="12" t="s">
        <v>320</v>
      </c>
      <c r="B21" t="str">
        <f>LOOKUP(A21,K!$A$1:$B$19)</f>
        <v>Luunja vald</v>
      </c>
      <c r="C21" s="9" t="s">
        <v>759</v>
      </c>
      <c r="D21" t="s">
        <v>760</v>
      </c>
    </row>
    <row r="22" spans="1:4" x14ac:dyDescent="0.2">
      <c r="A22" s="12" t="s">
        <v>329</v>
      </c>
      <c r="B22" t="str">
        <f>LOOKUP(A22,K!$A$1:$B$19)</f>
        <v>Tartu vald</v>
      </c>
      <c r="C22" s="9" t="s">
        <v>761</v>
      </c>
      <c r="D22" t="s">
        <v>762</v>
      </c>
    </row>
    <row r="23" spans="1:4" x14ac:dyDescent="0.2">
      <c r="A23" s="12" t="s">
        <v>329</v>
      </c>
      <c r="B23" t="str">
        <f>LOOKUP(A23,K!$A$1:$B$19)</f>
        <v>Tartu vald</v>
      </c>
      <c r="C23" s="9" t="s">
        <v>771</v>
      </c>
      <c r="D23" t="s">
        <v>770</v>
      </c>
    </row>
    <row r="24" spans="1:4" x14ac:dyDescent="0.2">
      <c r="A24" s="12" t="s">
        <v>331</v>
      </c>
      <c r="B24" t="str">
        <f>LOOKUP(A24,K!$A$1:$B$19)</f>
        <v xml:space="preserve">Vara vald </v>
      </c>
      <c r="C24" s="9" t="s">
        <v>775</v>
      </c>
      <c r="D24" t="s">
        <v>776</v>
      </c>
    </row>
    <row r="25" spans="1:4" x14ac:dyDescent="0.2">
      <c r="A25" s="12"/>
      <c r="C25" s="9"/>
    </row>
    <row r="26" spans="1:4" x14ac:dyDescent="0.2">
      <c r="A26" s="12"/>
      <c r="C26" s="9"/>
    </row>
    <row r="27" spans="1:4" x14ac:dyDescent="0.2">
      <c r="C27" s="9"/>
    </row>
    <row r="28" spans="1:4" x14ac:dyDescent="0.2">
      <c r="C28" s="9"/>
    </row>
    <row r="29" spans="1:4" x14ac:dyDescent="0.2">
      <c r="C29" s="9"/>
    </row>
    <row r="30" spans="1:4" x14ac:dyDescent="0.2">
      <c r="C30" s="9"/>
    </row>
    <row r="31" spans="1:4" x14ac:dyDescent="0.2">
      <c r="C31" s="9"/>
    </row>
    <row r="32" spans="1:4" x14ac:dyDescent="0.2">
      <c r="C32" s="9"/>
    </row>
    <row r="33" spans="3:3" x14ac:dyDescent="0.2">
      <c r="C33" s="9"/>
    </row>
    <row r="34" spans="3:3" x14ac:dyDescent="0.2">
      <c r="C34" s="9"/>
    </row>
    <row r="35" spans="3:3" x14ac:dyDescent="0.2">
      <c r="C35" s="9"/>
    </row>
    <row r="36" spans="3:3" x14ac:dyDescent="0.2">
      <c r="C36" s="9"/>
    </row>
    <row r="37" spans="3:3" x14ac:dyDescent="0.2">
      <c r="C37" s="9"/>
    </row>
    <row r="38" spans="3:3" x14ac:dyDescent="0.2">
      <c r="C38" s="9"/>
    </row>
    <row r="39" spans="3:3" x14ac:dyDescent="0.2">
      <c r="C39" s="9"/>
    </row>
    <row r="40" spans="3:3" x14ac:dyDescent="0.2">
      <c r="C40" s="9"/>
    </row>
    <row r="41" spans="3:3" x14ac:dyDescent="0.2">
      <c r="C41" s="9"/>
    </row>
    <row r="42" spans="3:3" x14ac:dyDescent="0.2">
      <c r="C42" s="9"/>
    </row>
    <row r="43" spans="3:3" x14ac:dyDescent="0.2">
      <c r="C43" s="9"/>
    </row>
    <row r="44" spans="3:3" x14ac:dyDescent="0.2">
      <c r="C44" s="9"/>
    </row>
    <row r="45" spans="3:3" x14ac:dyDescent="0.2">
      <c r="C45" s="9"/>
    </row>
  </sheetData>
  <autoFilter ref="A1:E45" xr:uid="{00000000-0009-0000-0000-00000A000000}"/>
  <customSheetViews>
    <customSheetView guid="{81A41EBF-5CB5-429E-880C-625FE6C4441B}" showAutoFilter="1">
      <selection activeCell="D31" sqref="D31"/>
      <pageMargins left="0.75" right="0.75" top="1" bottom="1" header="0.5" footer="0.5"/>
      <pageSetup paperSize="9" orientation="portrait" r:id="rId1"/>
      <headerFooter alignWithMargins="0"/>
      <autoFilter ref="A1:E45" xr:uid="{00000000-0009-0000-0000-00000A000000}"/>
    </customSheetView>
    <customSheetView guid="{ADABCF32-AA29-4B35-BC61-1998F9EC2C31}" showAutoFilter="1">
      <selection activeCell="B22" sqref="B22"/>
      <pageMargins left="0.75" right="0.75" top="1" bottom="1" header="0.5" footer="0.5"/>
      <pageSetup paperSize="9" orientation="portrait" r:id="rId2"/>
      <headerFooter alignWithMargins="0"/>
      <autoFilter ref="A1:E45" xr:uid="{BA44A6D5-4770-4690-84BE-02059E3783A0}"/>
    </customSheetView>
    <customSheetView guid="{D6215542-BE3C-497D-B112-ED0868C7C4A1}" showAutoFilter="1">
      <selection activeCell="B17" sqref="B17"/>
      <pageMargins left="0.75" right="0.75" top="1" bottom="1" header="0.5" footer="0.5"/>
      <headerFooter alignWithMargins="0"/>
      <autoFilter ref="A1:E45" xr:uid="{69AF1057-F78C-437B-BD27-6AA04DCFAB49}"/>
    </customSheetView>
    <customSheetView guid="{4AA38914-A4C2-4C8E-B886-E17541AD55EE}" showPageBreaks="1" showAutoFilter="1">
      <selection activeCell="B22" sqref="B22"/>
      <pageMargins left="0.75" right="0.75" top="1" bottom="1" header="0.5" footer="0.5"/>
      <pageSetup paperSize="9" orientation="portrait" r:id="rId3"/>
      <headerFooter alignWithMargins="0"/>
      <autoFilter ref="A1:E45" xr:uid="{05D1F796-E448-439A-A7DA-6F473F7B6B26}"/>
    </customSheetView>
    <customSheetView guid="{D44435E1-131B-4184-851A-F774B6A45829}" showAutoFilter="1">
      <selection activeCell="B17" sqref="B17"/>
      <pageMargins left="0.75" right="0.75" top="1" bottom="1" header="0.5" footer="0.5"/>
      <headerFooter alignWithMargins="0"/>
      <autoFilter ref="A1:E45" xr:uid="{7B8D53B3-2B8B-473D-9E9F-EDEE326F2BBB}"/>
    </customSheetView>
    <customSheetView guid="{AFE32E29-5B59-42D5-BED2-4F5676355C6D}" showAutoFilter="1">
      <selection activeCell="D27" sqref="D27"/>
      <pageMargins left="0.75" right="0.75" top="1" bottom="1" header="0.5" footer="0.5"/>
      <pageSetup paperSize="9" orientation="portrait" horizontalDpi="4294967293" verticalDpi="0" r:id="rId4"/>
      <headerFooter alignWithMargins="0"/>
      <autoFilter ref="A1:E45" xr:uid="{DF9A476A-1AA5-495F-BDF3-E1D179027927}"/>
    </customSheetView>
    <customSheetView guid="{99EF4846-B5D7-4269-B209-456FD0B7BDEB}" showPageBreaks="1" showAutoFilter="1">
      <selection activeCell="D27" sqref="D27"/>
      <pageMargins left="0.75" right="0.75" top="1" bottom="1" header="0.5" footer="0.5"/>
      <pageSetup paperSize="9" orientation="portrait" horizontalDpi="4294967293" r:id="rId5"/>
      <headerFooter alignWithMargins="0"/>
      <autoFilter ref="A1:E45" xr:uid="{A40F00A6-F570-457F-A048-472C1BA5B88B}"/>
    </customSheetView>
    <customSheetView guid="{BB8B3FE5-B752-4F75-A09C-C823B1B6DE32}" showAutoFilter="1">
      <selection activeCell="C3" sqref="C3"/>
      <pageMargins left="0.75" right="0.75" top="1" bottom="1" header="0.5" footer="0.5"/>
      <headerFooter alignWithMargins="0"/>
      <autoFilter ref="A1:E45" xr:uid="{EBB0C219-4E06-4EF4-BB28-CD10B5DBFF90}"/>
    </customSheetView>
    <customSheetView guid="{40D60A85-7669-480E-9355-427D41D82BB3}" showPageBreaks="1" showAutoFilter="1">
      <selection activeCell="B22" sqref="B22"/>
      <pageMargins left="0.75" right="0.75" top="1" bottom="1" header="0.5" footer="0.5"/>
      <pageSetup paperSize="9" orientation="portrait" horizontalDpi="0" verticalDpi="0" r:id="rId6"/>
      <headerFooter alignWithMargins="0"/>
      <autoFilter ref="A1:E45" xr:uid="{A4365418-58CB-42CD-8F51-DF2C3D24C0DA}"/>
    </customSheetView>
    <customSheetView guid="{1D25759A-EAB2-465C-9221-6D5B54958627}" showAutoFilter="1">
      <selection activeCell="B29" sqref="B29"/>
      <pageMargins left="0.75" right="0.75" top="1" bottom="1" header="0.5" footer="0.5"/>
      <headerFooter alignWithMargins="0"/>
      <autoFilter ref="A1:E45" xr:uid="{60B3826E-0779-4B52-AA1B-44910326CBD6}"/>
    </customSheetView>
    <customSheetView guid="{ED69B871-2D14-4C1A-AA58-E5103A17B53C}" showAutoFilter="1">
      <selection activeCell="F47" sqref="F47"/>
      <pageMargins left="0.75" right="0.75" top="1" bottom="1" header="0.5" footer="0.5"/>
      <headerFooter alignWithMargins="0"/>
      <autoFilter ref="A1:E45" xr:uid="{B2D5C879-EB7C-498C-A4E0-36A8A411CBAF}"/>
    </customSheetView>
    <customSheetView guid="{AC409C71-102D-4D39-B9D1-CE9BC6EAB079}" showAutoFilter="1">
      <selection activeCell="B17" sqref="B17"/>
      <pageMargins left="0.75" right="0.75" top="1" bottom="1" header="0.5" footer="0.5"/>
      <headerFooter alignWithMargins="0"/>
      <autoFilter ref="A1:E45" xr:uid="{2BDB6CFF-97FC-45B4-8EB7-2302399DD3E0}"/>
    </customSheetView>
  </customSheetViews>
  <phoneticPr fontId="6" type="noConversion"/>
  <pageMargins left="0.75" right="0.75" top="1" bottom="1" header="0.5" footer="0.5"/>
  <pageSetup paperSize="9" orientation="portrait" r:id="rId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D2:K15"/>
  <sheetViews>
    <sheetView workbookViewId="0">
      <selection activeCell="L20" sqref="L20"/>
    </sheetView>
  </sheetViews>
  <sheetFormatPr defaultRowHeight="12.75" x14ac:dyDescent="0.2"/>
  <sheetData>
    <row r="2" spans="4:11" x14ac:dyDescent="0.2">
      <c r="D2" s="52"/>
      <c r="E2" s="52"/>
      <c r="F2" s="52"/>
      <c r="G2" s="52"/>
      <c r="H2" s="52"/>
      <c r="I2" s="52"/>
      <c r="J2" s="52"/>
      <c r="K2" s="52"/>
    </row>
    <row r="3" spans="4:11" x14ac:dyDescent="0.2">
      <c r="D3" s="52"/>
      <c r="E3" s="52"/>
      <c r="F3" s="52"/>
      <c r="G3" s="52"/>
      <c r="H3" s="52"/>
      <c r="I3" s="52"/>
      <c r="J3" s="52"/>
      <c r="K3" s="52"/>
    </row>
    <row r="4" spans="4:11" x14ac:dyDescent="0.2">
      <c r="D4" s="58"/>
      <c r="E4" s="52"/>
      <c r="F4" s="52"/>
      <c r="G4" s="52"/>
      <c r="H4" s="52"/>
      <c r="I4" s="52"/>
      <c r="J4" s="52"/>
      <c r="K4" s="52"/>
    </row>
    <row r="5" spans="4:11" x14ac:dyDescent="0.2">
      <c r="D5" s="52"/>
      <c r="E5" s="58"/>
      <c r="F5" s="52"/>
      <c r="G5" s="52"/>
      <c r="H5" s="52"/>
      <c r="I5" s="52"/>
      <c r="J5" s="52"/>
      <c r="K5" s="52"/>
    </row>
    <row r="6" spans="4:11" x14ac:dyDescent="0.2">
      <c r="D6" s="52"/>
      <c r="E6" s="52"/>
      <c r="F6" s="52"/>
      <c r="G6" s="52"/>
      <c r="H6" s="52"/>
      <c r="I6" s="52"/>
      <c r="J6" s="52"/>
      <c r="K6" s="52"/>
    </row>
    <row r="7" spans="4:11" x14ac:dyDescent="0.2">
      <c r="D7" s="52"/>
      <c r="E7" s="52"/>
      <c r="F7" s="52"/>
      <c r="G7" s="52"/>
      <c r="H7" s="52"/>
      <c r="I7" s="52"/>
      <c r="J7" s="52"/>
      <c r="K7" s="52"/>
    </row>
    <row r="8" spans="4:11" x14ac:dyDescent="0.2">
      <c r="H8" s="28"/>
    </row>
    <row r="15" spans="4:11" x14ac:dyDescent="0.2">
      <c r="I15" s="28"/>
    </row>
  </sheetData>
  <customSheetViews>
    <customSheetView guid="{81A41EBF-5CB5-429E-880C-625FE6C4441B}">
      <selection activeCell="L20" sqref="L20"/>
      <pageMargins left="0.7" right="0.7" top="0.75" bottom="0.75" header="0.3" footer="0.3"/>
      <pageSetup paperSize="9" orientation="portrait" r:id="rId1"/>
    </customSheetView>
    <customSheetView guid="{ADABCF32-AA29-4B35-BC61-1998F9EC2C31}">
      <selection activeCell="L20" sqref="L20"/>
      <pageMargins left="0.7" right="0.7" top="0.75" bottom="0.75" header="0.3" footer="0.3"/>
      <pageSetup paperSize="9" orientation="portrait" r:id="rId2"/>
    </customSheetView>
    <customSheetView guid="{D6215542-BE3C-497D-B112-ED0868C7C4A1}">
      <selection activeCell="G4" sqref="G4"/>
      <pageMargins left="0.7" right="0.7" top="0.75" bottom="0.75" header="0.3" footer="0.3"/>
    </customSheetView>
    <customSheetView guid="{4AA38914-A4C2-4C8E-B886-E17541AD55EE}" showPageBreaks="1">
      <selection activeCell="L20" sqref="L20"/>
      <pageMargins left="0.7" right="0.7" top="0.75" bottom="0.75" header="0.3" footer="0.3"/>
      <pageSetup paperSize="9" orientation="portrait" r:id="rId3"/>
    </customSheetView>
    <customSheetView guid="{D44435E1-131B-4184-851A-F774B6A45829}">
      <selection activeCell="G4" sqref="G4"/>
      <pageMargins left="0.7" right="0.7" top="0.75" bottom="0.75" header="0.3" footer="0.3"/>
    </customSheetView>
    <customSheetView guid="{AFE32E29-5B59-42D5-BED2-4F5676355C6D}">
      <selection activeCell="L20" sqref="L20"/>
      <pageMargins left="0.7" right="0.7" top="0.75" bottom="0.75" header="0.3" footer="0.3"/>
      <pageSetup paperSize="9" orientation="portrait" horizontalDpi="4294967293" verticalDpi="0" r:id="rId4"/>
    </customSheetView>
    <customSheetView guid="{99EF4846-B5D7-4269-B209-456FD0B7BDEB}" showPageBreaks="1">
      <selection activeCell="L20" sqref="L20"/>
      <pageMargins left="0.7" right="0.7" top="0.75" bottom="0.75" header="0.3" footer="0.3"/>
      <pageSetup paperSize="9" orientation="portrait" horizontalDpi="4294967293" r:id="rId5"/>
    </customSheetView>
    <customSheetView guid="{BB8B3FE5-B752-4F75-A09C-C823B1B6DE32}">
      <pageMargins left="0.7" right="0.7" top="0.75" bottom="0.75" header="0.3" footer="0.3"/>
    </customSheetView>
    <customSheetView guid="{40D60A85-7669-480E-9355-427D41D82BB3}" showPageBreaks="1">
      <pageMargins left="0.7" right="0.7" top="0.75" bottom="0.75" header="0.3" footer="0.3"/>
      <pageSetup paperSize="9" orientation="portrait" horizontalDpi="0" verticalDpi="0" r:id="rId6"/>
    </customSheetView>
    <customSheetView guid="{1D25759A-EAB2-465C-9221-6D5B54958627}">
      <selection activeCell="B29" sqref="B29"/>
      <pageMargins left="0.7" right="0.7" top="0.75" bottom="0.75" header="0.3" footer="0.3"/>
    </customSheetView>
    <customSheetView guid="{ED69B871-2D14-4C1A-AA58-E5103A17B53C}">
      <selection activeCell="G4" sqref="G4"/>
      <pageMargins left="0.7" right="0.7" top="0.75" bottom="0.75" header="0.3" footer="0.3"/>
    </customSheetView>
    <customSheetView guid="{AC409C71-102D-4D39-B9D1-CE9BC6EAB079}">
      <selection activeCell="Q49" sqref="Q49"/>
      <pageMargins left="0.7" right="0.7" top="0.75" bottom="0.75" header="0.3" footer="0.3"/>
    </customSheetView>
  </customSheetViews>
  <pageMargins left="0.7" right="0.7" top="0.75" bottom="0.75" header="0.3" footer="0.3"/>
  <pageSetup paperSize="9" orientation="portrait"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D12:D27"/>
  <sheetViews>
    <sheetView topLeftCell="A3" workbookViewId="0">
      <selection activeCell="H13" sqref="H13"/>
    </sheetView>
  </sheetViews>
  <sheetFormatPr defaultRowHeight="12.75" x14ac:dyDescent="0.2"/>
  <sheetData>
    <row r="12" spans="4:4" ht="15" x14ac:dyDescent="0.2">
      <c r="D12" s="78"/>
    </row>
    <row r="13" spans="4:4" ht="15" x14ac:dyDescent="0.2">
      <c r="D13" s="78"/>
    </row>
    <row r="14" spans="4:4" ht="15" x14ac:dyDescent="0.2">
      <c r="D14" s="78"/>
    </row>
    <row r="15" spans="4:4" ht="15" x14ac:dyDescent="0.2">
      <c r="D15" s="78"/>
    </row>
    <row r="16" spans="4:4" ht="15" x14ac:dyDescent="0.2">
      <c r="D16" s="78"/>
    </row>
    <row r="17" spans="4:4" ht="15" x14ac:dyDescent="0.2">
      <c r="D17" s="78"/>
    </row>
    <row r="18" spans="4:4" ht="15" x14ac:dyDescent="0.2">
      <c r="D18" s="79"/>
    </row>
    <row r="19" spans="4:4" ht="15" x14ac:dyDescent="0.2">
      <c r="D19" s="79"/>
    </row>
    <row r="20" spans="4:4" ht="15" x14ac:dyDescent="0.2">
      <c r="D20" s="79"/>
    </row>
    <row r="21" spans="4:4" ht="15" x14ac:dyDescent="0.2">
      <c r="D21" s="79"/>
    </row>
    <row r="22" spans="4:4" ht="15" x14ac:dyDescent="0.2">
      <c r="D22" s="79"/>
    </row>
    <row r="23" spans="4:4" ht="15" x14ac:dyDescent="0.2">
      <c r="D23" s="79"/>
    </row>
    <row r="24" spans="4:4" ht="15" x14ac:dyDescent="0.2">
      <c r="D24" s="79"/>
    </row>
    <row r="25" spans="4:4" ht="15" x14ac:dyDescent="0.2">
      <c r="D25" s="79"/>
    </row>
    <row r="26" spans="4:4" ht="15" x14ac:dyDescent="0.2">
      <c r="D26" s="79"/>
    </row>
    <row r="27" spans="4:4" ht="15" x14ac:dyDescent="0.2">
      <c r="D27" s="79"/>
    </row>
  </sheetData>
  <customSheetViews>
    <customSheetView guid="{81A41EBF-5CB5-429E-880C-625FE6C4441B}" topLeftCell="A3">
      <selection activeCell="H13" sqref="H13"/>
      <pageMargins left="0.7" right="0.7" top="0.75" bottom="0.75" header="0.3" footer="0.3"/>
      <pageSetup paperSize="9" orientation="portrait" horizontalDpi="4294967293" r:id="rId1"/>
    </customSheetView>
    <customSheetView guid="{ADABCF32-AA29-4B35-BC61-1998F9EC2C31}" topLeftCell="A3">
      <selection activeCell="H13" sqref="H13"/>
      <pageMargins left="0.7" right="0.7" top="0.75" bottom="0.75" header="0.3" footer="0.3"/>
      <pageSetup paperSize="9" orientation="portrait" horizontalDpi="4294967293" r:id="rId2"/>
    </customSheetView>
    <customSheetView guid="{D6215542-BE3C-497D-B112-ED0868C7C4A1}">
      <selection activeCell="I6" sqref="I6"/>
      <pageMargins left="0.7" right="0.7" top="0.75" bottom="0.75" header="0.3" footer="0.3"/>
      <pageSetup paperSize="9" orientation="portrait" horizontalDpi="4294967293" verticalDpi="0" r:id="rId3"/>
    </customSheetView>
    <customSheetView guid="{4AA38914-A4C2-4C8E-B886-E17541AD55EE}" showPageBreaks="1" topLeftCell="A3">
      <selection activeCell="H13" sqref="H13"/>
      <pageMargins left="0.7" right="0.7" top="0.75" bottom="0.75" header="0.3" footer="0.3"/>
      <pageSetup paperSize="9" orientation="portrait" horizontalDpi="4294967293" r:id="rId4"/>
    </customSheetView>
    <customSheetView guid="{D44435E1-131B-4184-851A-F774B6A45829}">
      <selection activeCell="I6" sqref="I6"/>
      <pageMargins left="0.7" right="0.7" top="0.75" bottom="0.75" header="0.3" footer="0.3"/>
      <pageSetup paperSize="9" orientation="portrait" horizontalDpi="4294967293" verticalDpi="0" r:id="rId5"/>
    </customSheetView>
    <customSheetView guid="{AFE32E29-5B59-42D5-BED2-4F5676355C6D}">
      <selection activeCell="C12" sqref="C12"/>
      <pageMargins left="0.7" right="0.7" top="0.75" bottom="0.75" header="0.3" footer="0.3"/>
      <pageSetup paperSize="9" orientation="portrait" horizontalDpi="4294967293" verticalDpi="0" r:id="rId6"/>
    </customSheetView>
    <customSheetView guid="{99EF4846-B5D7-4269-B209-456FD0B7BDEB}" showPageBreaks="1">
      <selection activeCell="C12" sqref="C12"/>
      <pageMargins left="0.7" right="0.7" top="0.75" bottom="0.75" header="0.3" footer="0.3"/>
      <pageSetup paperSize="9" orientation="portrait" horizontalDpi="4294967293" r:id="rId7"/>
    </customSheetView>
    <customSheetView guid="{40D60A85-7669-480E-9355-427D41D82BB3}">
      <selection activeCell="C12" sqref="C12"/>
      <pageMargins left="0.7" right="0.7" top="0.75" bottom="0.75" header="0.3" footer="0.3"/>
      <pageSetup paperSize="9" orientation="portrait" horizontalDpi="4294967293" verticalDpi="0" r:id="rId8"/>
    </customSheetView>
    <customSheetView guid="{1D25759A-EAB2-465C-9221-6D5B54958627}">
      <selection activeCell="B29" sqref="B29"/>
      <pageMargins left="0.7" right="0.7" top="0.75" bottom="0.75" header="0.3" footer="0.3"/>
      <pageSetup paperSize="9" orientation="portrait" horizontalDpi="4294967293" verticalDpi="0" r:id="rId9"/>
    </customSheetView>
    <customSheetView guid="{ED69B871-2D14-4C1A-AA58-E5103A17B53C}">
      <selection activeCell="I6" sqref="I6"/>
      <pageMargins left="0.7" right="0.7" top="0.75" bottom="0.75" header="0.3" footer="0.3"/>
      <pageSetup paperSize="9" orientation="portrait" horizontalDpi="4294967293" verticalDpi="0" r:id="rId10"/>
    </customSheetView>
    <customSheetView guid="{AC409C71-102D-4D39-B9D1-CE9BC6EAB079}">
      <selection activeCell="I6" sqref="I6"/>
      <pageMargins left="0.7" right="0.7" top="0.75" bottom="0.75" header="0.3" footer="0.3"/>
      <pageSetup paperSize="9" orientation="portrait" horizontalDpi="4294967293" verticalDpi="0" r:id="rId11"/>
    </customSheetView>
  </customSheetViews>
  <pageMargins left="0.7" right="0.7" top="0.75" bottom="0.75" header="0.3" footer="0.3"/>
  <pageSetup paperSize="9" orientation="portrait" horizontalDpi="4294967293"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election activeCell="B29" sqref="B29"/>
    </sheetView>
  </sheetViews>
  <sheetFormatPr defaultRowHeight="12.75" x14ac:dyDescent="0.2"/>
  <sheetData/>
  <customSheetViews>
    <customSheetView guid="{81A41EBF-5CB5-429E-880C-625FE6C4441B}">
      <selection activeCell="B29" sqref="B29"/>
      <pageMargins left="0.7" right="0.7" top="0.75" bottom="0.75" header="0.3" footer="0.3"/>
      <pageSetup paperSize="9" orientation="portrait" r:id="rId1"/>
    </customSheetView>
    <customSheetView guid="{ADABCF32-AA29-4B35-BC61-1998F9EC2C31}">
      <selection activeCell="B29" sqref="B29"/>
      <pageMargins left="0.7" right="0.7" top="0.75" bottom="0.75" header="0.3" footer="0.3"/>
      <pageSetup paperSize="9" orientation="portrait" r:id="rId2"/>
    </customSheetView>
    <customSheetView guid="{D6215542-BE3C-497D-B112-ED0868C7C4A1}">
      <selection activeCell="B29" sqref="B29"/>
      <pageMargins left="0.7" right="0.7" top="0.75" bottom="0.75" header="0.3" footer="0.3"/>
    </customSheetView>
    <customSheetView guid="{4AA38914-A4C2-4C8E-B886-E17541AD55EE}" showPageBreaks="1">
      <selection activeCell="B29" sqref="B29"/>
      <pageMargins left="0.7" right="0.7" top="0.75" bottom="0.75" header="0.3" footer="0.3"/>
      <pageSetup paperSize="9" orientation="portrait" r:id="rId3"/>
    </customSheetView>
    <customSheetView guid="{D44435E1-131B-4184-851A-F774B6A45829}">
      <selection activeCell="B29" sqref="B29"/>
      <pageMargins left="0.7" right="0.7" top="0.75" bottom="0.75" header="0.3" footer="0.3"/>
    </customSheetView>
    <customSheetView guid="{AFE32E29-5B59-42D5-BED2-4F5676355C6D}">
      <selection activeCell="B29" sqref="B29"/>
      <pageMargins left="0.7" right="0.7" top="0.75" bottom="0.75" header="0.3" footer="0.3"/>
    </customSheetView>
    <customSheetView guid="{1D25759A-EAB2-465C-9221-6D5B54958627}">
      <selection activeCell="B29" sqref="B29"/>
      <pageMargins left="0.7" right="0.7" top="0.75" bottom="0.75" header="0.3" footer="0.3"/>
    </customSheetView>
    <customSheetView guid="{ED69B871-2D14-4C1A-AA58-E5103A17B53C}">
      <selection activeCell="B29" sqref="B29"/>
      <pageMargins left="0.7" right="0.7" top="0.75" bottom="0.75" header="0.3" footer="0.3"/>
    </customSheetView>
    <customSheetView guid="{AC409C71-102D-4D39-B9D1-CE9BC6EAB079}">
      <selection activeCell="B29" sqref="B29"/>
      <pageMargins left="0.7" right="0.7" top="0.75" bottom="0.75" header="0.3" footer="0.3"/>
    </customSheetView>
  </customSheetViews>
  <pageMargins left="0.7" right="0.7" top="0.75" bottom="0.75" header="0.3" footer="0.3"/>
  <pageSetup paperSize="9" orientation="portrait" r:id="rId4"/>
</worksheet>
</file>

<file path=xl/worksheets/wsSortMap1.xml><?xml version="1.0" encoding="utf-8"?>
<worksheetSortMap xmlns="http://schemas.microsoft.com/office/excel/2006/main">
  <rowSortMap ref="A34:XFD2462" count="2429">
    <row newVal="33" oldVal="1078"/>
    <row newVal="34" oldVal="33"/>
    <row newVal="35" oldVal="34"/>
    <row newVal="36" oldVal="35"/>
    <row newVal="37" oldVal="36"/>
    <row newVal="38" oldVal="37"/>
    <row newVal="39" oldVal="38"/>
    <row newVal="40" oldVal="39"/>
    <row newVal="41" oldVal="40"/>
    <row newVal="42" oldVal="41"/>
    <row newVal="43" oldVal="42"/>
    <row newVal="44" oldVal="43"/>
    <row newVal="45" oldVal="44"/>
    <row newVal="46" oldVal="45"/>
    <row newVal="47" oldVal="46"/>
    <row newVal="48" oldVal="47"/>
    <row newVal="49" oldVal="48"/>
    <row newVal="50" oldVal="49"/>
    <row newVal="51" oldVal="50"/>
    <row newVal="52" oldVal="51"/>
    <row newVal="53" oldVal="52"/>
    <row newVal="54" oldVal="53"/>
    <row newVal="55" oldVal="54"/>
    <row newVal="56" oldVal="55"/>
    <row newVal="57" oldVal="56"/>
    <row newVal="58" oldVal="57"/>
    <row newVal="59" oldVal="58"/>
    <row newVal="60" oldVal="59"/>
    <row newVal="61" oldVal="60"/>
    <row newVal="62" oldVal="61"/>
    <row newVal="63" oldVal="62"/>
    <row newVal="64" oldVal="63"/>
    <row newVal="65" oldVal="64"/>
    <row newVal="66" oldVal="65"/>
    <row newVal="67" oldVal="1891"/>
    <row newVal="68" oldVal="1893"/>
    <row newVal="69" oldVal="1909"/>
    <row newVal="70" oldVal="66"/>
    <row newVal="71" oldVal="67"/>
    <row newVal="72" oldVal="68"/>
    <row newVal="73" oldVal="69"/>
    <row newVal="74" oldVal="70"/>
    <row newVal="75" oldVal="71"/>
    <row newVal="76" oldVal="72"/>
    <row newVal="77" oldVal="73"/>
    <row newVal="78" oldVal="74"/>
    <row newVal="79" oldVal="75"/>
    <row newVal="80" oldVal="76"/>
    <row newVal="81" oldVal="77"/>
    <row newVal="82" oldVal="78"/>
    <row newVal="83" oldVal="79"/>
    <row newVal="84" oldVal="80"/>
    <row newVal="85" oldVal="81"/>
    <row newVal="86" oldVal="82"/>
    <row newVal="87" oldVal="83"/>
    <row newVal="88" oldVal="84"/>
    <row newVal="89" oldVal="85"/>
    <row newVal="90" oldVal="86"/>
    <row newVal="91" oldVal="87"/>
    <row newVal="92" oldVal="88"/>
    <row newVal="93" oldVal="89"/>
    <row newVal="94" oldVal="90"/>
    <row newVal="95" oldVal="91"/>
    <row newVal="96" oldVal="92"/>
    <row newVal="97" oldVal="93"/>
    <row newVal="98" oldVal="94"/>
    <row newVal="99" oldVal="95"/>
    <row newVal="100" oldVal="96"/>
    <row newVal="101" oldVal="97"/>
    <row newVal="102" oldVal="98"/>
    <row newVal="103" oldVal="99"/>
    <row newVal="104" oldVal="100"/>
    <row newVal="105" oldVal="101"/>
    <row newVal="106" oldVal="102"/>
    <row newVal="107" oldVal="103"/>
    <row newVal="108" oldVal="104"/>
    <row newVal="109" oldVal="105"/>
    <row newVal="110" oldVal="106"/>
    <row newVal="111" oldVal="107"/>
    <row newVal="112" oldVal="108"/>
    <row newVal="113" oldVal="109"/>
    <row newVal="114" oldVal="110"/>
    <row newVal="115" oldVal="111"/>
    <row newVal="116" oldVal="112"/>
    <row newVal="117" oldVal="113"/>
    <row newVal="118" oldVal="114"/>
    <row newVal="119" oldVal="115"/>
    <row newVal="120" oldVal="116"/>
    <row newVal="121" oldVal="117"/>
    <row newVal="122" oldVal="118"/>
    <row newVal="123" oldVal="119"/>
    <row newVal="124" oldVal="120"/>
    <row newVal="125" oldVal="121"/>
    <row newVal="126" oldVal="122"/>
    <row newVal="127" oldVal="123"/>
    <row newVal="128" oldVal="124"/>
    <row newVal="129" oldVal="125"/>
    <row newVal="130" oldVal="126"/>
    <row newVal="131" oldVal="127"/>
    <row newVal="132" oldVal="128"/>
    <row newVal="133" oldVal="129"/>
    <row newVal="134" oldVal="130"/>
    <row newVal="135" oldVal="131"/>
    <row newVal="136" oldVal="132"/>
    <row newVal="137" oldVal="134"/>
    <row newVal="138" oldVal="137"/>
    <row newVal="139" oldVal="138"/>
    <row newVal="140" oldVal="139"/>
    <row newVal="141" oldVal="140"/>
    <row newVal="142" oldVal="141"/>
    <row newVal="143" oldVal="142"/>
    <row newVal="144" oldVal="143"/>
    <row newVal="145" oldVal="144"/>
    <row newVal="146" oldVal="145"/>
    <row newVal="147" oldVal="146"/>
    <row newVal="148" oldVal="147"/>
    <row newVal="149" oldVal="148"/>
    <row newVal="150" oldVal="149"/>
    <row newVal="151" oldVal="150"/>
    <row newVal="152" oldVal="151"/>
    <row newVal="153" oldVal="152"/>
    <row newVal="154" oldVal="153"/>
    <row newVal="155" oldVal="154"/>
    <row newVal="156" oldVal="155"/>
    <row newVal="157" oldVal="156"/>
    <row newVal="158" oldVal="157"/>
    <row newVal="159" oldVal="158"/>
    <row newVal="160" oldVal="159"/>
    <row newVal="161" oldVal="160"/>
    <row newVal="162" oldVal="161"/>
    <row newVal="163" oldVal="162"/>
    <row newVal="164" oldVal="163"/>
    <row newVal="165" oldVal="164"/>
    <row newVal="166" oldVal="165"/>
    <row newVal="167" oldVal="166"/>
    <row newVal="168" oldVal="167"/>
    <row newVal="169" oldVal="168"/>
    <row newVal="170" oldVal="1176"/>
    <row newVal="171" oldVal="133"/>
    <row newVal="172" oldVal="135"/>
    <row newVal="173" oldVal="169"/>
    <row newVal="174" oldVal="170"/>
    <row newVal="175" oldVal="173"/>
    <row newVal="176" oldVal="174"/>
    <row newVal="177" oldVal="175"/>
    <row newVal="178" oldVal="176"/>
    <row newVal="179" oldVal="177"/>
    <row newVal="180" oldVal="178"/>
    <row newVal="181" oldVal="179"/>
    <row newVal="182" oldVal="180"/>
    <row newVal="183" oldVal="181"/>
    <row newVal="184" oldVal="182"/>
    <row newVal="185" oldVal="183"/>
    <row newVal="186" oldVal="184"/>
    <row newVal="187" oldVal="185"/>
    <row newVal="188" oldVal="186"/>
    <row newVal="189" oldVal="187"/>
    <row newVal="190" oldVal="188"/>
    <row newVal="191" oldVal="189"/>
    <row newVal="192" oldVal="190"/>
    <row newVal="193" oldVal="191"/>
    <row newVal="194" oldVal="192"/>
    <row newVal="195" oldVal="193"/>
    <row newVal="196" oldVal="194"/>
    <row newVal="197" oldVal="195"/>
    <row newVal="198" oldVal="196"/>
    <row newVal="199" oldVal="197"/>
    <row newVal="200" oldVal="198"/>
    <row newVal="201" oldVal="199"/>
    <row newVal="202" oldVal="200"/>
    <row newVal="203" oldVal="201"/>
    <row newVal="204" oldVal="202"/>
    <row newVal="205" oldVal="203"/>
    <row newVal="206" oldVal="204"/>
    <row newVal="207" oldVal="205"/>
    <row newVal="208" oldVal="206"/>
    <row newVal="209" oldVal="207"/>
    <row newVal="210" oldVal="208"/>
    <row newVal="211" oldVal="209"/>
    <row newVal="212" oldVal="210"/>
    <row newVal="213" oldVal="211"/>
    <row newVal="214" oldVal="136"/>
    <row newVal="215" oldVal="171"/>
    <row newVal="216" oldVal="172"/>
    <row newVal="217" oldVal="212"/>
    <row newVal="218" oldVal="213"/>
    <row newVal="219" oldVal="214"/>
    <row newVal="220" oldVal="215"/>
    <row newVal="221" oldVal="216"/>
    <row newVal="222" oldVal="217"/>
    <row newVal="223" oldVal="218"/>
    <row newVal="224" oldVal="219"/>
    <row newVal="225" oldVal="220"/>
    <row newVal="226" oldVal="221"/>
    <row newVal="227" oldVal="222"/>
    <row newVal="228" oldVal="223"/>
    <row newVal="229" oldVal="224"/>
    <row newVal="230" oldVal="225"/>
    <row newVal="231" oldVal="226"/>
    <row newVal="232" oldVal="227"/>
    <row newVal="233" oldVal="228"/>
    <row newVal="234" oldVal="229"/>
    <row newVal="235" oldVal="230"/>
    <row newVal="236" oldVal="231"/>
    <row newVal="237" oldVal="232"/>
    <row newVal="238" oldVal="233"/>
    <row newVal="239" oldVal="234"/>
    <row newVal="240" oldVal="235"/>
    <row newVal="241" oldVal="236"/>
    <row newVal="242" oldVal="237"/>
    <row newVal="243" oldVal="238"/>
    <row newVal="244" oldVal="239"/>
    <row newVal="245" oldVal="240"/>
    <row newVal="246" oldVal="241"/>
    <row newVal="247" oldVal="242"/>
    <row newVal="248" oldVal="243"/>
    <row newVal="249" oldVal="244"/>
    <row newVal="250" oldVal="245"/>
    <row newVal="251" oldVal="246"/>
    <row newVal="252" oldVal="247"/>
    <row newVal="253" oldVal="248"/>
    <row newVal="254" oldVal="249"/>
    <row newVal="255" oldVal="250"/>
    <row newVal="256" oldVal="251"/>
    <row newVal="257" oldVal="252"/>
    <row newVal="258" oldVal="334"/>
    <row newVal="259" oldVal="1152"/>
    <row newVal="260" oldVal="1168"/>
    <row newVal="261" oldVal="2327"/>
    <row newVal="262" oldVal="2424"/>
    <row newVal="263" oldVal="253"/>
    <row newVal="264" oldVal="254"/>
    <row newVal="265" oldVal="255"/>
    <row newVal="266" oldVal="256"/>
    <row newVal="267" oldVal="258"/>
    <row newVal="268" oldVal="259"/>
    <row newVal="269" oldVal="260"/>
    <row newVal="270" oldVal="261"/>
    <row newVal="271" oldVal="262"/>
    <row newVal="272" oldVal="263"/>
    <row newVal="273" oldVal="264"/>
    <row newVal="274" oldVal="265"/>
    <row newVal="275" oldVal="266"/>
    <row newVal="276" oldVal="267"/>
    <row newVal="277" oldVal="268"/>
    <row newVal="278" oldVal="269"/>
    <row newVal="279" oldVal="270"/>
    <row newVal="280" oldVal="271"/>
    <row newVal="281" oldVal="272"/>
    <row newVal="282" oldVal="273"/>
    <row newVal="283" oldVal="274"/>
    <row newVal="284" oldVal="275"/>
    <row newVal="285" oldVal="276"/>
    <row newVal="286" oldVal="277"/>
    <row newVal="287" oldVal="278"/>
    <row newVal="288" oldVal="279"/>
    <row newVal="289" oldVal="280"/>
    <row newVal="290" oldVal="281"/>
    <row newVal="291" oldVal="282"/>
    <row newVal="292" oldVal="283"/>
    <row newVal="293" oldVal="284"/>
    <row newVal="294" oldVal="285"/>
    <row newVal="295" oldVal="286"/>
    <row newVal="296" oldVal="287"/>
    <row newVal="297" oldVal="288"/>
    <row newVal="298" oldVal="289"/>
    <row newVal="299" oldVal="290"/>
    <row newVal="300" oldVal="291"/>
    <row newVal="301" oldVal="257"/>
    <row newVal="302" oldVal="292"/>
    <row newVal="303" oldVal="293"/>
    <row newVal="304" oldVal="294"/>
    <row newVal="305" oldVal="295"/>
    <row newVal="306" oldVal="298"/>
    <row newVal="307" oldVal="299"/>
    <row newVal="308" oldVal="300"/>
    <row newVal="309" oldVal="301"/>
    <row newVal="310" oldVal="302"/>
    <row newVal="311" oldVal="303"/>
    <row newVal="312" oldVal="304"/>
    <row newVal="313" oldVal="305"/>
    <row newVal="314" oldVal="306"/>
    <row newVal="315" oldVal="307"/>
    <row newVal="316" oldVal="308"/>
    <row newVal="317" oldVal="309"/>
    <row newVal="318" oldVal="310"/>
    <row newVal="319" oldVal="311"/>
    <row newVal="320" oldVal="312"/>
    <row newVal="321" oldVal="313"/>
    <row newVal="322" oldVal="314"/>
    <row newVal="323" oldVal="315"/>
    <row newVal="324" oldVal="316"/>
    <row newVal="325" oldVal="317"/>
    <row newVal="326" oldVal="318"/>
    <row newVal="327" oldVal="319"/>
    <row newVal="328" oldVal="320"/>
    <row newVal="329" oldVal="321"/>
    <row newVal="330" oldVal="322"/>
    <row newVal="331" oldVal="323"/>
    <row newVal="332" oldVal="324"/>
    <row newVal="333" oldVal="325"/>
    <row newVal="334" oldVal="326"/>
    <row newVal="335" oldVal="327"/>
    <row newVal="336" oldVal="328"/>
    <row newVal="337" oldVal="329"/>
    <row newVal="338" oldVal="330"/>
    <row newVal="339" oldVal="296"/>
    <row newVal="340" oldVal="297"/>
    <row newVal="341" oldVal="331"/>
    <row newVal="342" oldVal="332"/>
    <row newVal="343" oldVal="333"/>
    <row newVal="344" oldVal="335"/>
    <row newVal="345" oldVal="336"/>
    <row newVal="346" oldVal="337"/>
    <row newVal="347" oldVal="338"/>
    <row newVal="348" oldVal="339"/>
    <row newVal="349" oldVal="340"/>
    <row newVal="350" oldVal="341"/>
    <row newVal="351" oldVal="342"/>
    <row newVal="352" oldVal="343"/>
    <row newVal="353" oldVal="344"/>
    <row newVal="354" oldVal="345"/>
    <row newVal="355" oldVal="346"/>
    <row newVal="356" oldVal="347"/>
    <row newVal="357" oldVal="348"/>
    <row newVal="358" oldVal="349"/>
    <row newVal="359" oldVal="350"/>
    <row newVal="360" oldVal="351"/>
    <row newVal="361" oldVal="352"/>
    <row newVal="362" oldVal="353"/>
    <row newVal="363" oldVal="354"/>
    <row newVal="364" oldVal="355"/>
    <row newVal="365" oldVal="356"/>
    <row newVal="366" oldVal="357"/>
    <row newVal="367" oldVal="358"/>
    <row newVal="368" oldVal="359"/>
    <row newVal="369" oldVal="360"/>
    <row newVal="370" oldVal="361"/>
    <row newVal="371" oldVal="362"/>
    <row newVal="372" oldVal="363"/>
    <row newVal="373" oldVal="364"/>
    <row newVal="374" oldVal="365"/>
    <row newVal="375" oldVal="366"/>
    <row newVal="376" oldVal="367"/>
    <row newVal="377" oldVal="368"/>
    <row newVal="378" oldVal="369"/>
    <row newVal="379" oldVal="370"/>
    <row newVal="380" oldVal="371"/>
    <row newVal="381" oldVal="372"/>
    <row newVal="382" oldVal="373"/>
    <row newVal="383" oldVal="374"/>
    <row newVal="384" oldVal="375"/>
    <row newVal="385" oldVal="376"/>
    <row newVal="386" oldVal="379"/>
    <row newVal="387" oldVal="380"/>
    <row newVal="388" oldVal="381"/>
    <row newVal="389" oldVal="382"/>
    <row newVal="390" oldVal="383"/>
    <row newVal="391" oldVal="384"/>
    <row newVal="392" oldVal="385"/>
    <row newVal="393" oldVal="386"/>
    <row newVal="394" oldVal="387"/>
    <row newVal="395" oldVal="388"/>
    <row newVal="396" oldVal="389"/>
    <row newVal="397" oldVal="390"/>
    <row newVal="398" oldVal="391"/>
    <row newVal="399" oldVal="392"/>
    <row newVal="400" oldVal="393"/>
    <row newVal="401" oldVal="394"/>
    <row newVal="402" oldVal="395"/>
    <row newVal="403" oldVal="396"/>
    <row newVal="404" oldVal="397"/>
    <row newVal="405" oldVal="398"/>
    <row newVal="406" oldVal="399"/>
    <row newVal="407" oldVal="400"/>
    <row newVal="408" oldVal="401"/>
    <row newVal="409" oldVal="402"/>
    <row newVal="410" oldVal="403"/>
    <row newVal="411" oldVal="404"/>
    <row newVal="412" oldVal="405"/>
    <row newVal="413" oldVal="406"/>
    <row newVal="414" oldVal="407"/>
    <row newVal="415" oldVal="2324"/>
    <row newVal="416" oldVal="377"/>
    <row newVal="417" oldVal="378"/>
    <row newVal="418" oldVal="408"/>
    <row newVal="419" oldVal="409"/>
    <row newVal="420" oldVal="410"/>
    <row newVal="421" oldVal="411"/>
    <row newVal="422" oldVal="415"/>
    <row newVal="423" oldVal="416"/>
    <row newVal="424" oldVal="417"/>
    <row newVal="425" oldVal="418"/>
    <row newVal="426" oldVal="419"/>
    <row newVal="427" oldVal="420"/>
    <row newVal="428" oldVal="421"/>
    <row newVal="429" oldVal="422"/>
    <row newVal="430" oldVal="423"/>
    <row newVal="431" oldVal="424"/>
    <row newVal="432" oldVal="425"/>
    <row newVal="433" oldVal="426"/>
    <row newVal="434" oldVal="427"/>
    <row newVal="435" oldVal="428"/>
    <row newVal="436" oldVal="429"/>
    <row newVal="437" oldVal="430"/>
    <row newVal="438" oldVal="431"/>
    <row newVal="439" oldVal="432"/>
    <row newVal="440" oldVal="433"/>
    <row newVal="441" oldVal="434"/>
    <row newVal="442" oldVal="435"/>
    <row newVal="443" oldVal="436"/>
    <row newVal="444" oldVal="437"/>
    <row newVal="445" oldVal="438"/>
    <row newVal="446" oldVal="439"/>
    <row newVal="447" oldVal="440"/>
    <row newVal="448" oldVal="441"/>
    <row newVal="449" oldVal="412"/>
    <row newVal="450" oldVal="413"/>
    <row newVal="451" oldVal="442"/>
    <row newVal="452" oldVal="444"/>
    <row newVal="453" oldVal="445"/>
    <row newVal="454" oldVal="446"/>
    <row newVal="455" oldVal="447"/>
    <row newVal="456" oldVal="448"/>
    <row newVal="457" oldVal="449"/>
    <row newVal="458" oldVal="450"/>
    <row newVal="459" oldVal="451"/>
    <row newVal="460" oldVal="452"/>
    <row newVal="461" oldVal="453"/>
    <row newVal="462" oldVal="454"/>
    <row newVal="463" oldVal="455"/>
    <row newVal="464" oldVal="456"/>
    <row newVal="465" oldVal="457"/>
    <row newVal="466" oldVal="458"/>
    <row newVal="467" oldVal="459"/>
    <row newVal="468" oldVal="460"/>
    <row newVal="469" oldVal="461"/>
    <row newVal="470" oldVal="462"/>
    <row newVal="471" oldVal="463"/>
    <row newVal="472" oldVal="464"/>
    <row newVal="473" oldVal="465"/>
    <row newVal="474" oldVal="466"/>
    <row newVal="475" oldVal="467"/>
    <row newVal="476" oldVal="1280"/>
    <row newVal="477" oldVal="414"/>
    <row newVal="478" oldVal="443"/>
    <row newVal="479" oldVal="468"/>
    <row newVal="480" oldVal="469"/>
    <row newVal="481" oldVal="470"/>
    <row newVal="482" oldVal="474"/>
    <row newVal="483" oldVal="475"/>
    <row newVal="484" oldVal="476"/>
    <row newVal="485" oldVal="477"/>
    <row newVal="486" oldVal="478"/>
    <row newVal="487" oldVal="479"/>
    <row newVal="488" oldVal="480"/>
    <row newVal="489" oldVal="481"/>
    <row newVal="490" oldVal="482"/>
    <row newVal="491" oldVal="483"/>
    <row newVal="492" oldVal="484"/>
    <row newVal="493" oldVal="485"/>
    <row newVal="494" oldVal="486"/>
    <row newVal="495" oldVal="487"/>
    <row newVal="496" oldVal="488"/>
    <row newVal="497" oldVal="489"/>
    <row newVal="498" oldVal="490"/>
    <row newVal="499" oldVal="491"/>
    <row newVal="500" oldVal="492"/>
    <row newVal="501" oldVal="493"/>
    <row newVal="502" oldVal="494"/>
    <row newVal="503" oldVal="495"/>
    <row newVal="504" oldVal="496"/>
    <row newVal="505" oldVal="497"/>
    <row newVal="506" oldVal="1363"/>
    <row newVal="507" oldVal="471"/>
    <row newVal="508" oldVal="472"/>
    <row newVal="509" oldVal="498"/>
    <row newVal="510" oldVal="499"/>
    <row newVal="511" oldVal="502"/>
    <row newVal="512" oldVal="503"/>
    <row newVal="513" oldVal="504"/>
    <row newVal="514" oldVal="505"/>
    <row newVal="515" oldVal="506"/>
    <row newVal="516" oldVal="507"/>
    <row newVal="517" oldVal="508"/>
    <row newVal="518" oldVal="509"/>
    <row newVal="519" oldVal="510"/>
    <row newVal="520" oldVal="511"/>
    <row newVal="521" oldVal="512"/>
    <row newVal="522" oldVal="513"/>
    <row newVal="523" oldVal="514"/>
    <row newVal="524" oldVal="515"/>
    <row newVal="525" oldVal="516"/>
    <row newVal="526" oldVal="517"/>
    <row newVal="527" oldVal="518"/>
    <row newVal="528" oldVal="519"/>
    <row newVal="529" oldVal="520"/>
    <row newVal="530" oldVal="521"/>
    <row newVal="531" oldVal="1674"/>
    <row newVal="532" oldVal="1925"/>
    <row newVal="533" oldVal="473"/>
    <row newVal="534" oldVal="500"/>
    <row newVal="535" oldVal="501"/>
    <row newVal="536" oldVal="522"/>
    <row newVal="537" oldVal="523"/>
    <row newVal="538" oldVal="524"/>
    <row newVal="539" oldVal="526"/>
    <row newVal="540" oldVal="527"/>
    <row newVal="541" oldVal="528"/>
    <row newVal="542" oldVal="529"/>
    <row newVal="543" oldVal="530"/>
    <row newVal="544" oldVal="531"/>
    <row newVal="545" oldVal="532"/>
    <row newVal="546" oldVal="533"/>
    <row newVal="547" oldVal="534"/>
    <row newVal="548" oldVal="535"/>
    <row newVal="549" oldVal="536"/>
    <row newVal="550" oldVal="537"/>
    <row newVal="551" oldVal="538"/>
    <row newVal="552" oldVal="539"/>
    <row newVal="553" oldVal="540"/>
    <row newVal="554" oldVal="541"/>
    <row newVal="555" oldVal="542"/>
    <row newVal="556" oldVal="543"/>
    <row newVal="557" oldVal="544"/>
    <row newVal="558" oldVal="545"/>
    <row newVal="559" oldVal="546"/>
    <row newVal="560" oldVal="547"/>
    <row newVal="561" oldVal="548"/>
    <row newVal="562" oldVal="1065"/>
    <row newVal="563" oldVal="2425"/>
    <row newVal="564" oldVal="2448"/>
    <row newVal="565" oldVal="525"/>
    <row newVal="566" oldVal="549"/>
    <row newVal="567" oldVal="550"/>
    <row newVal="568" oldVal="552"/>
    <row newVal="569" oldVal="553"/>
    <row newVal="570" oldVal="554"/>
    <row newVal="571" oldVal="555"/>
    <row newVal="572" oldVal="556"/>
    <row newVal="573" oldVal="557"/>
    <row newVal="574" oldVal="558"/>
    <row newVal="575" oldVal="559"/>
    <row newVal="576" oldVal="560"/>
    <row newVal="577" oldVal="561"/>
    <row newVal="578" oldVal="562"/>
    <row newVal="579" oldVal="563"/>
    <row newVal="580" oldVal="564"/>
    <row newVal="581" oldVal="565"/>
    <row newVal="582" oldVal="566"/>
    <row newVal="583" oldVal="567"/>
    <row newVal="584" oldVal="568"/>
    <row newVal="585" oldVal="569"/>
    <row newVal="586" oldVal="570"/>
    <row newVal="587" oldVal="571"/>
    <row newVal="588" oldVal="572"/>
    <row newVal="589" oldVal="573"/>
    <row newVal="590" oldVal="574"/>
    <row newVal="591" oldVal="575"/>
    <row newVal="592" oldVal="576"/>
    <row newVal="593" oldVal="577"/>
    <row newVal="594" oldVal="578"/>
    <row newVal="595" oldVal="579"/>
    <row newVal="596" oldVal="1375"/>
    <row newVal="597" oldVal="1743"/>
    <row newVal="598" oldVal="1744"/>
    <row newVal="599" oldVal="551"/>
    <row newVal="600" oldVal="580"/>
    <row newVal="601" oldVal="581"/>
    <row newVal="602" oldVal="582"/>
    <row newVal="603" oldVal="587"/>
    <row newVal="604" oldVal="588"/>
    <row newVal="605" oldVal="589"/>
    <row newVal="606" oldVal="590"/>
    <row newVal="607" oldVal="591"/>
    <row newVal="608" oldVal="592"/>
    <row newVal="609" oldVal="593"/>
    <row newVal="610" oldVal="594"/>
    <row newVal="611" oldVal="595"/>
    <row newVal="612" oldVal="596"/>
    <row newVal="613" oldVal="597"/>
    <row newVal="614" oldVal="598"/>
    <row newVal="615" oldVal="599"/>
    <row newVal="616" oldVal="600"/>
    <row newVal="617" oldVal="601"/>
    <row newVal="618" oldVal="602"/>
    <row newVal="619" oldVal="603"/>
    <row newVal="620" oldVal="1174"/>
    <row newVal="621" oldVal="1835"/>
    <row newVal="622" oldVal="2006"/>
    <row newVal="623" oldVal="2035"/>
    <row newVal="624" oldVal="2444"/>
    <row newVal="625" oldVal="583"/>
    <row newVal="626" oldVal="584"/>
    <row newVal="627" oldVal="605"/>
    <row newVal="628" oldVal="606"/>
    <row newVal="629" oldVal="607"/>
    <row newVal="630" oldVal="608"/>
    <row newVal="631" oldVal="609"/>
    <row newVal="632" oldVal="610"/>
    <row newVal="633" oldVal="611"/>
    <row newVal="634" oldVal="612"/>
    <row newVal="635" oldVal="613"/>
    <row newVal="636" oldVal="614"/>
    <row newVal="637" oldVal="615"/>
    <row newVal="638" oldVal="616"/>
    <row newVal="639" oldVal="617"/>
    <row newVal="640" oldVal="618"/>
    <row newVal="641" oldVal="619"/>
    <row newVal="642" oldVal="620"/>
    <row newVal="643" oldVal="621"/>
    <row newVal="644" oldVal="622"/>
    <row newVal="645" oldVal="623"/>
    <row newVal="646" oldVal="624"/>
    <row newVal="647" oldVal="625"/>
    <row newVal="648" oldVal="626"/>
    <row newVal="649" oldVal="627"/>
    <row newVal="650" oldVal="628"/>
    <row newVal="651" oldVal="629"/>
    <row newVal="652" oldVal="630"/>
    <row newVal="653" oldVal="631"/>
    <row newVal="654" oldVal="632"/>
    <row newVal="655" oldVal="633"/>
    <row newVal="656" oldVal="634"/>
    <row newVal="657" oldVal="1923"/>
    <row newVal="658" oldVal="2445"/>
    <row newVal="659" oldVal="585"/>
    <row newVal="660" oldVal="586"/>
    <row newVal="661" oldVal="637"/>
    <row newVal="662" oldVal="638"/>
    <row newVal="663" oldVal="639"/>
    <row newVal="664" oldVal="640"/>
    <row newVal="665" oldVal="641"/>
    <row newVal="666" oldVal="642"/>
    <row newVal="667" oldVal="643"/>
    <row newVal="668" oldVal="644"/>
    <row newVal="669" oldVal="645"/>
    <row newVal="670" oldVal="646"/>
    <row newVal="671" oldVal="647"/>
    <row newVal="672" oldVal="648"/>
    <row newVal="673" oldVal="649"/>
    <row newVal="674" oldVal="650"/>
    <row newVal="675" oldVal="651"/>
    <row newVal="676" oldVal="652"/>
    <row newVal="677" oldVal="653"/>
    <row newVal="678" oldVal="654"/>
    <row newVal="679" oldVal="655"/>
    <row newVal="680" oldVal="656"/>
    <row newVal="681" oldVal="657"/>
    <row newVal="682" oldVal="658"/>
    <row newVal="683" oldVal="659"/>
    <row newVal="684" oldVal="660"/>
    <row newVal="685" oldVal="661"/>
    <row newVal="686" oldVal="662"/>
    <row newVal="687" oldVal="663"/>
    <row newVal="688" oldVal="664"/>
    <row newVal="689" oldVal="665"/>
    <row newVal="690" oldVal="666"/>
    <row newVal="691" oldVal="1656"/>
    <row newVal="692" oldVal="1658"/>
    <row newVal="693" oldVal="2446"/>
    <row newVal="694" oldVal="604"/>
    <row newVal="695" oldVal="635"/>
    <row newVal="696" oldVal="636"/>
    <row newVal="697" oldVal="667"/>
    <row newVal="698" oldVal="668"/>
    <row newVal="699" oldVal="671"/>
    <row newVal="700" oldVal="672"/>
    <row newVal="701" oldVal="673"/>
    <row newVal="702" oldVal="674"/>
    <row newVal="703" oldVal="675"/>
    <row newVal="704" oldVal="676"/>
    <row newVal="705" oldVal="677"/>
    <row newVal="706" oldVal="678"/>
    <row newVal="707" oldVal="679"/>
    <row newVal="708" oldVal="680"/>
    <row newVal="709" oldVal="681"/>
    <row newVal="710" oldVal="682"/>
    <row newVal="711" oldVal="683"/>
    <row newVal="712" oldVal="684"/>
    <row newVal="713" oldVal="685"/>
    <row newVal="714" oldVal="686"/>
    <row newVal="715" oldVal="687"/>
    <row newVal="716" oldVal="688"/>
    <row newVal="717" oldVal="689"/>
    <row newVal="718" oldVal="690"/>
    <row newVal="719" oldVal="691"/>
    <row newVal="720" oldVal="692"/>
    <row newVal="721" oldVal="693"/>
    <row newVal="722" oldVal="1273"/>
    <row newVal="723" oldVal="1274"/>
    <row newVal="724" oldVal="2447"/>
    <row newVal="725" oldVal="1201"/>
    <row newVal="726" oldVal="669"/>
    <row newVal="727" oldVal="694"/>
    <row newVal="728" oldVal="697"/>
    <row newVal="729" oldVal="698"/>
    <row newVal="730" oldVal="699"/>
    <row newVal="731" oldVal="700"/>
    <row newVal="732" oldVal="701"/>
    <row newVal="733" oldVal="702"/>
    <row newVal="734" oldVal="703"/>
    <row newVal="735" oldVal="704"/>
    <row newVal="736" oldVal="705"/>
    <row newVal="737" oldVal="706"/>
    <row newVal="738" oldVal="707"/>
    <row newVal="739" oldVal="708"/>
    <row newVal="740" oldVal="709"/>
    <row newVal="741" oldVal="710"/>
    <row newVal="742" oldVal="711"/>
    <row newVal="743" oldVal="712"/>
    <row newVal="744" oldVal="713"/>
    <row newVal="745" oldVal="714"/>
    <row newVal="746" oldVal="715"/>
    <row newVal="747" oldVal="716"/>
    <row newVal="748" oldVal="717"/>
    <row newVal="749" oldVal="718"/>
    <row newVal="750" oldVal="1270"/>
    <row newVal="751" oldVal="2449"/>
    <row newVal="752" oldVal="2450"/>
    <row newVal="753" oldVal="2451"/>
    <row newVal="754" oldVal="670"/>
    <row newVal="755" oldVal="695"/>
    <row newVal="756" oldVal="721"/>
    <row newVal="757" oldVal="722"/>
    <row newVal="758" oldVal="723"/>
    <row newVal="759" oldVal="724"/>
    <row newVal="760" oldVal="725"/>
    <row newVal="761" oldVal="726"/>
    <row newVal="762" oldVal="727"/>
    <row newVal="763" oldVal="728"/>
    <row newVal="764" oldVal="729"/>
    <row newVal="765" oldVal="730"/>
    <row newVal="766" oldVal="731"/>
    <row newVal="767" oldVal="732"/>
    <row newVal="768" oldVal="733"/>
    <row newVal="769" oldVal="734"/>
    <row newVal="770" oldVal="735"/>
    <row newVal="771" oldVal="736"/>
    <row newVal="772" oldVal="737"/>
    <row newVal="773" oldVal="738"/>
    <row newVal="774" oldVal="739"/>
    <row newVal="775" oldVal="740"/>
    <row newVal="776" oldVal="741"/>
    <row newVal="777" oldVal="742"/>
    <row newVal="778" oldVal="743"/>
    <row newVal="779" oldVal="744"/>
    <row newVal="780" oldVal="745"/>
    <row newVal="781" oldVal="746"/>
    <row newVal="782" oldVal="747"/>
    <row newVal="783" oldVal="748"/>
    <row newVal="784" oldVal="749"/>
    <row newVal="785" oldVal="750"/>
    <row newVal="786" oldVal="751"/>
    <row newVal="787" oldVal="752"/>
    <row newVal="788" oldVal="753"/>
    <row newVal="789" oldVal="754"/>
    <row newVal="790" oldVal="755"/>
    <row newVal="791" oldVal="1272"/>
    <row newVal="792" oldVal="696"/>
    <row newVal="793" oldVal="756"/>
    <row newVal="794" oldVal="757"/>
    <row newVal="795" oldVal="758"/>
    <row newVal="796" oldVal="759"/>
    <row newVal="797" oldVal="760"/>
    <row newVal="798" oldVal="761"/>
    <row newVal="799" oldVal="763"/>
    <row newVal="800" oldVal="764"/>
    <row newVal="801" oldVal="765"/>
    <row newVal="802" oldVal="766"/>
    <row newVal="803" oldVal="767"/>
    <row newVal="804" oldVal="768"/>
    <row newVal="805" oldVal="769"/>
    <row newVal="806" oldVal="770"/>
    <row newVal="807" oldVal="771"/>
    <row newVal="808" oldVal="772"/>
    <row newVal="809" oldVal="773"/>
    <row newVal="810" oldVal="774"/>
    <row newVal="811" oldVal="775"/>
    <row newVal="812" oldVal="776"/>
    <row newVal="813" oldVal="777"/>
    <row newVal="814" oldVal="778"/>
    <row newVal="815" oldVal="779"/>
    <row newVal="816" oldVal="1271"/>
    <row newVal="817" oldVal="719"/>
    <row newVal="818" oldVal="720"/>
    <row newVal="819" oldVal="780"/>
    <row newVal="820" oldVal="781"/>
    <row newVal="821" oldVal="784"/>
    <row newVal="822" oldVal="785"/>
    <row newVal="823" oldVal="786"/>
    <row newVal="824" oldVal="787"/>
    <row newVal="825" oldVal="788"/>
    <row newVal="826" oldVal="789"/>
    <row newVal="827" oldVal="790"/>
    <row newVal="828" oldVal="791"/>
    <row newVal="829" oldVal="792"/>
    <row newVal="830" oldVal="793"/>
    <row newVal="831" oldVal="794"/>
    <row newVal="832" oldVal="795"/>
    <row newVal="833" oldVal="796"/>
    <row newVal="834" oldVal="797"/>
    <row newVal="835" oldVal="798"/>
    <row newVal="836" oldVal="799"/>
    <row newVal="837" oldVal="800"/>
    <row newVal="838" oldVal="801"/>
    <row newVal="839" oldVal="802"/>
    <row newVal="840" oldVal="803"/>
    <row newVal="841" oldVal="804"/>
    <row newVal="842" oldVal="805"/>
    <row newVal="843" oldVal="806"/>
    <row newVal="844" oldVal="807"/>
    <row newVal="845" oldVal="808"/>
    <row newVal="846" oldVal="809"/>
    <row newVal="847" oldVal="810"/>
    <row newVal="848" oldVal="811"/>
    <row newVal="849" oldVal="1421"/>
    <row newVal="850" oldVal="762"/>
    <row newVal="851" oldVal="812"/>
    <row newVal="852" oldVal="815"/>
    <row newVal="853" oldVal="816"/>
    <row newVal="854" oldVal="817"/>
    <row newVal="855" oldVal="818"/>
    <row newVal="856" oldVal="819"/>
    <row newVal="857" oldVal="820"/>
    <row newVal="858" oldVal="821"/>
    <row newVal="859" oldVal="822"/>
    <row newVal="860" oldVal="823"/>
    <row newVal="861" oldVal="824"/>
    <row newVal="862" oldVal="825"/>
    <row newVal="863" oldVal="826"/>
    <row newVal="864" oldVal="827"/>
    <row newVal="865" oldVal="828"/>
    <row newVal="866" oldVal="829"/>
    <row newVal="867" oldVal="830"/>
    <row newVal="868" oldVal="831"/>
    <row newVal="869" oldVal="832"/>
    <row newVal="870" oldVal="833"/>
    <row newVal="871" oldVal="834"/>
    <row newVal="872" oldVal="835"/>
    <row newVal="873" oldVal="836"/>
    <row newVal="874" oldVal="837"/>
    <row newVal="875" oldVal="838"/>
    <row newVal="876" oldVal="839"/>
    <row newVal="877" oldVal="840"/>
    <row newVal="878" oldVal="2452"/>
    <row newVal="879" oldVal="782"/>
    <row newVal="880" oldVal="783"/>
    <row newVal="881" oldVal="813"/>
    <row newVal="882" oldVal="841"/>
    <row newVal="883" oldVal="842"/>
    <row newVal="884" oldVal="845"/>
    <row newVal="885" oldVal="846"/>
    <row newVal="886" oldVal="848"/>
    <row newVal="887" oldVal="849"/>
    <row newVal="888" oldVal="850"/>
    <row newVal="889" oldVal="851"/>
    <row newVal="890" oldVal="852"/>
    <row newVal="891" oldVal="853"/>
    <row newVal="892" oldVal="854"/>
    <row newVal="893" oldVal="855"/>
    <row newVal="894" oldVal="856"/>
    <row newVal="895" oldVal="857"/>
    <row newVal="896" oldVal="858"/>
    <row newVal="897" oldVal="859"/>
    <row newVal="898" oldVal="860"/>
    <row newVal="899" oldVal="861"/>
    <row newVal="900" oldVal="862"/>
    <row newVal="901" oldVal="863"/>
    <row newVal="902" oldVal="864"/>
    <row newVal="903" oldVal="865"/>
    <row newVal="904" oldVal="866"/>
    <row newVal="905" oldVal="867"/>
    <row newVal="906" oldVal="868"/>
    <row newVal="907" oldVal="869"/>
    <row newVal="908" oldVal="870"/>
    <row newVal="909" oldVal="871"/>
    <row newVal="910" oldVal="872"/>
    <row newVal="911" oldVal="873"/>
    <row newVal="912" oldVal="1924"/>
    <row newVal="913" oldVal="2453"/>
    <row newVal="914" oldVal="2454"/>
    <row newVal="915" oldVal="814"/>
    <row newVal="916" oldVal="843"/>
    <row newVal="917" oldVal="874"/>
    <row newVal="918" oldVal="877"/>
    <row newVal="919" oldVal="878"/>
    <row newVal="920" oldVal="879"/>
    <row newVal="921" oldVal="880"/>
    <row newVal="922" oldVal="881"/>
    <row newVal="923" oldVal="882"/>
    <row newVal="924" oldVal="883"/>
    <row newVal="925" oldVal="884"/>
    <row newVal="926" oldVal="885"/>
    <row newVal="927" oldVal="886"/>
    <row newVal="928" oldVal="887"/>
    <row newVal="929" oldVal="888"/>
    <row newVal="930" oldVal="889"/>
    <row newVal="931" oldVal="890"/>
    <row newVal="932" oldVal="891"/>
    <row newVal="933" oldVal="892"/>
    <row newVal="934" oldVal="893"/>
    <row newVal="935" oldVal="894"/>
    <row newVal="936" oldVal="895"/>
    <row newVal="937" oldVal="1263"/>
    <row newVal="938" oldVal="1659"/>
    <row newVal="939" oldVal="2455"/>
    <row newVal="940" oldVal="844"/>
    <row newVal="941" oldVal="847"/>
    <row newVal="942" oldVal="875"/>
    <row newVal="943" oldVal="876"/>
    <row newVal="944" oldVal="896"/>
    <row newVal="945" oldVal="900"/>
    <row newVal="946" oldVal="902"/>
    <row newVal="947" oldVal="903"/>
    <row newVal="948" oldVal="904"/>
    <row newVal="949" oldVal="905"/>
    <row newVal="950" oldVal="906"/>
    <row newVal="951" oldVal="907"/>
    <row newVal="952" oldVal="908"/>
    <row newVal="953" oldVal="909"/>
    <row newVal="954" oldVal="910"/>
    <row newVal="955" oldVal="911"/>
    <row newVal="956" oldVal="912"/>
    <row newVal="957" oldVal="913"/>
    <row newVal="958" oldVal="914"/>
    <row newVal="959" oldVal="915"/>
    <row newVal="960" oldVal="916"/>
    <row newVal="961" oldVal="917"/>
    <row newVal="962" oldVal="918"/>
    <row newVal="963" oldVal="919"/>
    <row newVal="964" oldVal="1116"/>
    <row newVal="965" oldVal="1679"/>
    <row newVal="966" oldVal="1926"/>
    <row newVal="967" oldVal="2456"/>
    <row newVal="968" oldVal="2457"/>
    <row newVal="969" oldVal="2458"/>
    <row newVal="970" oldVal="897"/>
    <row newVal="971" oldVal="898"/>
    <row newVal="972" oldVal="899"/>
    <row newVal="973" oldVal="920"/>
    <row newVal="974" oldVal="924"/>
    <row newVal="975" oldVal="925"/>
    <row newVal="976" oldVal="926"/>
    <row newVal="977" oldVal="1388"/>
    <row newVal="978" oldVal="2459"/>
    <row newVal="979" oldVal="2460"/>
    <row newVal="980" oldVal="901"/>
    <row newVal="981" oldVal="921"/>
    <row newVal="982" oldVal="922"/>
    <row newVal="983" oldVal="927"/>
    <row newVal="984" oldVal="928"/>
    <row newVal="985" oldVal="932"/>
    <row newVal="986" oldVal="933"/>
    <row newVal="987" oldVal="934"/>
    <row newVal="988" oldVal="935"/>
    <row newVal="989" oldVal="936"/>
    <row newVal="990" oldVal="937"/>
    <row newVal="991" oldVal="938"/>
    <row newVal="992" oldVal="939"/>
    <row newVal="993" oldVal="940"/>
    <row newVal="994" oldVal="941"/>
    <row newVal="995" oldVal="942"/>
    <row newVal="996" oldVal="1173"/>
    <row newVal="997" oldVal="1302"/>
    <row newVal="998" oldVal="1729"/>
    <row newVal="999" oldVal="923"/>
    <row newVal="1000" oldVal="943"/>
    <row newVal="1001" oldVal="944"/>
    <row newVal="1002" oldVal="945"/>
    <row newVal="1003" oldVal="947"/>
    <row newVal="1004" oldVal="948"/>
    <row newVal="1005" oldVal="949"/>
    <row newVal="1006" oldVal="950"/>
    <row newVal="1007" oldVal="951"/>
    <row newVal="1008" oldVal="952"/>
    <row newVal="1009" oldVal="953"/>
    <row newVal="1010" oldVal="1294"/>
    <row newVal="1011" oldVal="929"/>
    <row newVal="1012" oldVal="930"/>
    <row newVal="1013" oldVal="931"/>
    <row newVal="1014" oldVal="946"/>
    <row newVal="1015" oldVal="954"/>
    <row newVal="1016" oldVal="955"/>
    <row newVal="1017" oldVal="961"/>
    <row newVal="1018" oldVal="962"/>
    <row newVal="1019" oldVal="963"/>
    <row newVal="1020" oldVal="964"/>
    <row newVal="1021" oldVal="965"/>
    <row newVal="1022" oldVal="1728"/>
    <row newVal="1023" oldVal="2426"/>
    <row newVal="1024" oldVal="2005"/>
    <row newVal="1025" oldVal="956"/>
    <row newVal="1026" oldVal="957"/>
    <row newVal="1027" oldVal="958"/>
    <row newVal="1028" oldVal="959"/>
    <row newVal="1029" oldVal="966"/>
    <row newVal="1030" oldVal="967"/>
    <row newVal="1031" oldVal="971"/>
    <row newVal="1032" oldVal="972"/>
    <row newVal="1033" oldVal="973"/>
    <row newVal="1034" oldVal="974"/>
    <row newVal="1035" oldVal="975"/>
    <row newVal="1036" oldVal="976"/>
    <row newVal="1037" oldVal="977"/>
    <row newVal="1038" oldVal="978"/>
    <row newVal="1039" oldVal="1650"/>
    <row newVal="1040" oldVal="1657"/>
    <row newVal="1041" oldVal="1681"/>
    <row newVal="1042" oldVal="1927"/>
    <row newVal="1043" oldVal="2427"/>
    <row newVal="1044" oldVal="960"/>
    <row newVal="1045" oldVal="968"/>
    <row newVal="1046" oldVal="979"/>
    <row newVal="1047" oldVal="980"/>
    <row newVal="1048" oldVal="982"/>
    <row newVal="1049" oldVal="983"/>
    <row newVal="1050" oldVal="984"/>
    <row newVal="1051" oldVal="985"/>
    <row newVal="1052" oldVal="1081"/>
    <row newVal="1053" oldVal="969"/>
    <row newVal="1054" oldVal="970"/>
    <row newVal="1055" oldVal="981"/>
    <row newVal="1056" oldVal="991"/>
    <row newVal="1057" oldVal="992"/>
    <row newVal="1058" oldVal="993"/>
    <row newVal="1059" oldVal="994"/>
    <row newVal="1060" oldVal="995"/>
    <row newVal="1061" oldVal="996"/>
    <row newVal="1062" oldVal="997"/>
    <row newVal="1063" oldVal="998"/>
    <row newVal="1064" oldVal="999"/>
    <row newVal="1065" oldVal="1000"/>
    <row newVal="1066" oldVal="1001"/>
    <row newVal="1067" oldVal="1064"/>
    <row newVal="1068" oldVal="1416"/>
    <row newVal="1069" oldVal="986"/>
    <row newVal="1070" oldVal="987"/>
    <row newVal="1071" oldVal="988"/>
    <row newVal="1072" oldVal="989"/>
    <row newVal="1073" oldVal="990"/>
    <row newVal="1074" oldVal="1004"/>
    <row newVal="1075" oldVal="1005"/>
    <row newVal="1076" oldVal="1006"/>
    <row newVal="1077" oldVal="1007"/>
    <row newVal="1078" oldVal="1008"/>
    <row newVal="1079" oldVal="1009"/>
    <row newVal="1080" oldVal="1010"/>
    <row newVal="1081" oldVal="1011"/>
    <row newVal="1082" oldVal="1012"/>
    <row newVal="1083" oldVal="1013"/>
    <row newVal="1084" oldVal="1014"/>
    <row newVal="1085" oldVal="1015"/>
    <row newVal="1086" oldVal="1016"/>
    <row newVal="1087" oldVal="1017"/>
    <row newVal="1088" oldVal="1067"/>
    <row newVal="1089" oldVal="2428"/>
    <row newVal="1090" oldVal="1002"/>
    <row newVal="1091" oldVal="1003"/>
    <row newVal="1092" oldVal="1018"/>
    <row newVal="1093" oldVal="1019"/>
    <row newVal="1094" oldVal="1020"/>
    <row newVal="1095" oldVal="1021"/>
    <row newVal="1096" oldVal="1022"/>
    <row newVal="1097" oldVal="1023"/>
    <row newVal="1098" oldVal="1024"/>
    <row newVal="1099" oldVal="1025"/>
    <row newVal="1100" oldVal="1027"/>
    <row newVal="1101" oldVal="1028"/>
    <row newVal="1102" oldVal="1428"/>
    <row newVal="1103" oldVal="1450"/>
    <row newVal="1104" oldVal="2189"/>
    <row newVal="1105" oldVal="2429"/>
    <row newVal="1106" oldVal="1026"/>
    <row newVal="1107" oldVal="1030"/>
    <row newVal="1108" oldVal="2192"/>
    <row newVal="1109" oldVal="1029"/>
    <row newVal="1110" oldVal="1031"/>
    <row newVal="1111" oldVal="1032"/>
    <row newVal="1112" oldVal="1033"/>
    <row newVal="1113" oldVal="1034"/>
    <row newVal="1114" oldVal="1035"/>
    <row newVal="1115" oldVal="1036"/>
    <row newVal="1116" oldVal="1037"/>
    <row newVal="1117" oldVal="1039"/>
    <row newVal="1118" oldVal="1128"/>
    <row newVal="1119" oldVal="1165"/>
    <row newVal="1120" oldVal="1038"/>
    <row newVal="1121" oldVal="1040"/>
    <row newVal="1122" oldVal="1041"/>
    <row newVal="1123" oldVal="1171"/>
    <row newVal="1124" oldVal="2430"/>
    <row newVal="1125" oldVal="2431"/>
    <row newVal="1126" oldVal="1254"/>
    <row newVal="1127" oldVal="1508"/>
    <row newVal="1128" oldVal="1509"/>
    <row newVal="1129" oldVal="1042"/>
    <row newVal="1130" oldVal="1098"/>
    <row newVal="1131" oldVal="1114"/>
    <row newVal="1132" oldVal="1214"/>
    <row newVal="1133" oldVal="1655"/>
    <row newVal="1134" oldVal="1510"/>
    <row newVal="1135" oldVal="1511"/>
    <row newVal="1136" oldVal="1768"/>
    <row newVal="1137" oldVal="1043"/>
    <row newVal="1138" oldVal="1044"/>
    <row newVal="1139" oldVal="1045"/>
    <row newVal="1140" oldVal="1069"/>
    <row newVal="1141" oldVal="1513"/>
    <row newVal="1142" oldVal="1046"/>
    <row newVal="1143" oldVal="1047"/>
    <row newVal="1144" oldVal="1048"/>
    <row newVal="1145" oldVal="1068"/>
    <row newVal="1146" oldVal="2432"/>
    <row newVal="1147" oldVal="1514"/>
    <row newVal="1148" oldVal="1049"/>
    <row newVal="1149" oldVal="1296"/>
    <row newVal="1150" oldVal="2433"/>
    <row newVal="1151" oldVal="1515"/>
    <row newVal="1152" oldVal="1518"/>
    <row newVal="1153" oldVal="1524"/>
    <row newVal="1154" oldVal="1526"/>
    <row newVal="1155" oldVal="1050"/>
    <row newVal="1156" oldVal="1051"/>
    <row newVal="1157" oldVal="1052"/>
    <row newVal="1158" oldVal="1053"/>
    <row newVal="1159" oldVal="1054"/>
    <row newVal="1160" oldVal="1055"/>
    <row newVal="1161" oldVal="1056"/>
    <row newVal="1162" oldVal="1057"/>
    <row newVal="1163" oldVal="1466"/>
    <row newVal="1164" oldVal="1530"/>
    <row newVal="1165" oldVal="1531"/>
    <row newVal="1166" oldVal="1058"/>
    <row newVal="1167" oldVal="1533"/>
    <row newVal="1168" oldVal="1537"/>
    <row newVal="1169" oldVal="1538"/>
    <row newVal="1170" oldVal="1071"/>
    <row newVal="1171" oldVal="1539"/>
    <row newVal="1172" oldVal="1087"/>
    <row newVal="1173" oldVal="1571"/>
    <row newVal="1174" oldVal="1090"/>
    <row newVal="1175" oldVal="2435"/>
    <row newVal="1176" oldVal="1540"/>
    <row newVal="1177" oldVal="1570"/>
    <row newVal="1178" oldVal="1572"/>
    <row newVal="1179" oldVal="1575"/>
    <row newVal="1180" oldVal="1333"/>
    <row newVal="1181" oldVal="1094"/>
    <row newVal="1182" oldVal="1334"/>
    <row newVal="1183" oldVal="1353"/>
    <row newVal="1184" oldVal="2442"/>
    <row newVal="1185" oldVal="1576"/>
    <row newVal="1186" oldVal="1269"/>
    <row newVal="1187" oldVal="1299"/>
    <row newVal="1188" oldVal="2436"/>
    <row newVal="1189" oldVal="1596"/>
    <row newVal="1190" oldVal="1732"/>
    <row newVal="1191" oldVal="1733"/>
    <row newVal="1192" oldVal="1734"/>
    <row newVal="1193" oldVal="1736"/>
    <row newVal="1194" oldVal="1300"/>
    <row newVal="1195" oldVal="2423"/>
    <row newVal="1196" oldVal="1930"/>
    <row newVal="1197" oldVal="1931"/>
    <row newVal="1198" oldVal="1362"/>
    <row newVal="1199" oldVal="1683"/>
    <row newVal="1200" oldVal="2333"/>
    <row newVal="1201" oldVal="2437"/>
    <row newVal="1202" oldVal="1340"/>
    <row newVal="1203" oldVal="1677"/>
    <row newVal="1204" oldVal="1248"/>
    <row newVal="1205" oldVal="1301"/>
    <row newVal="1206" oldVal="2353"/>
    <row newVal="1207" oldVal="1314"/>
    <row newVal="1208" oldVal="2438"/>
    <row newVal="1209" oldVal="1304"/>
    <row newVal="1210" oldVal="2010"/>
    <row newVal="1211" oldVal="1305"/>
    <row newVal="1212" oldVal="2439"/>
    <row newVal="1213" oldVal="1717"/>
    <row newVal="1214" oldVal="2440"/>
    <row newVal="1215" oldVal="1072"/>
    <row newVal="1216" oldVal="1749"/>
    <row newVal="1217" oldVal="1771"/>
    <row newVal="1218" oldVal="2441"/>
    <row newVal="1219" oldVal="1444"/>
    <row newVal="1220" oldVal="1553"/>
    <row newVal="1221" oldVal="1648"/>
    <row newVal="1222" oldVal="1933"/>
    <row newVal="1223" oldVal="2332"/>
    <row newVal="1224" oldVal="1276"/>
    <row newVal="1225" oldVal="1277"/>
    <row newVal="1226" oldVal="1430"/>
    <row newVal="1227" oldVal="1431"/>
    <row newVal="1228" oldVal="1698"/>
    <row newVal="1229" oldVal="1730"/>
    <row newVal="1230" oldVal="2461"/>
    <row newVal="1231" oldVal="2443"/>
    <row newVal="1232" oldVal="1059"/>
    <row newVal="1233" oldVal="1177"/>
    <row newVal="1234" oldVal="1178"/>
    <row newVal="1235" oldVal="1179"/>
    <row newVal="1236" oldVal="1181"/>
    <row newVal="1237" oldVal="1060"/>
    <row newVal="1238" oldVal="1061"/>
    <row newVal="1239" oldVal="1062"/>
    <row newVal="1240" oldVal="1063"/>
    <row newVal="1241" oldVal="1066"/>
    <row newVal="1242" oldVal="1070"/>
    <row newVal="1243" oldVal="1082"/>
    <row newVal="1244" oldVal="1083"/>
    <row newVal="1245" oldVal="1084"/>
    <row newVal="1246" oldVal="1089"/>
    <row newVal="1247" oldVal="1096"/>
    <row newVal="1248" oldVal="1097"/>
    <row newVal="1249" oldVal="1100"/>
    <row newVal="1250" oldVal="1101"/>
    <row newVal="1251" oldVal="1102"/>
    <row newVal="1252" oldVal="1103"/>
    <row newVal="1253" oldVal="1104"/>
    <row newVal="1254" oldVal="1105"/>
    <row newVal="1255" oldVal="1106"/>
    <row newVal="1256" oldVal="1107"/>
    <row newVal="1257" oldVal="1108"/>
    <row newVal="1258" oldVal="1109"/>
    <row newVal="1259" oldVal="1110"/>
    <row newVal="1260" oldVal="1112"/>
    <row newVal="1261" oldVal="1113"/>
    <row newVal="1262" oldVal="1115"/>
    <row newVal="1263" oldVal="1117"/>
    <row newVal="1264" oldVal="1118"/>
    <row newVal="1265" oldVal="1119"/>
    <row newVal="1266" oldVal="1120"/>
    <row newVal="1267" oldVal="1121"/>
    <row newVal="1268" oldVal="1122"/>
    <row newVal="1269" oldVal="1123"/>
    <row newVal="1270" oldVal="1124"/>
    <row newVal="1271" oldVal="1125"/>
    <row newVal="1272" oldVal="1126"/>
    <row newVal="1273" oldVal="1127"/>
    <row newVal="1274" oldVal="1129"/>
    <row newVal="1275" oldVal="1130"/>
    <row newVal="1276" oldVal="1131"/>
    <row newVal="1277" oldVal="1132"/>
    <row newVal="1278" oldVal="1133"/>
    <row newVal="1279" oldVal="1134"/>
    <row newVal="1280" oldVal="1135"/>
    <row newVal="1281" oldVal="1136"/>
    <row newVal="1282" oldVal="1137"/>
    <row newVal="1283" oldVal="1138"/>
    <row newVal="1284" oldVal="1139"/>
    <row newVal="1285" oldVal="1140"/>
    <row newVal="1286" oldVal="1141"/>
    <row newVal="1287" oldVal="1142"/>
    <row newVal="1288" oldVal="1143"/>
    <row newVal="1289" oldVal="1144"/>
    <row newVal="1290" oldVal="1145"/>
    <row newVal="1291" oldVal="1146"/>
    <row newVal="1292" oldVal="1147"/>
    <row newVal="1293" oldVal="1148"/>
    <row newVal="1294" oldVal="1149"/>
    <row newVal="1295" oldVal="1151"/>
    <row newVal="1296" oldVal="1154"/>
    <row newVal="1297" oldVal="1159"/>
    <row newVal="1298" oldVal="1160"/>
    <row newVal="1299" oldVal="1161"/>
    <row newVal="1300" oldVal="1162"/>
    <row newVal="1301" oldVal="1163"/>
    <row newVal="1302" oldVal="1164"/>
    <row newVal="1303" oldVal="1166"/>
    <row newVal="1304" oldVal="1167"/>
    <row newVal="1305" oldVal="1169"/>
    <row newVal="1306" oldVal="1172"/>
    <row newVal="1307" oldVal="1175"/>
    <row newVal="1308" oldVal="1180"/>
    <row newVal="1309" oldVal="1182"/>
    <row newVal="1310" oldVal="1183"/>
    <row newVal="1311" oldVal="1184"/>
    <row newVal="1312" oldVal="1185"/>
    <row newVal="1313" oldVal="1186"/>
    <row newVal="1314" oldVal="1187"/>
    <row newVal="1315" oldVal="1188"/>
    <row newVal="1316" oldVal="1189"/>
    <row newVal="1317" oldVal="1190"/>
    <row newVal="1318" oldVal="1191"/>
    <row newVal="1319" oldVal="1192"/>
    <row newVal="1320" oldVal="1193"/>
    <row newVal="1321" oldVal="1194"/>
    <row newVal="1322" oldVal="1195"/>
    <row newVal="1323" oldVal="1196"/>
    <row newVal="1324" oldVal="1197"/>
    <row newVal="1325" oldVal="1198"/>
    <row newVal="1326" oldVal="1199"/>
    <row newVal="1327" oldVal="1200"/>
    <row newVal="1328" oldVal="1202"/>
    <row newVal="1329" oldVal="1203"/>
    <row newVal="1330" oldVal="1204"/>
    <row newVal="1331" oldVal="1205"/>
    <row newVal="1332" oldVal="1206"/>
    <row newVal="1333" oldVal="1207"/>
    <row newVal="1334" oldVal="1208"/>
    <row newVal="1335" oldVal="1209"/>
    <row newVal="1336" oldVal="1210"/>
    <row newVal="1337" oldVal="1211"/>
    <row newVal="1338" oldVal="1213"/>
    <row newVal="1339" oldVal="1215"/>
    <row newVal="1340" oldVal="1216"/>
    <row newVal="1341" oldVal="1217"/>
    <row newVal="1342" oldVal="1218"/>
    <row newVal="1343" oldVal="1219"/>
    <row newVal="1344" oldVal="1220"/>
    <row newVal="1345" oldVal="1221"/>
    <row newVal="1346" oldVal="1222"/>
    <row newVal="1347" oldVal="1223"/>
    <row newVal="1348" oldVal="1224"/>
    <row newVal="1349" oldVal="1225"/>
    <row newVal="1350" oldVal="1226"/>
    <row newVal="1351" oldVal="1227"/>
    <row newVal="1352" oldVal="1228"/>
    <row newVal="1353" oldVal="1229"/>
    <row newVal="1354" oldVal="1230"/>
    <row newVal="1355" oldVal="1231"/>
    <row newVal="1356" oldVal="1232"/>
    <row newVal="1357" oldVal="1245"/>
    <row newVal="1358" oldVal="1246"/>
    <row newVal="1359" oldVal="1247"/>
    <row newVal="1360" oldVal="1249"/>
    <row newVal="1361" oldVal="1250"/>
    <row newVal="1362" oldVal="1251"/>
    <row newVal="1363" oldVal="1252"/>
    <row newVal="1364" oldVal="1253"/>
    <row newVal="1365" oldVal="1255"/>
    <row newVal="1366" oldVal="1256"/>
    <row newVal="1367" oldVal="1257"/>
    <row newVal="1368" oldVal="1258"/>
    <row newVal="1369" oldVal="1259"/>
    <row newVal="1370" oldVal="1260"/>
    <row newVal="1371" oldVal="1261"/>
    <row newVal="1372" oldVal="1262"/>
    <row newVal="1373" oldVal="1264"/>
    <row newVal="1374" oldVal="1265"/>
    <row newVal="1375" oldVal="1266"/>
    <row newVal="1376" oldVal="1267"/>
    <row newVal="1377" oldVal="1268"/>
    <row newVal="1378" oldVal="1275"/>
    <row newVal="1379" oldVal="1278"/>
    <row newVal="1380" oldVal="1279"/>
    <row newVal="1381" oldVal="1282"/>
    <row newVal="1382" oldVal="1283"/>
    <row newVal="1383" oldVal="1284"/>
    <row newVal="1384" oldVal="1285"/>
    <row newVal="1385" oldVal="1286"/>
    <row newVal="1386" oldVal="1287"/>
    <row newVal="1387" oldVal="1288"/>
    <row newVal="1388" oldVal="1289"/>
    <row newVal="1389" oldVal="1290"/>
    <row newVal="1390" oldVal="1291"/>
    <row newVal="1391" oldVal="1292"/>
    <row newVal="1392" oldVal="1295"/>
    <row newVal="1393" oldVal="1303"/>
    <row newVal="1394" oldVal="1307"/>
    <row newVal="1395" oldVal="1308"/>
    <row newVal="1396" oldVal="1309"/>
    <row newVal="1397" oldVal="1313"/>
    <row newVal="1398" oldVal="1315"/>
    <row newVal="1399" oldVal="1317"/>
    <row newVal="1400" oldVal="1319"/>
    <row newVal="1401" oldVal="1321"/>
    <row newVal="1402" oldVal="1322"/>
    <row newVal="1403" oldVal="1323"/>
    <row newVal="1404" oldVal="1324"/>
    <row newVal="1405" oldVal="1325"/>
    <row newVal="1406" oldVal="1326"/>
    <row newVal="1407" oldVal="1327"/>
    <row newVal="1408" oldVal="1328"/>
    <row newVal="1409" oldVal="1329"/>
    <row newVal="1410" oldVal="1330"/>
    <row newVal="1411" oldVal="1331"/>
    <row newVal="1412" oldVal="1332"/>
    <row newVal="1413" oldVal="1335"/>
    <row newVal="1414" oldVal="1336"/>
    <row newVal="1415" oldVal="1337"/>
    <row newVal="1416" oldVal="1338"/>
    <row newVal="1417" oldVal="1339"/>
    <row newVal="1418" oldVal="1341"/>
    <row newVal="1419" oldVal="1342"/>
    <row newVal="1420" oldVal="1343"/>
    <row newVal="1421" oldVal="1344"/>
    <row newVal="1422" oldVal="1346"/>
    <row newVal="1423" oldVal="1347"/>
    <row newVal="1424" oldVal="1348"/>
    <row newVal="1425" oldVal="1349"/>
    <row newVal="1426" oldVal="1350"/>
    <row newVal="1427" oldVal="1351"/>
    <row newVal="1428" oldVal="1352"/>
    <row newVal="1429" oldVal="1073"/>
    <row newVal="1430" oldVal="1074"/>
    <row newVal="1431" oldVal="1075"/>
    <row newVal="1432" oldVal="1076"/>
    <row newVal="1433" oldVal="1360"/>
    <row newVal="1434" oldVal="1361"/>
    <row newVal="1435" oldVal="1077"/>
    <row newVal="1436" oldVal="1079"/>
    <row newVal="1437" oldVal="1364"/>
    <row newVal="1438" oldVal="1080"/>
    <row newVal="1439" oldVal="1085"/>
    <row newVal="1440" oldVal="1086"/>
    <row newVal="1441" oldVal="1368"/>
    <row newVal="1442" oldVal="1369"/>
    <row newVal="1443" oldVal="1370"/>
    <row newVal="1444" oldVal="1371"/>
    <row newVal="1445" oldVal="1372"/>
    <row newVal="1446" oldVal="1373"/>
    <row newVal="1447" oldVal="1374"/>
    <row newVal="1448" oldVal="1088"/>
    <row newVal="1449" oldVal="1376"/>
    <row newVal="1450" oldVal="1377"/>
    <row newVal="1451" oldVal="1378"/>
    <row newVal="1452" oldVal="1379"/>
    <row newVal="1453" oldVal="1380"/>
    <row newVal="1454" oldVal="1381"/>
    <row newVal="1455" oldVal="1382"/>
    <row newVal="1456" oldVal="1383"/>
    <row newVal="1457" oldVal="1384"/>
    <row newVal="1458" oldVal="1385"/>
    <row newVal="1459" oldVal="1386"/>
    <row newVal="1460" oldVal="1387"/>
    <row newVal="1461" oldVal="1091"/>
    <row newVal="1462" oldVal="1389"/>
    <row newVal="1463" oldVal="1390"/>
    <row newVal="1464" oldVal="1391"/>
    <row newVal="1465" oldVal="1392"/>
    <row newVal="1466" oldVal="1393"/>
    <row newVal="1467" oldVal="1394"/>
    <row newVal="1468" oldVal="1395"/>
    <row newVal="1469" oldVal="1396"/>
    <row newVal="1470" oldVal="1397"/>
    <row newVal="1471" oldVal="1398"/>
    <row newVal="1472" oldVal="1399"/>
    <row newVal="1473" oldVal="1400"/>
    <row newVal="1474" oldVal="1401"/>
    <row newVal="1475" oldVal="1402"/>
    <row newVal="1476" oldVal="1403"/>
    <row newVal="1477" oldVal="1404"/>
    <row newVal="1478" oldVal="1405"/>
    <row newVal="1479" oldVal="1406"/>
    <row newVal="1480" oldVal="1407"/>
    <row newVal="1481" oldVal="1408"/>
    <row newVal="1482" oldVal="1409"/>
    <row newVal="1483" oldVal="1410"/>
    <row newVal="1484" oldVal="1411"/>
    <row newVal="1485" oldVal="1412"/>
    <row newVal="1486" oldVal="1092"/>
    <row newVal="1487" oldVal="1093"/>
    <row newVal="1488" oldVal="1415"/>
    <row newVal="1489" oldVal="1095"/>
    <row newVal="1490" oldVal="1099"/>
    <row newVal="1491" oldVal="1111"/>
    <row newVal="1492" oldVal="1419"/>
    <row newVal="1493" oldVal="1150"/>
    <row newVal="1494" oldVal="1153"/>
    <row newVal="1495" oldVal="1422"/>
    <row newVal="1496" oldVal="1155"/>
    <row newVal="1497" oldVal="1424"/>
    <row newVal="1498" oldVal="1425"/>
    <row newVal="1499" oldVal="1426"/>
    <row newVal="1500" oldVal="1156"/>
    <row newVal="1501" oldVal="1157"/>
    <row newVal="1502" oldVal="1429"/>
    <row newVal="1503" oldVal="1158"/>
    <row newVal="1504" oldVal="1170"/>
    <row newVal="1505" oldVal="1433"/>
    <row newVal="1506" oldVal="1212"/>
    <row newVal="1507" oldVal="1435"/>
    <row newVal="1508" oldVal="1233"/>
    <row newVal="1509" oldVal="1234"/>
    <row newVal="1510" oldVal="1235"/>
    <row newVal="1511" oldVal="1236"/>
    <row newVal="1512" oldVal="1237"/>
    <row newVal="1513" oldVal="1238"/>
    <row newVal="1514" oldVal="1239"/>
    <row newVal="1515" oldVal="1240"/>
    <row newVal="1516" oldVal="1241"/>
    <row newVal="1517" oldVal="1242"/>
    <row newVal="1518" oldVal="1446"/>
    <row newVal="1519" oldVal="1243"/>
    <row newVal="1520" oldVal="1244"/>
    <row newVal="1521" oldVal="1453"/>
    <row newVal="1522" oldVal="1281"/>
    <row newVal="1523" oldVal="1293"/>
    <row newVal="1524" oldVal="1456"/>
    <row newVal="1525" oldVal="1457"/>
    <row newVal="1526" oldVal="1297"/>
    <row newVal="1527" oldVal="1298"/>
    <row newVal="1528" oldVal="1462"/>
    <row newVal="1529" oldVal="1463"/>
    <row newVal="1530" oldVal="1306"/>
    <row newVal="1531" oldVal="1465"/>
    <row newVal="1532" oldVal="1310"/>
    <row newVal="1533" oldVal="1311"/>
    <row newVal="1534" oldVal="1312"/>
    <row newVal="1535" oldVal="1316"/>
    <row newVal="1536" oldVal="1318"/>
    <row newVal="1537" oldVal="1471"/>
    <row newVal="1538" oldVal="1472"/>
    <row newVal="1539" oldVal="1473"/>
    <row newVal="1540" oldVal="1474"/>
    <row newVal="1541" oldVal="1475"/>
    <row newVal="1542" oldVal="1476"/>
    <row newVal="1543" oldVal="1320"/>
    <row newVal="1544" oldVal="1478"/>
    <row newVal="1545" oldVal="1479"/>
    <row newVal="1546" oldVal="1480"/>
    <row newVal="1547" oldVal="1481"/>
    <row newVal="1548" oldVal="1482"/>
    <row newVal="1549" oldVal="1483"/>
    <row newVal="1550" oldVal="1484"/>
    <row newVal="1551" oldVal="1485"/>
    <row newVal="1552" oldVal="1486"/>
    <row newVal="1553" oldVal="1487"/>
    <row newVal="1554" oldVal="1488"/>
    <row newVal="1555" oldVal="1489"/>
    <row newVal="1556" oldVal="1490"/>
    <row newVal="1557" oldVal="1491"/>
    <row newVal="1558" oldVal="1492"/>
    <row newVal="1559" oldVal="1493"/>
    <row newVal="1560" oldVal="1494"/>
    <row newVal="1561" oldVal="1495"/>
    <row newVal="1562" oldVal="1496"/>
    <row newVal="1563" oldVal="1497"/>
    <row newVal="1564" oldVal="1498"/>
    <row newVal="1565" oldVal="1499"/>
    <row newVal="1566" oldVal="1500"/>
    <row newVal="1567" oldVal="1501"/>
    <row newVal="1568" oldVal="1502"/>
    <row newVal="1569" oldVal="1503"/>
    <row newVal="1570" oldVal="1504"/>
    <row newVal="1571" oldVal="1505"/>
    <row newVal="1572" oldVal="1506"/>
    <row newVal="1573" oldVal="1507"/>
    <row newVal="1574" oldVal="1512"/>
    <row newVal="1575" oldVal="1516"/>
    <row newVal="1576" oldVal="1517"/>
    <row newVal="1577" oldVal="1519"/>
    <row newVal="1578" oldVal="1520"/>
    <row newVal="1579" oldVal="1521"/>
    <row newVal="1580" oldVal="1522"/>
    <row newVal="1581" oldVal="1523"/>
    <row newVal="1582" oldVal="1525"/>
    <row newVal="1583" oldVal="1527"/>
    <row newVal="1584" oldVal="1528"/>
    <row newVal="1585" oldVal="1529"/>
    <row newVal="1586" oldVal="1532"/>
    <row newVal="1587" oldVal="1534"/>
    <row newVal="1588" oldVal="1535"/>
    <row newVal="1589" oldVal="1536"/>
    <row newVal="1590" oldVal="1541"/>
    <row newVal="1591" oldVal="1542"/>
    <row newVal="1592" oldVal="1543"/>
    <row newVal="1593" oldVal="1544"/>
    <row newVal="1594" oldVal="1545"/>
    <row newVal="1595" oldVal="1546"/>
    <row newVal="1596" oldVal="1547"/>
    <row newVal="1597" oldVal="1548"/>
    <row newVal="1598" oldVal="1549"/>
    <row newVal="1599" oldVal="1550"/>
    <row newVal="1600" oldVal="1551"/>
    <row newVal="1601" oldVal="1552"/>
    <row newVal="1602" oldVal="1554"/>
    <row newVal="1603" oldVal="1555"/>
    <row newVal="1604" oldVal="1556"/>
    <row newVal="1605" oldVal="1557"/>
    <row newVal="1606" oldVal="1558"/>
    <row newVal="1607" oldVal="1559"/>
    <row newVal="1608" oldVal="1560"/>
    <row newVal="1609" oldVal="1561"/>
    <row newVal="1610" oldVal="1562"/>
    <row newVal="1611" oldVal="1563"/>
    <row newVal="1612" oldVal="1564"/>
    <row newVal="1613" oldVal="1565"/>
    <row newVal="1614" oldVal="1566"/>
    <row newVal="1615" oldVal="1567"/>
    <row newVal="1616" oldVal="1568"/>
    <row newVal="1617" oldVal="1569"/>
    <row newVal="1618" oldVal="1573"/>
    <row newVal="1619" oldVal="1574"/>
    <row newVal="1620" oldVal="1577"/>
    <row newVal="1621" oldVal="1578"/>
    <row newVal="1622" oldVal="1579"/>
    <row newVal="1623" oldVal="1580"/>
    <row newVal="1624" oldVal="1581"/>
    <row newVal="1625" oldVal="1582"/>
    <row newVal="1626" oldVal="1583"/>
    <row newVal="1627" oldVal="1584"/>
    <row newVal="1628" oldVal="1585"/>
    <row newVal="1629" oldVal="1586"/>
    <row newVal="1630" oldVal="1587"/>
    <row newVal="1631" oldVal="1588"/>
    <row newVal="1632" oldVal="1589"/>
    <row newVal="1633" oldVal="1590"/>
    <row newVal="1634" oldVal="1591"/>
    <row newVal="1635" oldVal="1592"/>
    <row newVal="1636" oldVal="1593"/>
    <row newVal="1637" oldVal="1594"/>
    <row newVal="1638" oldVal="1595"/>
    <row newVal="1639" oldVal="1597"/>
    <row newVal="1640" oldVal="1598"/>
    <row newVal="1641" oldVal="1599"/>
    <row newVal="1642" oldVal="1600"/>
    <row newVal="1643" oldVal="1601"/>
    <row newVal="1644" oldVal="1602"/>
    <row newVal="1645" oldVal="1603"/>
    <row newVal="1646" oldVal="1604"/>
    <row newVal="1647" oldVal="1605"/>
    <row newVal="1648" oldVal="1606"/>
    <row newVal="1649" oldVal="1607"/>
    <row newVal="1650" oldVal="1608"/>
    <row newVal="1651" oldVal="1609"/>
    <row newVal="1652" oldVal="1610"/>
    <row newVal="1653" oldVal="1611"/>
    <row newVal="1654" oldVal="1612"/>
    <row newVal="1655" oldVal="1613"/>
    <row newVal="1656" oldVal="1614"/>
    <row newVal="1657" oldVal="1615"/>
    <row newVal="1658" oldVal="1616"/>
    <row newVal="1659" oldVal="1617"/>
    <row newVal="1660" oldVal="1618"/>
    <row newVal="1661" oldVal="1619"/>
    <row newVal="1662" oldVal="1620"/>
    <row newVal="1663" oldVal="1621"/>
    <row newVal="1664" oldVal="1622"/>
    <row newVal="1665" oldVal="1623"/>
    <row newVal="1666" oldVal="1624"/>
    <row newVal="1667" oldVal="1625"/>
    <row newVal="1668" oldVal="1626"/>
    <row newVal="1669" oldVal="1627"/>
    <row newVal="1670" oldVal="1628"/>
    <row newVal="1671" oldVal="1629"/>
    <row newVal="1672" oldVal="1630"/>
    <row newVal="1673" oldVal="1631"/>
    <row newVal="1674" oldVal="1632"/>
    <row newVal="1675" oldVal="1633"/>
    <row newVal="1676" oldVal="1634"/>
    <row newVal="1677" oldVal="1635"/>
    <row newVal="1678" oldVal="1636"/>
    <row newVal="1679" oldVal="1637"/>
    <row newVal="1680" oldVal="1638"/>
    <row newVal="1681" oldVal="1639"/>
    <row newVal="1682" oldVal="1640"/>
    <row newVal="1683" oldVal="1641"/>
    <row newVal="1684" oldVal="1642"/>
    <row newVal="1685" oldVal="1643"/>
    <row newVal="1686" oldVal="1644"/>
    <row newVal="1687" oldVal="1645"/>
    <row newVal="1688" oldVal="1646"/>
    <row newVal="1689" oldVal="1647"/>
    <row newVal="1690" oldVal="1345"/>
    <row newVal="1691" oldVal="1354"/>
    <row newVal="1692" oldVal="1355"/>
    <row newVal="1693" oldVal="1651"/>
    <row newVal="1694" oldVal="1652"/>
    <row newVal="1695" oldVal="1653"/>
    <row newVal="1696" oldVal="1356"/>
    <row newVal="1697" oldVal="1357"/>
    <row newVal="1698" oldVal="1358"/>
    <row newVal="1699" oldVal="1359"/>
    <row newVal="1700" oldVal="1365"/>
    <row newVal="1701" oldVal="1366"/>
    <row newVal="1702" oldVal="1660"/>
    <row newVal="1703" oldVal="1367"/>
    <row newVal="1704" oldVal="1662"/>
    <row newVal="1705" oldVal="1413"/>
    <row newVal="1706" oldVal="1665"/>
    <row newVal="1707" oldVal="1666"/>
    <row newVal="1708" oldVal="1414"/>
    <row newVal="1709" oldVal="1417"/>
    <row newVal="1710" oldVal="1418"/>
    <row newVal="1711" oldVal="1420"/>
    <row newVal="1712" oldVal="1423"/>
    <row newVal="1713" oldVal="1427"/>
    <row newVal="1714" oldVal="1432"/>
    <row newVal="1715" oldVal="1434"/>
    <row newVal="1716" oldVal="1436"/>
    <row newVal="1717" oldVal="1437"/>
    <row newVal="1718" oldVal="1438"/>
    <row newVal="1719" oldVal="1439"/>
    <row newVal="1720" oldVal="1440"/>
    <row newVal="1721" oldVal="1441"/>
    <row newVal="1722" oldVal="1442"/>
    <row newVal="1723" oldVal="1443"/>
    <row newVal="1724" oldVal="1686"/>
    <row newVal="1725" oldVal="1445"/>
    <row newVal="1726" oldVal="1688"/>
    <row newVal="1727" oldVal="1689"/>
    <row newVal="1728" oldVal="1690"/>
    <row newVal="1729" oldVal="1691"/>
    <row newVal="1730" oldVal="1692"/>
    <row newVal="1731" oldVal="1693"/>
    <row newVal="1732" oldVal="1694"/>
    <row newVal="1733" oldVal="1695"/>
    <row newVal="1734" oldVal="1696"/>
    <row newVal="1735" oldVal="1697"/>
    <row newVal="1736" oldVal="1447"/>
    <row newVal="1737" oldVal="1699"/>
    <row newVal="1738" oldVal="1700"/>
    <row newVal="1739" oldVal="1701"/>
    <row newVal="1740" oldVal="1702"/>
    <row newVal="1741" oldVal="1703"/>
    <row newVal="1742" oldVal="1704"/>
    <row newVal="1743" oldVal="1705"/>
    <row newVal="1744" oldVal="1706"/>
    <row newVal="1745" oldVal="1707"/>
    <row newVal="1746" oldVal="1708"/>
    <row newVal="1747" oldVal="1448"/>
    <row newVal="1748" oldVal="1449"/>
    <row newVal="1749" oldVal="1451"/>
    <row newVal="1750" oldVal="1452"/>
    <row newVal="1751" oldVal="1454"/>
    <row newVal="1752" oldVal="1455"/>
    <row newVal="1753" oldVal="1458"/>
    <row newVal="1754" oldVal="1459"/>
    <row newVal="1755" oldVal="1460"/>
    <row newVal="1756" oldVal="1461"/>
    <row newVal="1757" oldVal="1464"/>
    <row newVal="1758" oldVal="1467"/>
    <row newVal="1759" oldVal="1468"/>
    <row newVal="1760" oldVal="1469"/>
    <row newVal="1761" oldVal="1470"/>
    <row newVal="1762" oldVal="1477"/>
    <row newVal="1763" oldVal="1649"/>
    <row newVal="1764" oldVal="1654"/>
    <row newVal="1765" oldVal="1661"/>
    <row newVal="1766" oldVal="1663"/>
    <row newVal="1767" oldVal="1731"/>
    <row newVal="1768" oldVal="1735"/>
    <row newVal="1769" oldVal="1737"/>
    <row newVal="1770" oldVal="1664"/>
    <row newVal="1771" oldVal="1667"/>
    <row newVal="1772" oldVal="1740"/>
    <row newVal="1773" oldVal="1741"/>
    <row newVal="1774" oldVal="1668"/>
    <row newVal="1775" oldVal="1669"/>
    <row newVal="1776" oldVal="1670"/>
    <row newVal="1777" oldVal="1745"/>
    <row newVal="1778" oldVal="1746"/>
    <row newVal="1779" oldVal="1747"/>
    <row newVal="1780" oldVal="1748"/>
    <row newVal="1781" oldVal="1671"/>
    <row newVal="1782" oldVal="1672"/>
    <row newVal="1783" oldVal="1751"/>
    <row newVal="1784" oldVal="1752"/>
    <row newVal="1785" oldVal="1673"/>
    <row newVal="1786" oldVal="1754"/>
    <row newVal="1787" oldVal="1755"/>
    <row newVal="1788" oldVal="1756"/>
    <row newVal="1789" oldVal="1757"/>
    <row newVal="1790" oldVal="1675"/>
    <row newVal="1791" oldVal="1759"/>
    <row newVal="1792" oldVal="1760"/>
    <row newVal="1793" oldVal="1676"/>
    <row newVal="1794" oldVal="1762"/>
    <row newVal="1795" oldVal="1763"/>
    <row newVal="1796" oldVal="1678"/>
    <row newVal="1797" oldVal="1765"/>
    <row newVal="1798" oldVal="1766"/>
    <row newVal="1799" oldVal="1680"/>
    <row newVal="1800" oldVal="1682"/>
    <row newVal="1801" oldVal="1684"/>
    <row newVal="1802" oldVal="1685"/>
    <row newVal="1803" oldVal="1773"/>
    <row newVal="1804" oldVal="1774"/>
    <row newVal="1805" oldVal="1775"/>
    <row newVal="1806" oldVal="1687"/>
    <row newVal="1807" oldVal="1709"/>
    <row newVal="1808" oldVal="1779"/>
    <row newVal="1809" oldVal="1780"/>
    <row newVal="1810" oldVal="1781"/>
    <row newVal="1811" oldVal="1782"/>
    <row newVal="1812" oldVal="1783"/>
    <row newVal="1813" oldVal="1784"/>
    <row newVal="1814" oldVal="1710"/>
    <row newVal="1815" oldVal="1786"/>
    <row newVal="1816" oldVal="1787"/>
    <row newVal="1817" oldVal="1788"/>
    <row newVal="1818" oldVal="1711"/>
    <row newVal="1819" oldVal="1712"/>
    <row newVal="1820" oldVal="1713"/>
    <row newVal="1821" oldVal="1792"/>
    <row newVal="1822" oldVal="1793"/>
    <row newVal="1823" oldVal="1794"/>
    <row newVal="1824" oldVal="1795"/>
    <row newVal="1825" oldVal="1796"/>
    <row newVal="1826" oldVal="1797"/>
    <row newVal="1827" oldVal="1798"/>
    <row newVal="1828" oldVal="1799"/>
    <row newVal="1829" oldVal="1800"/>
    <row newVal="1830" oldVal="1801"/>
    <row newVal="1831" oldVal="1802"/>
    <row newVal="1832" oldVal="1803"/>
    <row newVal="1833" oldVal="1714"/>
    <row newVal="1834" oldVal="1715"/>
    <row newVal="1835" oldVal="1716"/>
    <row newVal="1836" oldVal="1718"/>
    <row newVal="1837" oldVal="1808"/>
    <row newVal="1838" oldVal="1719"/>
    <row newVal="1839" oldVal="1720"/>
    <row newVal="1840" oldVal="1811"/>
    <row newVal="1841" oldVal="1721"/>
    <row newVal="1842" oldVal="1722"/>
    <row newVal="1843" oldVal="1723"/>
    <row newVal="1844" oldVal="1724"/>
    <row newVal="1845" oldVal="1725"/>
    <row newVal="1846" oldVal="1726"/>
    <row newVal="1847" oldVal="1818"/>
    <row newVal="1848" oldVal="1819"/>
    <row newVal="1849" oldVal="1727"/>
    <row newVal="1850" oldVal="1822"/>
    <row newVal="1851" oldVal="1738"/>
    <row newVal="1852" oldVal="1739"/>
    <row newVal="1853" oldVal="1742"/>
    <row newVal="1854" oldVal="1750"/>
    <row newVal="1855" oldVal="1828"/>
    <row newVal="1856" oldVal="1829"/>
    <row newVal="1857" oldVal="1753"/>
    <row newVal="1858" oldVal="1758"/>
    <row newVal="1859" oldVal="1761"/>
    <row newVal="1860" oldVal="1833"/>
    <row newVal="1861" oldVal="1834"/>
    <row newVal="1862" oldVal="1764"/>
    <row newVal="1863" oldVal="1836"/>
    <row newVal="1864" oldVal="1837"/>
    <row newVal="1865" oldVal="1838"/>
    <row newVal="1866" oldVal="1839"/>
    <row newVal="1867" oldVal="1840"/>
    <row newVal="1868" oldVal="1841"/>
    <row newVal="1869" oldVal="1842"/>
    <row newVal="1870" oldVal="1843"/>
    <row newVal="1871" oldVal="1844"/>
    <row newVal="1872" oldVal="1845"/>
    <row newVal="1873" oldVal="1846"/>
    <row newVal="1874" oldVal="1847"/>
    <row newVal="1875" oldVal="1848"/>
    <row newVal="1876" oldVal="1849"/>
    <row newVal="1877" oldVal="1850"/>
    <row newVal="1878" oldVal="1851"/>
    <row newVal="1879" oldVal="1852"/>
    <row newVal="1880" oldVal="1853"/>
    <row newVal="1881" oldVal="1854"/>
    <row newVal="1882" oldVal="1855"/>
    <row newVal="1883" oldVal="1856"/>
    <row newVal="1884" oldVal="1857"/>
    <row newVal="1885" oldVal="1858"/>
    <row newVal="1886" oldVal="1859"/>
    <row newVal="1887" oldVal="1860"/>
    <row newVal="1888" oldVal="1861"/>
    <row newVal="1889" oldVal="1862"/>
    <row newVal="1890" oldVal="1863"/>
    <row newVal="1891" oldVal="1864"/>
    <row newVal="1892" oldVal="1865"/>
    <row newVal="1893" oldVal="1866"/>
    <row newVal="1894" oldVal="1867"/>
    <row newVal="1895" oldVal="1868"/>
    <row newVal="1896" oldVal="1869"/>
    <row newVal="1897" oldVal="1870"/>
    <row newVal="1898" oldVal="1871"/>
    <row newVal="1899" oldVal="1872"/>
    <row newVal="1900" oldVal="1873"/>
    <row newVal="1901" oldVal="1874"/>
    <row newVal="1902" oldVal="1875"/>
    <row newVal="1903" oldVal="1876"/>
    <row newVal="1904" oldVal="1877"/>
    <row newVal="1905" oldVal="1878"/>
    <row newVal="1906" oldVal="1879"/>
    <row newVal="1907" oldVal="1880"/>
    <row newVal="1908" oldVal="1881"/>
    <row newVal="1909" oldVal="1882"/>
    <row newVal="1910" oldVal="1883"/>
    <row newVal="1911" oldVal="1884"/>
    <row newVal="1912" oldVal="1885"/>
    <row newVal="1913" oldVal="1886"/>
    <row newVal="1914" oldVal="1887"/>
    <row newVal="1915" oldVal="1888"/>
    <row newVal="1916" oldVal="1889"/>
    <row newVal="1917" oldVal="1890"/>
    <row newVal="1918" oldVal="1892"/>
    <row newVal="1919" oldVal="1894"/>
    <row newVal="1920" oldVal="1895"/>
    <row newVal="1921" oldVal="1896"/>
    <row newVal="1922" oldVal="1897"/>
    <row newVal="1923" oldVal="1898"/>
    <row newVal="1924" oldVal="1899"/>
    <row newVal="1925" oldVal="1900"/>
    <row newVal="1926" oldVal="1901"/>
    <row newVal="1927" oldVal="1902"/>
    <row newVal="1928" oldVal="1903"/>
    <row newVal="1929" oldVal="1904"/>
    <row newVal="1930" oldVal="1905"/>
    <row newVal="1931" oldVal="1906"/>
    <row newVal="1932" oldVal="1907"/>
    <row newVal="1933" oldVal="1908"/>
    <row newVal="1934" oldVal="1910"/>
    <row newVal="1935" oldVal="1911"/>
    <row newVal="1936" oldVal="1912"/>
    <row newVal="1937" oldVal="1913"/>
    <row newVal="1938" oldVal="1914"/>
    <row newVal="1939" oldVal="1915"/>
    <row newVal="1940" oldVal="1916"/>
    <row newVal="1941" oldVal="1917"/>
    <row newVal="1942" oldVal="1918"/>
    <row newVal="1943" oldVal="1919"/>
    <row newVal="1944" oldVal="1920"/>
    <row newVal="1945" oldVal="1921"/>
    <row newVal="1946" oldVal="1922"/>
    <row newVal="1947" oldVal="1767"/>
    <row newVal="1948" oldVal="1769"/>
    <row newVal="1949" oldVal="1770"/>
    <row newVal="1950" oldVal="1772"/>
    <row newVal="1951" oldVal="1776"/>
    <row newVal="1952" oldVal="1777"/>
    <row newVal="1953" oldVal="1778"/>
    <row newVal="1954" oldVal="1785"/>
    <row newVal="1955" oldVal="1789"/>
    <row newVal="1956" oldVal="1790"/>
    <row newVal="1957" oldVal="1791"/>
    <row newVal="1958" oldVal="1934"/>
    <row newVal="1959" oldVal="1935"/>
    <row newVal="1960" oldVal="1936"/>
    <row newVal="1961" oldVal="1937"/>
    <row newVal="1962" oldVal="1938"/>
    <row newVal="1963" oldVal="1939"/>
    <row newVal="1964" oldVal="1940"/>
    <row newVal="1965" oldVal="1941"/>
    <row newVal="1966" oldVal="1942"/>
    <row newVal="1967" oldVal="1943"/>
    <row newVal="1968" oldVal="1944"/>
    <row newVal="1969" oldVal="1945"/>
    <row newVal="1970" oldVal="1946"/>
    <row newVal="1971" oldVal="1947"/>
    <row newVal="1972" oldVal="1948"/>
    <row newVal="1973" oldVal="1949"/>
    <row newVal="1974" oldVal="1950"/>
    <row newVal="1975" oldVal="1951"/>
    <row newVal="1976" oldVal="1952"/>
    <row newVal="1977" oldVal="1953"/>
    <row newVal="1978" oldVal="1954"/>
    <row newVal="1979" oldVal="1955"/>
    <row newVal="1980" oldVal="1956"/>
    <row newVal="1981" oldVal="1957"/>
    <row newVal="1982" oldVal="1958"/>
    <row newVal="1983" oldVal="1959"/>
    <row newVal="1984" oldVal="1960"/>
    <row newVal="1985" oldVal="1961"/>
    <row newVal="1986" oldVal="1962"/>
    <row newVal="1987" oldVal="1963"/>
    <row newVal="1988" oldVal="1964"/>
    <row newVal="1989" oldVal="1965"/>
    <row newVal="1990" oldVal="1966"/>
    <row newVal="1991" oldVal="1967"/>
    <row newVal="1992" oldVal="1968"/>
    <row newVal="1993" oldVal="1969"/>
    <row newVal="1994" oldVal="1970"/>
    <row newVal="1995" oldVal="1971"/>
    <row newVal="1996" oldVal="1972"/>
    <row newVal="1997" oldVal="1973"/>
    <row newVal="1998" oldVal="1974"/>
    <row newVal="1999" oldVal="1975"/>
    <row newVal="2000" oldVal="1976"/>
    <row newVal="2001" oldVal="1977"/>
    <row newVal="2002" oldVal="1978"/>
    <row newVal="2003" oldVal="1979"/>
    <row newVal="2004" oldVal="1980"/>
    <row newVal="2005" oldVal="1981"/>
    <row newVal="2006" oldVal="1982"/>
    <row newVal="2007" oldVal="1983"/>
    <row newVal="2008" oldVal="1984"/>
    <row newVal="2009" oldVal="1985"/>
    <row newVal="2010" oldVal="1986"/>
    <row newVal="2011" oldVal="1987"/>
    <row newVal="2012" oldVal="1988"/>
    <row newVal="2013" oldVal="1804"/>
    <row newVal="2014" oldVal="1990"/>
    <row newVal="2015" oldVal="1991"/>
    <row newVal="2016" oldVal="1992"/>
    <row newVal="2017" oldVal="1993"/>
    <row newVal="2018" oldVal="1994"/>
    <row newVal="2019" oldVal="1995"/>
    <row newVal="2020" oldVal="1996"/>
    <row newVal="2021" oldVal="1997"/>
    <row newVal="2022" oldVal="1998"/>
    <row newVal="2023" oldVal="1999"/>
    <row newVal="2024" oldVal="2000"/>
    <row newVal="2025" oldVal="2001"/>
    <row newVal="2026" oldVal="1805"/>
    <row newVal="2027" oldVal="1806"/>
    <row newVal="2028" oldVal="1807"/>
    <row newVal="2029" oldVal="1809"/>
    <row newVal="2030" oldVal="1810"/>
    <row newVal="2031" oldVal="2007"/>
    <row newVal="2032" oldVal="2008"/>
    <row newVal="2033" oldVal="2009"/>
    <row newVal="2034" oldVal="1812"/>
    <row newVal="2035" oldVal="2011"/>
    <row newVal="2036" oldVal="2012"/>
    <row newVal="2037" oldVal="1813"/>
    <row newVal="2038" oldVal="2014"/>
    <row newVal="2039" oldVal="2015"/>
    <row newVal="2040" oldVal="2016"/>
    <row newVal="2041" oldVal="2017"/>
    <row newVal="2042" oldVal="2018"/>
    <row newVal="2043" oldVal="2019"/>
    <row newVal="2044" oldVal="2020"/>
    <row newVal="2045" oldVal="1814"/>
    <row newVal="2046" oldVal="2022"/>
    <row newVal="2047" oldVal="2023"/>
    <row newVal="2048" oldVal="2024"/>
    <row newVal="2049" oldVal="2025"/>
    <row newVal="2050" oldVal="2026"/>
    <row newVal="2051" oldVal="2027"/>
    <row newVal="2052" oldVal="2028"/>
    <row newVal="2053" oldVal="2029"/>
    <row newVal="2054" oldVal="2030"/>
    <row newVal="2055" oldVal="2031"/>
    <row newVal="2056" oldVal="2032"/>
    <row newVal="2057" oldVal="2033"/>
    <row newVal="2058" oldVal="2034"/>
    <row newVal="2059" oldVal="1815"/>
    <row newVal="2060" oldVal="2036"/>
    <row newVal="2061" oldVal="2037"/>
    <row newVal="2062" oldVal="2038"/>
    <row newVal="2063" oldVal="2039"/>
    <row newVal="2064" oldVal="2040"/>
    <row newVal="2065" oldVal="2041"/>
    <row newVal="2066" oldVal="2042"/>
    <row newVal="2067" oldVal="2043"/>
    <row newVal="2068" oldVal="2044"/>
    <row newVal="2069" oldVal="2045"/>
    <row newVal="2070" oldVal="2046"/>
    <row newVal="2071" oldVal="2047"/>
    <row newVal="2072" oldVal="2048"/>
    <row newVal="2073" oldVal="2049"/>
    <row newVal="2074" oldVal="2050"/>
    <row newVal="2075" oldVal="2051"/>
    <row newVal="2076" oldVal="2052"/>
    <row newVal="2077" oldVal="2053"/>
    <row newVal="2078" oldVal="2054"/>
    <row newVal="2079" oldVal="2055"/>
    <row newVal="2080" oldVal="2056"/>
    <row newVal="2081" oldVal="2057"/>
    <row newVal="2082" oldVal="2058"/>
    <row newVal="2083" oldVal="2059"/>
    <row newVal="2084" oldVal="2060"/>
    <row newVal="2085" oldVal="2061"/>
    <row newVal="2086" oldVal="1816"/>
    <row newVal="2087" oldVal="2063"/>
    <row newVal="2088" oldVal="2064"/>
    <row newVal="2089" oldVal="2065"/>
    <row newVal="2090" oldVal="2066"/>
    <row newVal="2091" oldVal="2067"/>
    <row newVal="2092" oldVal="2068"/>
    <row newVal="2093" oldVal="2069"/>
    <row newVal="2094" oldVal="2070"/>
    <row newVal="2095" oldVal="2071"/>
    <row newVal="2096" oldVal="2072"/>
    <row newVal="2097" oldVal="2073"/>
    <row newVal="2098" oldVal="2074"/>
    <row newVal="2099" oldVal="2075"/>
    <row newVal="2100" oldVal="2076"/>
    <row newVal="2101" oldVal="2077"/>
    <row newVal="2102" oldVal="2078"/>
    <row newVal="2103" oldVal="2079"/>
    <row newVal="2104" oldVal="2080"/>
    <row newVal="2105" oldVal="2081"/>
    <row newVal="2106" oldVal="2082"/>
    <row newVal="2107" oldVal="2083"/>
    <row newVal="2108" oldVal="2084"/>
    <row newVal="2109" oldVal="2085"/>
    <row newVal="2110" oldVal="2086"/>
    <row newVal="2111" oldVal="2087"/>
    <row newVal="2112" oldVal="2088"/>
    <row newVal="2113" oldVal="2089"/>
    <row newVal="2114" oldVal="2090"/>
    <row newVal="2115" oldVal="2091"/>
    <row newVal="2116" oldVal="2092"/>
    <row newVal="2117" oldVal="2093"/>
    <row newVal="2118" oldVal="2094"/>
    <row newVal="2119" oldVal="2095"/>
    <row newVal="2120" oldVal="2096"/>
    <row newVal="2121" oldVal="2097"/>
    <row newVal="2122" oldVal="2098"/>
    <row newVal="2123" oldVal="2099"/>
    <row newVal="2124" oldVal="2100"/>
    <row newVal="2125" oldVal="2101"/>
    <row newVal="2126" oldVal="2102"/>
    <row newVal="2127" oldVal="2103"/>
    <row newVal="2128" oldVal="2104"/>
    <row newVal="2129" oldVal="2105"/>
    <row newVal="2130" oldVal="2106"/>
    <row newVal="2131" oldVal="2107"/>
    <row newVal="2132" oldVal="2108"/>
    <row newVal="2133" oldVal="2109"/>
    <row newVal="2134" oldVal="2110"/>
    <row newVal="2135" oldVal="2111"/>
    <row newVal="2136" oldVal="2112"/>
    <row newVal="2137" oldVal="2113"/>
    <row newVal="2138" oldVal="2114"/>
    <row newVal="2139" oldVal="2115"/>
    <row newVal="2140" oldVal="2116"/>
    <row newVal="2141" oldVal="2117"/>
    <row newVal="2142" oldVal="2118"/>
    <row newVal="2143" oldVal="2119"/>
    <row newVal="2144" oldVal="2120"/>
    <row newVal="2145" oldVal="2121"/>
    <row newVal="2146" oldVal="2122"/>
    <row newVal="2147" oldVal="2123"/>
    <row newVal="2148" oldVal="2124"/>
    <row newVal="2149" oldVal="2125"/>
    <row newVal="2150" oldVal="2126"/>
    <row newVal="2151" oldVal="2127"/>
    <row newVal="2152" oldVal="2128"/>
    <row newVal="2153" oldVal="2129"/>
    <row newVal="2154" oldVal="2130"/>
    <row newVal="2155" oldVal="2131"/>
    <row newVal="2156" oldVal="2132"/>
    <row newVal="2157" oldVal="2133"/>
    <row newVal="2158" oldVal="2134"/>
    <row newVal="2159" oldVal="2135"/>
    <row newVal="2160" oldVal="2136"/>
    <row newVal="2161" oldVal="2137"/>
    <row newVal="2162" oldVal="2138"/>
    <row newVal="2163" oldVal="2139"/>
    <row newVal="2164" oldVal="2140"/>
    <row newVal="2165" oldVal="2141"/>
    <row newVal="2166" oldVal="2142"/>
    <row newVal="2167" oldVal="2143"/>
    <row newVal="2168" oldVal="2144"/>
    <row newVal="2169" oldVal="2145"/>
    <row newVal="2170" oldVal="2146"/>
    <row newVal="2171" oldVal="2147"/>
    <row newVal="2172" oldVal="2148"/>
    <row newVal="2173" oldVal="2149"/>
    <row newVal="2174" oldVal="2150"/>
    <row newVal="2175" oldVal="2151"/>
    <row newVal="2176" oldVal="2152"/>
    <row newVal="2177" oldVal="2153"/>
    <row newVal="2178" oldVal="2154"/>
    <row newVal="2179" oldVal="2155"/>
    <row newVal="2180" oldVal="2156"/>
    <row newVal="2181" oldVal="2157"/>
    <row newVal="2182" oldVal="2158"/>
    <row newVal="2183" oldVal="2159"/>
    <row newVal="2184" oldVal="2160"/>
    <row newVal="2185" oldVal="2161"/>
    <row newVal="2186" oldVal="2162"/>
    <row newVal="2187" oldVal="2163"/>
    <row newVal="2188" oldVal="2164"/>
    <row newVal="2189" oldVal="2165"/>
    <row newVal="2190" oldVal="2166"/>
    <row newVal="2191" oldVal="2167"/>
    <row newVal="2192" oldVal="2168"/>
    <row newVal="2193" oldVal="2169"/>
    <row newVal="2194" oldVal="2170"/>
    <row newVal="2195" oldVal="2171"/>
    <row newVal="2196" oldVal="2172"/>
    <row newVal="2197" oldVal="2173"/>
    <row newVal="2198" oldVal="2174"/>
    <row newVal="2199" oldVal="2175"/>
    <row newVal="2200" oldVal="2176"/>
    <row newVal="2201" oldVal="2177"/>
    <row newVal="2202" oldVal="2178"/>
    <row newVal="2203" oldVal="2179"/>
    <row newVal="2204" oldVal="2180"/>
    <row newVal="2205" oldVal="2181"/>
    <row newVal="2206" oldVal="2182"/>
    <row newVal="2207" oldVal="2183"/>
    <row newVal="2208" oldVal="2184"/>
    <row newVal="2209" oldVal="2185"/>
    <row newVal="2210" oldVal="2186"/>
    <row newVal="2211" oldVal="2187"/>
    <row newVal="2212" oldVal="2188"/>
    <row newVal="2213" oldVal="1817"/>
    <row newVal="2214" oldVal="2190"/>
    <row newVal="2215" oldVal="2191"/>
    <row newVal="2216" oldVal="1820"/>
    <row newVal="2217" oldVal="2193"/>
    <row newVal="2218" oldVal="2194"/>
    <row newVal="2219" oldVal="2195"/>
    <row newVal="2220" oldVal="1821"/>
    <row newVal="2221" oldVal="2197"/>
    <row newVal="2222" oldVal="2198"/>
    <row newVal="2223" oldVal="2199"/>
    <row newVal="2224" oldVal="2200"/>
    <row newVal="2225" oldVal="2201"/>
    <row newVal="2226" oldVal="2202"/>
    <row newVal="2227" oldVal="2203"/>
    <row newVal="2228" oldVal="2204"/>
    <row newVal="2229" oldVal="2205"/>
    <row newVal="2230" oldVal="2206"/>
    <row newVal="2231" oldVal="2207"/>
    <row newVal="2232" oldVal="2208"/>
    <row newVal="2233" oldVal="2209"/>
    <row newVal="2234" oldVal="2210"/>
    <row newVal="2235" oldVal="2211"/>
    <row newVal="2236" oldVal="2212"/>
    <row newVal="2237" oldVal="2213"/>
    <row newVal="2238" oldVal="2214"/>
    <row newVal="2239" oldVal="2215"/>
    <row newVal="2240" oldVal="2216"/>
    <row newVal="2241" oldVal="2217"/>
    <row newVal="2242" oldVal="2218"/>
    <row newVal="2243" oldVal="2219"/>
    <row newVal="2244" oldVal="2220"/>
    <row newVal="2245" oldVal="2221"/>
    <row newVal="2246" oldVal="2222"/>
    <row newVal="2247" oldVal="2223"/>
    <row newVal="2248" oldVal="2224"/>
    <row newVal="2249" oldVal="2225"/>
    <row newVal="2250" oldVal="2226"/>
    <row newVal="2251" oldVal="2227"/>
    <row newVal="2252" oldVal="2228"/>
    <row newVal="2253" oldVal="2229"/>
    <row newVal="2254" oldVal="2230"/>
    <row newVal="2255" oldVal="2231"/>
    <row newVal="2256" oldVal="2232"/>
    <row newVal="2257" oldVal="2233"/>
    <row newVal="2258" oldVal="2234"/>
    <row newVal="2259" oldVal="2235"/>
    <row newVal="2260" oldVal="2236"/>
    <row newVal="2261" oldVal="2237"/>
    <row newVal="2262" oldVal="2238"/>
    <row newVal="2263" oldVal="2239"/>
    <row newVal="2264" oldVal="2240"/>
    <row newVal="2265" oldVal="2241"/>
    <row newVal="2266" oldVal="1823"/>
    <row newVal="2267" oldVal="2243"/>
    <row newVal="2268" oldVal="2244"/>
    <row newVal="2269" oldVal="2245"/>
    <row newVal="2270" oldVal="2246"/>
    <row newVal="2271" oldVal="2247"/>
    <row newVal="2272" oldVal="2248"/>
    <row newVal="2273" oldVal="2249"/>
    <row newVal="2274" oldVal="2250"/>
    <row newVal="2275" oldVal="2251"/>
    <row newVal="2276" oldVal="2252"/>
    <row newVal="2277" oldVal="2253"/>
    <row newVal="2278" oldVal="2254"/>
    <row newVal="2279" oldVal="2255"/>
    <row newVal="2280" oldVal="2256"/>
    <row newVal="2281" oldVal="2257"/>
    <row newVal="2282" oldVal="2258"/>
    <row newVal="2283" oldVal="2259"/>
    <row newVal="2284" oldVal="2260"/>
    <row newVal="2285" oldVal="2261"/>
    <row newVal="2286" oldVal="2262"/>
    <row newVal="2287" oldVal="2263"/>
    <row newVal="2288" oldVal="2264"/>
    <row newVal="2289" oldVal="2265"/>
    <row newVal="2290" oldVal="2266"/>
    <row newVal="2291" oldVal="2267"/>
    <row newVal="2292" oldVal="2268"/>
    <row newVal="2293" oldVal="2269"/>
    <row newVal="2294" oldVal="2270"/>
    <row newVal="2295" oldVal="2271"/>
    <row newVal="2296" oldVal="2272"/>
    <row newVal="2297" oldVal="2273"/>
    <row newVal="2298" oldVal="2274"/>
    <row newVal="2299" oldVal="2275"/>
    <row newVal="2300" oldVal="2276"/>
    <row newVal="2301" oldVal="2277"/>
    <row newVal="2302" oldVal="2278"/>
    <row newVal="2303" oldVal="2279"/>
    <row newVal="2304" oldVal="2280"/>
    <row newVal="2305" oldVal="2281"/>
    <row newVal="2306" oldVal="2282"/>
    <row newVal="2307" oldVal="1824"/>
    <row newVal="2308" oldVal="2284"/>
    <row newVal="2309" oldVal="2285"/>
    <row newVal="2310" oldVal="2286"/>
    <row newVal="2311" oldVal="2287"/>
    <row newVal="2312" oldVal="1825"/>
    <row newVal="2313" oldVal="2289"/>
    <row newVal="2314" oldVal="2290"/>
    <row newVal="2315" oldVal="2291"/>
    <row newVal="2316" oldVal="1826"/>
    <row newVal="2317" oldVal="2293"/>
    <row newVal="2318" oldVal="2294"/>
    <row newVal="2319" oldVal="2295"/>
    <row newVal="2320" oldVal="2296"/>
    <row newVal="2321" oldVal="2297"/>
    <row newVal="2322" oldVal="2298"/>
    <row newVal="2323" oldVal="2299"/>
    <row newVal="2324" oldVal="2300"/>
    <row newVal="2325" oldVal="2301"/>
    <row newVal="2326" oldVal="2302"/>
    <row newVal="2327" oldVal="2303"/>
    <row newVal="2328" oldVal="2304"/>
    <row newVal="2329" oldVal="2305"/>
    <row newVal="2330" oldVal="2306"/>
    <row newVal="2331" oldVal="2307"/>
    <row newVal="2332" oldVal="2308"/>
    <row newVal="2333" oldVal="2309"/>
    <row newVal="2334" oldVal="2310"/>
    <row newVal="2335" oldVal="2311"/>
    <row newVal="2336" oldVal="2312"/>
    <row newVal="2337" oldVal="2313"/>
    <row newVal="2338" oldVal="2314"/>
    <row newVal="2339" oldVal="2315"/>
    <row newVal="2340" oldVal="2316"/>
    <row newVal="2341" oldVal="2317"/>
    <row newVal="2342" oldVal="2318"/>
    <row newVal="2343" oldVal="2319"/>
    <row newVal="2344" oldVal="2320"/>
    <row newVal="2345" oldVal="2321"/>
    <row newVal="2346" oldVal="2322"/>
    <row newVal="2347" oldVal="2323"/>
    <row newVal="2348" oldVal="2325"/>
    <row newVal="2349" oldVal="2326"/>
    <row newVal="2350" oldVal="1827"/>
    <row newVal="2351" oldVal="2329"/>
    <row newVal="2352" oldVal="2330"/>
    <row newVal="2353" oldVal="2331"/>
    <row newVal="2354" oldVal="1830"/>
    <row newVal="2355" oldVal="1831"/>
    <row newVal="2356" oldVal="2334"/>
    <row newVal="2357" oldVal="2335"/>
    <row newVal="2358" oldVal="2336"/>
    <row newVal="2359" oldVal="2337"/>
    <row newVal="2360" oldVal="2338"/>
    <row newVal="2361" oldVal="2339"/>
    <row newVal="2362" oldVal="2340"/>
    <row newVal="2363" oldVal="1832"/>
    <row newVal="2364" oldVal="2343"/>
    <row newVal="2365" oldVal="2344"/>
    <row newVal="2366" oldVal="2345"/>
    <row newVal="2367" oldVal="2347"/>
    <row newVal="2368" oldVal="2348"/>
    <row newVal="2369" oldVal="2349"/>
    <row newVal="2370" oldVal="2350"/>
    <row newVal="2371" oldVal="2351"/>
    <row newVal="2372" oldVal="2352"/>
    <row newVal="2373" oldVal="1928"/>
    <row newVal="2374" oldVal="2354"/>
    <row newVal="2375" oldVal="2355"/>
    <row newVal="2376" oldVal="2356"/>
    <row newVal="2377" oldVal="2357"/>
    <row newVal="2378" oldVal="2358"/>
    <row newVal="2379" oldVal="2359"/>
    <row newVal="2380" oldVal="2360"/>
    <row newVal="2381" oldVal="2361"/>
    <row newVal="2382" oldVal="2362"/>
    <row newVal="2383" oldVal="2363"/>
    <row newVal="2384" oldVal="2364"/>
    <row newVal="2385" oldVal="2365"/>
    <row newVal="2386" oldVal="2366"/>
    <row newVal="2387" oldVal="2367"/>
    <row newVal="2388" oldVal="2368"/>
    <row newVal="2389" oldVal="2369"/>
    <row newVal="2390" oldVal="2370"/>
    <row newVal="2391" oldVal="2371"/>
    <row newVal="2392" oldVal="2372"/>
    <row newVal="2393" oldVal="2373"/>
    <row newVal="2394" oldVal="2374"/>
    <row newVal="2395" oldVal="2375"/>
    <row newVal="2396" oldVal="2376"/>
    <row newVal="2397" oldVal="2377"/>
    <row newVal="2398" oldVal="2378"/>
    <row newVal="2399" oldVal="2379"/>
    <row newVal="2400" oldVal="2380"/>
    <row newVal="2401" oldVal="2381"/>
    <row newVal="2402" oldVal="2382"/>
    <row newVal="2403" oldVal="2383"/>
    <row newVal="2404" oldVal="2384"/>
    <row newVal="2405" oldVal="2385"/>
    <row newVal="2406" oldVal="2386"/>
    <row newVal="2407" oldVal="2387"/>
    <row newVal="2408" oldVal="2388"/>
    <row newVal="2409" oldVal="2389"/>
    <row newVal="2410" oldVal="2390"/>
    <row newVal="2411" oldVal="2391"/>
    <row newVal="2412" oldVal="2392"/>
    <row newVal="2413" oldVal="2393"/>
    <row newVal="2414" oldVal="2394"/>
    <row newVal="2415" oldVal="2395"/>
    <row newVal="2416" oldVal="2396"/>
    <row newVal="2417" oldVal="2397"/>
    <row newVal="2418" oldVal="2398"/>
    <row newVal="2419" oldVal="2399"/>
    <row newVal="2420" oldVal="2400"/>
    <row newVal="2421" oldVal="2401"/>
    <row newVal="2422" oldVal="2402"/>
    <row newVal="2423" oldVal="2403"/>
    <row newVal="2424" oldVal="2404"/>
    <row newVal="2425" oldVal="2405"/>
    <row newVal="2426" oldVal="2406"/>
    <row newVal="2427" oldVal="2407"/>
    <row newVal="2428" oldVal="2408"/>
    <row newVal="2429" oldVal="2409"/>
    <row newVal="2430" oldVal="2410"/>
    <row newVal="2431" oldVal="2411"/>
    <row newVal="2432" oldVal="2412"/>
    <row newVal="2433" oldVal="2413"/>
    <row newVal="2434" oldVal="2414"/>
    <row newVal="2435" oldVal="2415"/>
    <row newVal="2436" oldVal="2416"/>
    <row newVal="2437" oldVal="2417"/>
    <row newVal="2438" oldVal="2418"/>
    <row newVal="2439" oldVal="2419"/>
    <row newVal="2440" oldVal="2420"/>
    <row newVal="2441" oldVal="2421"/>
    <row newVal="2442" oldVal="2422"/>
    <row newVal="2443" oldVal="1929"/>
    <row newVal="2444" oldVal="1932"/>
    <row newVal="2445" oldVal="1989"/>
    <row newVal="2446" oldVal="2002"/>
    <row newVal="2447" oldVal="2003"/>
    <row newVal="2448" oldVal="2004"/>
    <row newVal="2449" oldVal="2434"/>
    <row newVal="2450" oldVal="2013"/>
    <row newVal="2451" oldVal="2021"/>
    <row newVal="2452" oldVal="2062"/>
    <row newVal="2453" oldVal="2196"/>
    <row newVal="2454" oldVal="2242"/>
    <row newVal="2455" oldVal="2283"/>
    <row newVal="2456" oldVal="2288"/>
    <row newVal="2457" oldVal="2292"/>
    <row newVal="2458" oldVal="2328"/>
    <row newVal="2459" oldVal="2341"/>
    <row newVal="2460" oldVal="2342"/>
    <row newVal="2461" oldVal="2346"/>
  </rowSortMap>
</worksheetSortMap>
</file>

<file path=xl/worksheets/wsSortMap2.xml><?xml version="1.0" encoding="utf-8"?>
<worksheetSortMap xmlns="http://schemas.microsoft.com/office/excel/2006/main">
  <rowSortMap ref="A694:XFD1306" count="168">
    <row newVal="693" oldVal="1160"/>
    <row newVal="694" oldVal="1161"/>
    <row newVal="695" oldVal="1162"/>
    <row newVal="696" oldVal="1120"/>
    <row newVal="737" oldVal="1121"/>
    <row newVal="738" oldVal="1122"/>
    <row newVal="739" oldVal="1091"/>
    <row newVal="782" oldVal="1092"/>
    <row newVal="783" oldVal="1093"/>
    <row newVal="784" oldVal="1045"/>
    <row newVal="785" oldVal="1046"/>
    <row newVal="831" oldVal="1000"/>
    <row newVal="832" oldVal="1001"/>
    <row newVal="833" oldVal="960"/>
    <row newVal="834" oldVal="961"/>
    <row newVal="835" oldVal="962"/>
    <row newVal="871" oldVal="963"/>
    <row newVal="872" oldVal="923"/>
    <row newVal="923" oldVal="924"/>
    <row newVal="924" oldVal="871"/>
    <row newVal="960" oldVal="872"/>
    <row newVal="961" oldVal="831"/>
    <row newVal="962" oldVal="832"/>
    <row newVal="963" oldVal="833"/>
    <row newVal="1000" oldVal="834"/>
    <row newVal="1001" oldVal="835"/>
    <row newVal="1045" oldVal="782"/>
    <row newVal="1046" oldVal="783"/>
    <row newVal="1091" oldVal="784"/>
    <row newVal="1092" oldVal="785"/>
    <row newVal="1093" oldVal="737"/>
    <row newVal="1120" oldVal="738"/>
    <row newVal="1121" oldVal="739"/>
    <row newVal="1122" oldVal="693"/>
    <row newVal="1160" oldVal="694"/>
    <row newVal="1161" oldVal="695"/>
    <row newVal="1162" oldVal="696"/>
    <row newVal="1175" oldVal="1283"/>
    <row newVal="1176" oldVal="1284"/>
    <row newVal="1177" oldVal="1285"/>
    <row newVal="1178" oldVal="1286"/>
    <row newVal="1179" oldVal="1287"/>
    <row newVal="1180" oldVal="1288"/>
    <row newVal="1181" oldVal="1289"/>
    <row newVal="1182" oldVal="1290"/>
    <row newVal="1183" oldVal="1291"/>
    <row newVal="1184" oldVal="1292"/>
    <row newVal="1185" oldVal="1293"/>
    <row newVal="1186" oldVal="1280"/>
    <row newVal="1187" oldVal="1281"/>
    <row newVal="1188" oldVal="1282"/>
    <row newVal="1189" oldVal="1294"/>
    <row newVal="1190" oldVal="1295"/>
    <row newVal="1191" oldVal="1296"/>
    <row newVal="1192" oldVal="1297"/>
    <row newVal="1193" oldVal="1298"/>
    <row newVal="1194" oldVal="1299"/>
    <row newVal="1195" oldVal="1300"/>
    <row newVal="1196" oldVal="1301"/>
    <row newVal="1197" oldVal="1302"/>
    <row newVal="1198" oldVal="1303"/>
    <row newVal="1199" oldVal="1304"/>
    <row newVal="1200" oldVal="1305"/>
    <row newVal="1201" oldVal="1175"/>
    <row newVal="1202" oldVal="1176"/>
    <row newVal="1203" oldVal="1177"/>
    <row newVal="1204" oldVal="1178"/>
    <row newVal="1205" oldVal="1179"/>
    <row newVal="1206" oldVal="1180"/>
    <row newVal="1207" oldVal="1181"/>
    <row newVal="1208" oldVal="1182"/>
    <row newVal="1209" oldVal="1183"/>
    <row newVal="1210" oldVal="1184"/>
    <row newVal="1211" oldVal="1185"/>
    <row newVal="1212" oldVal="1186"/>
    <row newVal="1213" oldVal="1187"/>
    <row newVal="1214" oldVal="1188"/>
    <row newVal="1215" oldVal="1189"/>
    <row newVal="1216" oldVal="1190"/>
    <row newVal="1217" oldVal="1191"/>
    <row newVal="1218" oldVal="1192"/>
    <row newVal="1219" oldVal="1193"/>
    <row newVal="1220" oldVal="1194"/>
    <row newVal="1221" oldVal="1195"/>
    <row newVal="1222" oldVal="1196"/>
    <row newVal="1223" oldVal="1197"/>
    <row newVal="1224" oldVal="1198"/>
    <row newVal="1225" oldVal="1199"/>
    <row newVal="1226" oldVal="1200"/>
    <row newVal="1227" oldVal="1201"/>
    <row newVal="1228" oldVal="1202"/>
    <row newVal="1229" oldVal="1203"/>
    <row newVal="1230" oldVal="1204"/>
    <row newVal="1231" oldVal="1205"/>
    <row newVal="1232" oldVal="1206"/>
    <row newVal="1233" oldVal="1207"/>
    <row newVal="1234" oldVal="1208"/>
    <row newVal="1235" oldVal="1209"/>
    <row newVal="1236" oldVal="1210"/>
    <row newVal="1237" oldVal="1211"/>
    <row newVal="1238" oldVal="1212"/>
    <row newVal="1239" oldVal="1213"/>
    <row newVal="1240" oldVal="1214"/>
    <row newVal="1241" oldVal="1215"/>
    <row newVal="1242" oldVal="1216"/>
    <row newVal="1243" oldVal="1217"/>
    <row newVal="1244" oldVal="1218"/>
    <row newVal="1245" oldVal="1219"/>
    <row newVal="1246" oldVal="1220"/>
    <row newVal="1247" oldVal="1221"/>
    <row newVal="1248" oldVal="1222"/>
    <row newVal="1249" oldVal="1223"/>
    <row newVal="1250" oldVal="1224"/>
    <row newVal="1251" oldVal="1225"/>
    <row newVal="1252" oldVal="1226"/>
    <row newVal="1253" oldVal="1227"/>
    <row newVal="1254" oldVal="1228"/>
    <row newVal="1255" oldVal="1229"/>
    <row newVal="1256" oldVal="1230"/>
    <row newVal="1257" oldVal="1231"/>
    <row newVal="1258" oldVal="1232"/>
    <row newVal="1259" oldVal="1233"/>
    <row newVal="1260" oldVal="1234"/>
    <row newVal="1261" oldVal="1235"/>
    <row newVal="1262" oldVal="1236"/>
    <row newVal="1263" oldVal="1237"/>
    <row newVal="1264" oldVal="1238"/>
    <row newVal="1265" oldVal="1239"/>
    <row newVal="1266" oldVal="1240"/>
    <row newVal="1267" oldVal="1241"/>
    <row newVal="1268" oldVal="1242"/>
    <row newVal="1269" oldVal="1243"/>
    <row newVal="1270" oldVal="1244"/>
    <row newVal="1271" oldVal="1245"/>
    <row newVal="1272" oldVal="1246"/>
    <row newVal="1273" oldVal="1247"/>
    <row newVal="1274" oldVal="1248"/>
    <row newVal="1275" oldVal="1249"/>
    <row newVal="1276" oldVal="1250"/>
    <row newVal="1277" oldVal="1251"/>
    <row newVal="1278" oldVal="1252"/>
    <row newVal="1279" oldVal="1253"/>
    <row newVal="1280" oldVal="1254"/>
    <row newVal="1281" oldVal="1255"/>
    <row newVal="1282" oldVal="1256"/>
    <row newVal="1283" oldVal="1257"/>
    <row newVal="1284" oldVal="1258"/>
    <row newVal="1285" oldVal="1259"/>
    <row newVal="1286" oldVal="1260"/>
    <row newVal="1287" oldVal="1261"/>
    <row newVal="1288" oldVal="1262"/>
    <row newVal="1289" oldVal="1263"/>
    <row newVal="1290" oldVal="1264"/>
    <row newVal="1291" oldVal="1265"/>
    <row newVal="1292" oldVal="1266"/>
    <row newVal="1293" oldVal="1267"/>
    <row newVal="1294" oldVal="1268"/>
    <row newVal="1295" oldVal="1269"/>
    <row newVal="1296" oldVal="1270"/>
    <row newVal="1297" oldVal="1271"/>
    <row newVal="1298" oldVal="1272"/>
    <row newVal="1299" oldVal="1273"/>
    <row newVal="1300" oldVal="1274"/>
    <row newVal="1301" oldVal="1275"/>
    <row newVal="1302" oldVal="1276"/>
    <row newVal="1303" oldVal="1277"/>
    <row newVal="1304" oldVal="1278"/>
    <row newVal="1305" oldVal="1279"/>
  </rowSortMap>
</worksheetSortMap>
</file>

<file path=xl/worksheets/wsSortMap3.xml><?xml version="1.0" encoding="utf-8"?>
<worksheetSortMap xmlns="http://schemas.microsoft.com/office/excel/2006/main">
  <rowSortMap ref="A2:XFD425" count="424">
    <row newVal="1" oldVal="15"/>
    <row newVal="2" oldVal="23"/>
    <row newVal="3" oldVal="24"/>
    <row newVal="4" oldVal="25"/>
    <row newVal="5" oldVal="26"/>
    <row newVal="6" oldVal="27"/>
    <row newVal="7" oldVal="28"/>
    <row newVal="8" oldVal="29"/>
    <row newVal="9" oldVal="30"/>
    <row newVal="10" oldVal="31"/>
    <row newVal="11" oldVal="32"/>
    <row newVal="12" oldVal="33"/>
    <row newVal="13" oldVal="34"/>
    <row newVal="14" oldVal="35"/>
    <row newVal="15" oldVal="262"/>
    <row newVal="16" oldVal="36"/>
    <row newVal="17" oldVal="37"/>
    <row newVal="18" oldVal="38"/>
    <row newVal="19" oldVal="39"/>
    <row newVal="20" oldVal="40"/>
    <row newVal="21" oldVal="41"/>
    <row newVal="22" oldVal="42"/>
    <row newVal="23" oldVal="43"/>
    <row newVal="24" oldVal="44"/>
    <row newVal="25" oldVal="45"/>
    <row newVal="26" oldVal="46"/>
    <row newVal="27" oldVal="47"/>
    <row newVal="28" oldVal="48"/>
    <row newVal="29" oldVal="49"/>
    <row newVal="30" oldVal="50"/>
    <row newVal="31" oldVal="51"/>
    <row newVal="32" oldVal="52"/>
    <row newVal="33" oldVal="53"/>
    <row newVal="34" oldVal="54"/>
    <row newVal="35" oldVal="55"/>
    <row newVal="36" oldVal="56"/>
    <row newVal="37" oldVal="57"/>
    <row newVal="38" oldVal="58"/>
    <row newVal="39" oldVal="59"/>
    <row newVal="40" oldVal="60"/>
    <row newVal="41" oldVal="61"/>
    <row newVal="42" oldVal="62"/>
    <row newVal="43" oldVal="63"/>
    <row newVal="44" oldVal="64"/>
    <row newVal="45" oldVal="65"/>
    <row newVal="46" oldVal="66"/>
    <row newVal="47" oldVal="67"/>
    <row newVal="48" oldVal="68"/>
    <row newVal="49" oldVal="69"/>
    <row newVal="50" oldVal="70"/>
    <row newVal="51" oldVal="71"/>
    <row newVal="52" oldVal="72"/>
    <row newVal="53" oldVal="73"/>
    <row newVal="54" oldVal="74"/>
    <row newVal="55" oldVal="404"/>
    <row newVal="56" oldVal="405"/>
    <row newVal="57" oldVal="406"/>
    <row newVal="58" oldVal="407"/>
    <row newVal="59" oldVal="424"/>
    <row newVal="60" oldVal="75"/>
    <row newVal="61" oldVal="76"/>
    <row newVal="62" oldVal="77"/>
    <row newVal="63" oldVal="78"/>
    <row newVal="64" oldVal="79"/>
    <row newVal="65" oldVal="80"/>
    <row newVal="66" oldVal="81"/>
    <row newVal="67" oldVal="82"/>
    <row newVal="68" oldVal="7"/>
    <row newVal="69" oldVal="111"/>
    <row newVal="70" oldVal="112"/>
    <row newVal="71" oldVal="113"/>
    <row newVal="72" oldVal="114"/>
    <row newVal="73" oldVal="115"/>
    <row newVal="74" oldVal="116"/>
    <row newVal="75" oldVal="117"/>
    <row newVal="76" oldVal="119"/>
    <row newVal="77" oldVal="120"/>
    <row newVal="78" oldVal="121"/>
    <row newVal="79" oldVal="122"/>
    <row newVal="80" oldVal="353"/>
    <row newVal="81" oldVal="83"/>
    <row newVal="82" oldVal="84"/>
    <row newVal="83" oldVal="85"/>
    <row newVal="84" oldVal="86"/>
    <row newVal="85" oldVal="87"/>
    <row newVal="86" oldVal="89"/>
    <row newVal="87" oldVal="90"/>
    <row newVal="88" oldVal="91"/>
    <row newVal="89" oldVal="92"/>
    <row newVal="90" oldVal="93"/>
    <row newVal="91" oldVal="94"/>
    <row newVal="92" oldVal="95"/>
    <row newVal="93" oldVal="96"/>
    <row newVal="94" oldVal="97"/>
    <row newVal="95" oldVal="98"/>
    <row newVal="96" oldVal="100"/>
    <row newVal="97" oldVal="101"/>
    <row newVal="98" oldVal="102"/>
    <row newVal="99" oldVal="103"/>
    <row newVal="100" oldVal="104"/>
    <row newVal="101" oldVal="106"/>
    <row newVal="102" oldVal="107"/>
    <row newVal="103" oldVal="108"/>
    <row newVal="104" oldVal="109"/>
    <row newVal="105" oldVal="110"/>
    <row newVal="106" oldVal="88"/>
    <row newVal="107" oldVal="99"/>
    <row newVal="108" oldVal="105"/>
    <row newVal="109" oldVal="123"/>
    <row newVal="110" oldVal="124"/>
    <row newVal="111" oldVal="125"/>
    <row newVal="112" oldVal="126"/>
    <row newVal="113" oldVal="127"/>
    <row newVal="114" oldVal="128"/>
    <row newVal="115" oldVal="129"/>
    <row newVal="116" oldVal="130"/>
    <row newVal="117" oldVal="6"/>
    <row newVal="118" oldVal="131"/>
    <row newVal="119" oldVal="132"/>
    <row newVal="120" oldVal="133"/>
    <row newVal="121" oldVal="134"/>
    <row newVal="122" oldVal="135"/>
    <row newVal="123" oldVal="136"/>
    <row newVal="124" oldVal="137"/>
    <row newVal="125" oldVal="138"/>
    <row newVal="126" oldVal="139"/>
    <row newVal="127" oldVal="140"/>
    <row newVal="128" oldVal="141"/>
    <row newVal="129" oldVal="142"/>
    <row newVal="130" oldVal="143"/>
    <row newVal="131" oldVal="144"/>
    <row newVal="132" oldVal="145"/>
    <row newVal="133" oldVal="146"/>
    <row newVal="134" oldVal="147"/>
    <row newVal="135" oldVal="148"/>
    <row newVal="136" oldVal="2"/>
    <row newVal="137" oldVal="149"/>
    <row newVal="138" oldVal="150"/>
    <row newVal="139" oldVal="151"/>
    <row newVal="140" oldVal="152"/>
    <row newVal="141" oldVal="153"/>
    <row newVal="142" oldVal="154"/>
    <row newVal="143" oldVal="155"/>
    <row newVal="144" oldVal="156"/>
    <row newVal="145" oldVal="157"/>
    <row newVal="146" oldVal="163"/>
    <row newVal="147" oldVal="166"/>
    <row newVal="148" oldVal="167"/>
    <row newVal="149" oldVal="168"/>
    <row newVal="150" oldVal="169"/>
    <row newVal="151" oldVal="170"/>
    <row newVal="152" oldVal="171"/>
    <row newVal="153" oldVal="172"/>
    <row newVal="154" oldVal="173"/>
    <row newVal="155" oldVal="174"/>
    <row newVal="156" oldVal="175"/>
    <row newVal="157" oldVal="176"/>
    <row newVal="158" oldVal="177"/>
    <row newVal="159" oldVal="178"/>
    <row newVal="160" oldVal="179"/>
    <row newVal="161" oldVal="4"/>
    <row newVal="162" oldVal="158"/>
    <row newVal="163" oldVal="159"/>
    <row newVal="164" oldVal="160"/>
    <row newVal="165" oldVal="161"/>
    <row newVal="166" oldVal="162"/>
    <row newVal="167" oldVal="164"/>
    <row newVal="168" oldVal="165"/>
    <row newVal="169" oldVal="185"/>
    <row newVal="170" oldVal="186"/>
    <row newVal="171" oldVal="187"/>
    <row newVal="172" oldVal="188"/>
    <row newVal="173" oldVal="189"/>
    <row newVal="174" oldVal="182"/>
    <row newVal="175" oldVal="183"/>
    <row newVal="176" oldVal="184"/>
    <row newVal="177" oldVal="180"/>
    <row newVal="178" oldVal="181"/>
    <row newVal="179" oldVal="190"/>
    <row newVal="180" oldVal="191"/>
    <row newVal="181" oldVal="192"/>
    <row newVal="182" oldVal="193"/>
    <row newVal="183" oldVal="194"/>
    <row newVal="184" oldVal="195"/>
    <row newVal="185" oldVal="196"/>
    <row newVal="186" oldVal="197"/>
    <row newVal="187" oldVal="198"/>
    <row newVal="188" oldVal="199"/>
    <row newVal="189" oldVal="14"/>
    <row newVal="190" oldVal="204"/>
    <row newVal="191" oldVal="205"/>
    <row newVal="192" oldVal="206"/>
    <row newVal="193" oldVal="207"/>
    <row newVal="194" oldVal="208"/>
    <row newVal="195" oldVal="200"/>
    <row newVal="196" oldVal="201"/>
    <row newVal="197" oldVal="202"/>
    <row newVal="198" oldVal="203"/>
    <row newVal="199" oldVal="209"/>
    <row newVal="200" oldVal="210"/>
    <row newVal="201" oldVal="211"/>
    <row newVal="202" oldVal="212"/>
    <row newVal="203" oldVal="213"/>
    <row newVal="204" oldVal="214"/>
    <row newVal="205" oldVal="215"/>
    <row newVal="206" oldVal="216"/>
    <row newVal="207" oldVal="218"/>
    <row newVal="208" oldVal="219"/>
    <row newVal="209" oldVal="221"/>
    <row newVal="210" oldVal="224"/>
    <row newVal="211" oldVal="217"/>
    <row newVal="212" oldVal="223"/>
    <row newVal="213" oldVal="226"/>
    <row newVal="214" oldVal="220"/>
    <row newVal="215" oldVal="222"/>
    <row newVal="216" oldVal="225"/>
    <row newVal="217" oldVal="227"/>
    <row newVal="218" oldVal="230"/>
    <row newVal="219" oldVal="242"/>
    <row newVal="220" oldVal="237"/>
    <row newVal="221" oldVal="244"/>
    <row newVal="222" oldVal="238"/>
    <row newVal="223" oldVal="228"/>
    <row newVal="224" oldVal="236"/>
    <row newVal="225" oldVal="239"/>
    <row newVal="226" oldVal="11"/>
    <row newVal="227" oldVal="240"/>
    <row newVal="228" oldVal="245"/>
    <row newVal="229" oldVal="235"/>
    <row newVal="230" oldVal="241"/>
    <row newVal="231" oldVal="229"/>
    <row newVal="232" oldVal="231"/>
    <row newVal="233" oldVal="232"/>
    <row newVal="234" oldVal="233"/>
    <row newVal="235" oldVal="234"/>
    <row newVal="236" oldVal="243"/>
    <row newVal="237" oldVal="256"/>
    <row newVal="238" oldVal="257"/>
    <row newVal="239" oldVal="258"/>
    <row newVal="240" oldVal="265"/>
    <row newVal="241" oldVal="266"/>
    <row newVal="242" oldVal="267"/>
    <row newVal="243" oldVal="268"/>
    <row newVal="244" oldVal="269"/>
    <row newVal="245" oldVal="251"/>
    <row newVal="246" oldVal="252"/>
    <row newVal="247" oldVal="246"/>
    <row newVal="248" oldVal="247"/>
    <row newVal="249" oldVal="248"/>
    <row newVal="250" oldVal="249"/>
    <row newVal="251" oldVal="250"/>
    <row newVal="252" oldVal="270"/>
    <row newVal="253" oldVal="271"/>
    <row newVal="254" oldVal="272"/>
    <row newVal="255" oldVal="273"/>
    <row newVal="256" oldVal="274"/>
    <row newVal="257" oldVal="275"/>
    <row newVal="258" oldVal="276"/>
    <row newVal="259" oldVal="277"/>
    <row newVal="260" oldVal="278"/>
    <row newVal="261" oldVal="279"/>
    <row newVal="262" oldVal="280"/>
    <row newVal="263" oldVal="281"/>
    <row newVal="264" oldVal="282"/>
    <row newVal="265" oldVal="283"/>
    <row newVal="266" oldVal="284"/>
    <row newVal="267" oldVal="285"/>
    <row newVal="268" oldVal="286"/>
    <row newVal="269" oldVal="287"/>
    <row newVal="270" oldVal="288"/>
    <row newVal="271" oldVal="289"/>
    <row newVal="272" oldVal="290"/>
    <row newVal="273" oldVal="291"/>
    <row newVal="274" oldVal="16"/>
    <row newVal="275" oldVal="307"/>
    <row newVal="276" oldVal="308"/>
    <row newVal="277" oldVal="309"/>
    <row newVal="278" oldVal="310"/>
    <row newVal="279" oldVal="311"/>
    <row newVal="280" oldVal="312"/>
    <row newVal="281" oldVal="313"/>
    <row newVal="282" oldVal="314"/>
    <row newVal="283" oldVal="315"/>
    <row newVal="284" oldVal="316"/>
    <row newVal="285" oldVal="317"/>
    <row newVal="286" oldVal="318"/>
    <row newVal="287" oldVal="319"/>
    <row newVal="288" oldVal="320"/>
    <row newVal="289" oldVal="321"/>
    <row newVal="290" oldVal="322"/>
    <row newVal="291" oldVal="301"/>
    <row newVal="292" oldVal="302"/>
    <row newVal="293" oldVal="303"/>
    <row newVal="294" oldVal="304"/>
    <row newVal="295" oldVal="305"/>
    <row newVal="296" oldVal="306"/>
    <row newVal="297" oldVal="354"/>
    <row newVal="298" oldVal="292"/>
    <row newVal="299" oldVal="293"/>
    <row newVal="300" oldVal="294"/>
    <row newVal="301" oldVal="295"/>
    <row newVal="302" oldVal="296"/>
    <row newVal="303" oldVal="297"/>
    <row newVal="304" oldVal="298"/>
    <row newVal="305" oldVal="299"/>
    <row newVal="306" oldVal="300"/>
    <row newVal="307" oldVal="355"/>
    <row newVal="308" oldVal="356"/>
    <row newVal="309" oldVal="357"/>
    <row newVal="310" oldVal="358"/>
    <row newVal="311" oldVal="359"/>
    <row newVal="312" oldVal="360"/>
    <row newVal="313" oldVal="361"/>
    <row newVal="314" oldVal="362"/>
    <row newVal="315" oldVal="363"/>
    <row newVal="316" oldVal="364"/>
    <row newVal="317" oldVal="365"/>
    <row newVal="318" oldVal="366"/>
    <row newVal="319" oldVal="367"/>
    <row newVal="320" oldVal="368"/>
    <row newVal="321" oldVal="369"/>
    <row newVal="322" oldVal="370"/>
    <row newVal="323" oldVal="371"/>
    <row newVal="324" oldVal="372"/>
    <row newVal="325" oldVal="373"/>
    <row newVal="326" oldVal="374"/>
    <row newVal="327" oldVal="375"/>
    <row newVal="328" oldVal="12"/>
    <row newVal="329" oldVal="21"/>
    <row newVal="330" oldVal="22"/>
    <row newVal="331" oldVal="3"/>
    <row newVal="332" oldVal="329"/>
    <row newVal="333" oldVal="346"/>
    <row newVal="334" oldVal="347"/>
    <row newVal="335" oldVal="348"/>
    <row newVal="336" oldVal="349"/>
    <row newVal="337" oldVal="350"/>
    <row newVal="338" oldVal="351"/>
    <row newVal="339" oldVal="352"/>
    <row newVal="340" oldVal="332"/>
    <row newVal="341" oldVal="333"/>
    <row newVal="342" oldVal="334"/>
    <row newVal="343" oldVal="335"/>
    <row newVal="344" oldVal="336"/>
    <row newVal="345" oldVal="337"/>
    <row newVal="346" oldVal="331"/>
    <row newVal="347" oldVal="338"/>
    <row newVal="348" oldVal="339"/>
    <row newVal="349" oldVal="340"/>
    <row newVal="350" oldVal="341"/>
    <row newVal="351" oldVal="342"/>
    <row newVal="352" oldVal="343"/>
    <row newVal="353" oldVal="344"/>
    <row newVal="354" oldVal="345"/>
    <row newVal="355" oldVal="18"/>
    <row newVal="356" oldVal="259"/>
    <row newVal="357" oldVal="260"/>
    <row newVal="358" oldVal="261"/>
    <row newVal="359" oldVal="325"/>
    <row newVal="360" oldVal="323"/>
    <row newVal="361" oldVal="324"/>
    <row newVal="362" oldVal="326"/>
    <row newVal="363" oldVal="327"/>
    <row newVal="364" oldVal="328"/>
    <row newVal="365" oldVal="9"/>
    <row newVal="366" oldVal="376"/>
    <row newVal="367" oldVal="377"/>
    <row newVal="368" oldVal="378"/>
    <row newVal="369" oldVal="379"/>
    <row newVal="370" oldVal="380"/>
    <row newVal="371" oldVal="393"/>
    <row newVal="372" oldVal="394"/>
    <row newVal="373" oldVal="395"/>
    <row newVal="374" oldVal="381"/>
    <row newVal="375" oldVal="382"/>
    <row newVal="376" oldVal="383"/>
    <row newVal="377" oldVal="384"/>
    <row newVal="378" oldVal="385"/>
    <row newVal="379" oldVal="386"/>
    <row newVal="380" oldVal="387"/>
    <row newVal="381" oldVal="388"/>
    <row newVal="382" oldVal="389"/>
    <row newVal="383" oldVal="390"/>
    <row newVal="384" oldVal="391"/>
    <row newVal="385" oldVal="392"/>
    <row newVal="386" oldVal="396"/>
    <row newVal="387" oldVal="397"/>
    <row newVal="388" oldVal="398"/>
    <row newVal="389" oldVal="399"/>
    <row newVal="390" oldVal="400"/>
    <row newVal="391" oldVal="401"/>
    <row newVal="392" oldVal="402"/>
    <row newVal="393" oldVal="403"/>
    <row newVal="394" oldVal="8"/>
    <row newVal="395" oldVal="17"/>
    <row newVal="396" oldVal="10"/>
    <row newVal="397" oldVal="330"/>
    <row newVal="398" oldVal="253"/>
    <row newVal="399" oldVal="254"/>
    <row newVal="400" oldVal="255"/>
    <row newVal="401" oldVal="5"/>
    <row newVal="402" oldVal="13"/>
    <row newVal="403" oldVal="1"/>
    <row newVal="404" oldVal="263"/>
    <row newVal="405" oldVal="264"/>
    <row newVal="406" oldVal="20"/>
    <row newVal="407" oldVal="118"/>
    <row newVal="408" oldVal="19"/>
    <row newVal="409" oldVal="408"/>
    <row newVal="410" oldVal="409"/>
    <row newVal="411" oldVal="410"/>
    <row newVal="412" oldVal="411"/>
    <row newVal="413" oldVal="412"/>
    <row newVal="414" oldVal="413"/>
    <row newVal="415" oldVal="414"/>
    <row newVal="416" oldVal="415"/>
    <row newVal="417" oldVal="416"/>
    <row newVal="418" oldVal="417"/>
    <row newVal="419" oldVal="418"/>
    <row newVal="420" oldVal="419"/>
    <row newVal="421" oldVal="420"/>
    <row newVal="422" oldVal="421"/>
    <row newVal="423" oldVal="422"/>
    <row newVal="424" oldVal="423"/>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14</vt:i4>
      </vt:variant>
      <vt:variant>
        <vt:lpstr>Nimega vahemikud</vt:lpstr>
      </vt:variant>
      <vt:variant>
        <vt:i4>1</vt:i4>
      </vt:variant>
    </vt:vector>
  </HeadingPairs>
  <TitlesOfParts>
    <vt:vector size="15" baseType="lpstr">
      <vt:lpstr>Maaparandusprojektide alaarhiiv</vt:lpstr>
      <vt:lpstr>Ekspl.aktid</vt:lpstr>
      <vt:lpstr>Veejuhtmete alaarhiiv</vt:lpstr>
      <vt:lpstr>Metsakuivendus</vt:lpstr>
      <vt:lpstr>Talud</vt:lpstr>
      <vt:lpstr>Elekter</vt:lpstr>
      <vt:lpstr>Vihmutus</vt:lpstr>
      <vt:lpstr>Turvas</vt:lpstr>
      <vt:lpstr>Puurkaevud</vt:lpstr>
      <vt:lpstr>K</vt:lpstr>
      <vt:lpstr>majandid läbi sovjeti</vt:lpstr>
      <vt:lpstr>T</vt:lpstr>
      <vt:lpstr>Leht2</vt:lpstr>
      <vt:lpstr>Sheet2</vt:lpstr>
      <vt:lpstr>'Maaparandusprojektide alaarhiiv'!Prindiala</vt:lpstr>
    </vt:vector>
  </TitlesOfParts>
  <Company>Tartu MAaparandusb[roo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Hannes Puu</dc:creator>
  <cp:lastModifiedBy>Hannes Puu</cp:lastModifiedBy>
  <cp:lastPrinted>2017-02-09T13:12:33Z</cp:lastPrinted>
  <dcterms:created xsi:type="dcterms:W3CDTF">2002-03-06T10:56:39Z</dcterms:created>
  <dcterms:modified xsi:type="dcterms:W3CDTF">2025-06-16T07:07:13Z</dcterms:modified>
</cp:coreProperties>
</file>